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Volumes/Backup/USDA_project/[1]2019_Carbon_budget/Paper/JGR_B/"/>
    </mc:Choice>
  </mc:AlternateContent>
  <xr:revisionPtr revIDLastSave="0" documentId="13_ncr:1_{84089998-0E36-7349-AC81-A03DB78CD393}" xr6:coauthVersionLast="47" xr6:coauthVersionMax="47" xr10:uidLastSave="{00000000-0000-0000-0000-000000000000}"/>
  <bookViews>
    <workbookView xWindow="24760" yWindow="500" windowWidth="24540" windowHeight="25280" activeTab="1" xr2:uid="{00000000-000D-0000-FFFF-FFFF00000000}"/>
  </bookViews>
  <sheets>
    <sheet name="Harvest_literature_rootShoot" sheetId="12" r:id="rId1"/>
    <sheet name="Harvest_field_rootShoot" sheetId="17" r:id="rId2"/>
  </sheets>
  <definedNames>
    <definedName name="_xlnm._FilterDatabase" localSheetId="1" hidden="1">Harvest_field_rootShoot!$A$1:$X$86</definedName>
    <definedName name="_xlnm._FilterDatabase" localSheetId="0" hidden="1">Harvest_literature_rootShoot!$A$1:$X$90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80" i="17" l="1"/>
  <c r="J80" i="17"/>
  <c r="N80" i="17" s="1"/>
  <c r="O60" i="17"/>
  <c r="J60" i="17"/>
  <c r="M60" i="17" s="1"/>
  <c r="V60" i="17" s="1"/>
  <c r="W60" i="17" s="1"/>
  <c r="O79" i="17"/>
  <c r="J79" i="17"/>
  <c r="N79" i="17" s="1"/>
  <c r="O55" i="17"/>
  <c r="J55" i="17"/>
  <c r="N55" i="17" s="1"/>
  <c r="O54" i="17"/>
  <c r="J54" i="17"/>
  <c r="N54" i="17" s="1"/>
  <c r="O65" i="17"/>
  <c r="J65" i="17"/>
  <c r="M65" i="17" s="1"/>
  <c r="V65" i="17" s="1"/>
  <c r="W65" i="17" s="1"/>
  <c r="O59" i="17"/>
  <c r="J59" i="17"/>
  <c r="N59" i="17" s="1"/>
  <c r="O78" i="17"/>
  <c r="J78" i="17"/>
  <c r="N78" i="17" s="1"/>
  <c r="O77" i="17"/>
  <c r="J77" i="17"/>
  <c r="N77" i="17" s="1"/>
  <c r="O76" i="17"/>
  <c r="J76" i="17"/>
  <c r="M76" i="17" s="1"/>
  <c r="V76" i="17" s="1"/>
  <c r="W76" i="17" s="1"/>
  <c r="O49" i="17"/>
  <c r="J49" i="17"/>
  <c r="N49" i="17" s="1"/>
  <c r="O48" i="17"/>
  <c r="J48" i="17"/>
  <c r="N48" i="17" s="1"/>
  <c r="O47" i="17"/>
  <c r="J47" i="17"/>
  <c r="N47" i="17" s="1"/>
  <c r="O64" i="17"/>
  <c r="J64" i="17"/>
  <c r="M64" i="17" s="1"/>
  <c r="V64" i="17" s="1"/>
  <c r="W64" i="17" s="1"/>
  <c r="O46" i="17"/>
  <c r="J46" i="17"/>
  <c r="N46" i="17" s="1"/>
  <c r="O45" i="17"/>
  <c r="J45" i="17"/>
  <c r="N45" i="17" s="1"/>
  <c r="O44" i="17"/>
  <c r="J44" i="17"/>
  <c r="N44" i="17" s="1"/>
  <c r="O43" i="17"/>
  <c r="J43" i="17"/>
  <c r="M43" i="17" s="1"/>
  <c r="V43" i="17" s="1"/>
  <c r="W43" i="17" s="1"/>
  <c r="O42" i="17"/>
  <c r="J42" i="17"/>
  <c r="O41" i="17"/>
  <c r="G41" i="17"/>
  <c r="J41" i="17" s="1"/>
  <c r="O40" i="17"/>
  <c r="J40" i="17"/>
  <c r="O75" i="17"/>
  <c r="J75" i="17"/>
  <c r="N75" i="17" s="1"/>
  <c r="O74" i="17"/>
  <c r="J74" i="17"/>
  <c r="M74" i="17" s="1"/>
  <c r="V74" i="17" s="1"/>
  <c r="W74" i="17" s="1"/>
  <c r="O73" i="17"/>
  <c r="G73" i="17"/>
  <c r="J73" i="17" s="1"/>
  <c r="N73" i="17" s="1"/>
  <c r="O58" i="17"/>
  <c r="J58" i="17"/>
  <c r="N58" i="17" s="1"/>
  <c r="O86" i="17"/>
  <c r="J86" i="17"/>
  <c r="M86" i="17" s="1"/>
  <c r="V86" i="17" s="1"/>
  <c r="W86" i="17" s="1"/>
  <c r="O85" i="17"/>
  <c r="J85" i="17"/>
  <c r="O53" i="17"/>
  <c r="J53" i="17"/>
  <c r="M53" i="17" s="1"/>
  <c r="V53" i="17" s="1"/>
  <c r="W53" i="17" s="1"/>
  <c r="O39" i="17"/>
  <c r="N39" i="17"/>
  <c r="J39" i="17"/>
  <c r="M39" i="17" s="1"/>
  <c r="V39" i="17" s="1"/>
  <c r="W39" i="17" s="1"/>
  <c r="O38" i="17"/>
  <c r="J38" i="17"/>
  <c r="M38" i="17" s="1"/>
  <c r="V38" i="17" s="1"/>
  <c r="W38" i="17" s="1"/>
  <c r="O37" i="17"/>
  <c r="J37" i="17"/>
  <c r="O36" i="17"/>
  <c r="J36" i="17"/>
  <c r="M36" i="17" s="1"/>
  <c r="V36" i="17" s="1"/>
  <c r="W36" i="17" s="1"/>
  <c r="O35" i="17"/>
  <c r="J35" i="17"/>
  <c r="N35" i="17" s="1"/>
  <c r="V34" i="17"/>
  <c r="W34" i="17" s="1"/>
  <c r="O34" i="17"/>
  <c r="J34" i="17"/>
  <c r="M34" i="17" s="1"/>
  <c r="O33" i="17"/>
  <c r="J33" i="17"/>
  <c r="O32" i="17"/>
  <c r="J32" i="17"/>
  <c r="M32" i="17" s="1"/>
  <c r="V32" i="17" s="1"/>
  <c r="W32" i="17" s="1"/>
  <c r="O31" i="17"/>
  <c r="J31" i="17"/>
  <c r="N31" i="17" s="1"/>
  <c r="O30" i="17"/>
  <c r="J30" i="17"/>
  <c r="M30" i="17" s="1"/>
  <c r="V30" i="17" s="1"/>
  <c r="W30" i="17" s="1"/>
  <c r="O29" i="17"/>
  <c r="J29" i="17"/>
  <c r="O28" i="17"/>
  <c r="J28" i="17"/>
  <c r="M28" i="17" s="1"/>
  <c r="V28" i="17" s="1"/>
  <c r="W28" i="17" s="1"/>
  <c r="O27" i="17"/>
  <c r="J27" i="17"/>
  <c r="N27" i="17" s="1"/>
  <c r="V26" i="17"/>
  <c r="W26" i="17" s="1"/>
  <c r="O26" i="17"/>
  <c r="J26" i="17"/>
  <c r="M26" i="17" s="1"/>
  <c r="O25" i="17"/>
  <c r="J25" i="17"/>
  <c r="O24" i="17"/>
  <c r="J24" i="17"/>
  <c r="M24" i="17" s="1"/>
  <c r="V24" i="17" s="1"/>
  <c r="W24" i="17" s="1"/>
  <c r="O23" i="17"/>
  <c r="J23" i="17"/>
  <c r="N23" i="17" s="1"/>
  <c r="O66" i="17"/>
  <c r="J66" i="17"/>
  <c r="M66" i="17" s="1"/>
  <c r="V66" i="17" s="1"/>
  <c r="W66" i="17" s="1"/>
  <c r="O22" i="17"/>
  <c r="J22" i="17"/>
  <c r="O21" i="17"/>
  <c r="J21" i="17"/>
  <c r="M21" i="17" s="1"/>
  <c r="V21" i="17" s="1"/>
  <c r="W21" i="17" s="1"/>
  <c r="O72" i="17"/>
  <c r="J72" i="17"/>
  <c r="N72" i="17" s="1"/>
  <c r="O57" i="17"/>
  <c r="J57" i="17"/>
  <c r="M57" i="17" s="1"/>
  <c r="V57" i="17" s="1"/>
  <c r="W57" i="17" s="1"/>
  <c r="O84" i="17"/>
  <c r="J84" i="17"/>
  <c r="O56" i="17"/>
  <c r="J56" i="17"/>
  <c r="M56" i="17" s="1"/>
  <c r="V56" i="17" s="1"/>
  <c r="W56" i="17" s="1"/>
  <c r="O63" i="17"/>
  <c r="J63" i="17"/>
  <c r="M63" i="17" s="1"/>
  <c r="V63" i="17" s="1"/>
  <c r="W63" i="17" s="1"/>
  <c r="O20" i="17"/>
  <c r="J20" i="17"/>
  <c r="M20" i="17" s="1"/>
  <c r="V20" i="17" s="1"/>
  <c r="W20" i="17" s="1"/>
  <c r="O19" i="17"/>
  <c r="J19" i="17"/>
  <c r="O18" i="17"/>
  <c r="J18" i="17"/>
  <c r="M18" i="17" s="1"/>
  <c r="V18" i="17" s="1"/>
  <c r="W18" i="17" s="1"/>
  <c r="O17" i="17"/>
  <c r="J17" i="17"/>
  <c r="N17" i="17" s="1"/>
  <c r="O62" i="17"/>
  <c r="J62" i="17"/>
  <c r="M62" i="17" s="1"/>
  <c r="V62" i="17" s="1"/>
  <c r="W62" i="17" s="1"/>
  <c r="O83" i="17"/>
  <c r="J83" i="17"/>
  <c r="O16" i="17"/>
  <c r="J16" i="17"/>
  <c r="N16" i="17" s="1"/>
  <c r="O15" i="17"/>
  <c r="J15" i="17"/>
  <c r="O14" i="17"/>
  <c r="J14" i="17"/>
  <c r="N14" i="17" s="1"/>
  <c r="O13" i="17"/>
  <c r="J13" i="17"/>
  <c r="O71" i="17"/>
  <c r="J71" i="17"/>
  <c r="N71" i="17" s="1"/>
  <c r="O61" i="17"/>
  <c r="J61" i="17"/>
  <c r="O52" i="17"/>
  <c r="J52" i="17"/>
  <c r="N52" i="17" s="1"/>
  <c r="O51" i="17"/>
  <c r="J51" i="17"/>
  <c r="O70" i="17"/>
  <c r="J70" i="17"/>
  <c r="N70" i="17" s="1"/>
  <c r="O69" i="17"/>
  <c r="J69" i="17"/>
  <c r="O68" i="17"/>
  <c r="J68" i="17"/>
  <c r="N68" i="17" s="1"/>
  <c r="O82" i="17"/>
  <c r="J82" i="17"/>
  <c r="O81" i="17"/>
  <c r="J81" i="17"/>
  <c r="N81" i="17" s="1"/>
  <c r="O50" i="17"/>
  <c r="J50" i="17"/>
  <c r="O12" i="17"/>
  <c r="J12" i="17"/>
  <c r="N12" i="17" s="1"/>
  <c r="O11" i="17"/>
  <c r="J11" i="17"/>
  <c r="O10" i="17"/>
  <c r="J10" i="17"/>
  <c r="N10" i="17" s="1"/>
  <c r="O9" i="17"/>
  <c r="J9" i="17"/>
  <c r="O8" i="17"/>
  <c r="J8" i="17"/>
  <c r="N8" i="17" s="1"/>
  <c r="O7" i="17"/>
  <c r="J7" i="17"/>
  <c r="O6" i="17"/>
  <c r="J6" i="17"/>
  <c r="N6" i="17" s="1"/>
  <c r="O5" i="17"/>
  <c r="J5" i="17"/>
  <c r="O4" i="17"/>
  <c r="J4" i="17"/>
  <c r="N4" i="17" s="1"/>
  <c r="O3" i="17"/>
  <c r="J3" i="17"/>
  <c r="O2" i="17"/>
  <c r="J2" i="17"/>
  <c r="N2" i="17" s="1"/>
  <c r="O67" i="17"/>
  <c r="J67" i="17"/>
  <c r="P65" i="17" l="1"/>
  <c r="R65" i="17" s="1"/>
  <c r="N34" i="17"/>
  <c r="P34" i="17"/>
  <c r="R34" i="17" s="1"/>
  <c r="P86" i="17"/>
  <c r="R86" i="17" s="1"/>
  <c r="P57" i="17"/>
  <c r="R57" i="17" s="1"/>
  <c r="P56" i="17"/>
  <c r="R56" i="17" s="1"/>
  <c r="M78" i="17"/>
  <c r="V78" i="17" s="1"/>
  <c r="W78" i="17" s="1"/>
  <c r="P20" i="17"/>
  <c r="R20" i="17" s="1"/>
  <c r="N76" i="17"/>
  <c r="P43" i="17"/>
  <c r="R43" i="17" s="1"/>
  <c r="P18" i="17"/>
  <c r="R18" i="17" s="1"/>
  <c r="P66" i="17"/>
  <c r="R66" i="17" s="1"/>
  <c r="P74" i="17"/>
  <c r="R74" i="17" s="1"/>
  <c r="P76" i="17"/>
  <c r="R76" i="17" s="1"/>
  <c r="M41" i="17"/>
  <c r="V41" i="17" s="1"/>
  <c r="W41" i="17" s="1"/>
  <c r="N41" i="17"/>
  <c r="N30" i="17"/>
  <c r="X30" i="17" s="1"/>
  <c r="N86" i="17"/>
  <c r="X86" i="17" s="1"/>
  <c r="N60" i="17"/>
  <c r="M17" i="17"/>
  <c r="V17" i="17" s="1"/>
  <c r="W17" i="17" s="1"/>
  <c r="N38" i="17"/>
  <c r="M2" i="17"/>
  <c r="V2" i="17" s="1"/>
  <c r="W2" i="17" s="1"/>
  <c r="M8" i="17"/>
  <c r="V8" i="17" s="1"/>
  <c r="W8" i="17" s="1"/>
  <c r="M12" i="17"/>
  <c r="V12" i="17" s="1"/>
  <c r="W12" i="17" s="1"/>
  <c r="M68" i="17"/>
  <c r="V68" i="17" s="1"/>
  <c r="W68" i="17" s="1"/>
  <c r="M70" i="17"/>
  <c r="V70" i="17" s="1"/>
  <c r="W70" i="17" s="1"/>
  <c r="M14" i="17"/>
  <c r="V14" i="17" s="1"/>
  <c r="W14" i="17" s="1"/>
  <c r="N63" i="17"/>
  <c r="P36" i="17"/>
  <c r="R36" i="17" s="1"/>
  <c r="M75" i="17"/>
  <c r="V75" i="17" s="1"/>
  <c r="W75" i="17" s="1"/>
  <c r="P62" i="17"/>
  <c r="R62" i="17" s="1"/>
  <c r="M35" i="17"/>
  <c r="V35" i="17" s="1"/>
  <c r="W35" i="17" s="1"/>
  <c r="N36" i="17"/>
  <c r="M44" i="17"/>
  <c r="V44" i="17" s="1"/>
  <c r="W44" i="17" s="1"/>
  <c r="M4" i="17"/>
  <c r="V4" i="17" s="1"/>
  <c r="W4" i="17" s="1"/>
  <c r="M6" i="17"/>
  <c r="V6" i="17" s="1"/>
  <c r="W6" i="17" s="1"/>
  <c r="M10" i="17"/>
  <c r="V10" i="17" s="1"/>
  <c r="W10" i="17" s="1"/>
  <c r="M81" i="17"/>
  <c r="V81" i="17" s="1"/>
  <c r="W81" i="17" s="1"/>
  <c r="M52" i="17"/>
  <c r="V52" i="17" s="1"/>
  <c r="W52" i="17" s="1"/>
  <c r="M71" i="17"/>
  <c r="V71" i="17" s="1"/>
  <c r="W71" i="17" s="1"/>
  <c r="M16" i="17"/>
  <c r="V16" i="17" s="1"/>
  <c r="W16" i="17" s="1"/>
  <c r="N62" i="17"/>
  <c r="P30" i="17"/>
  <c r="R30" i="17" s="1"/>
  <c r="P38" i="17"/>
  <c r="R38" i="17" s="1"/>
  <c r="P53" i="17"/>
  <c r="R53" i="17" s="1"/>
  <c r="N64" i="17"/>
  <c r="P60" i="17"/>
  <c r="R60" i="17" s="1"/>
  <c r="N26" i="17"/>
  <c r="P64" i="17"/>
  <c r="R64" i="17" s="1"/>
  <c r="N18" i="17"/>
  <c r="N20" i="17"/>
  <c r="N57" i="17"/>
  <c r="N66" i="17"/>
  <c r="P26" i="17"/>
  <c r="R26" i="17" s="1"/>
  <c r="N74" i="17"/>
  <c r="X74" i="17" s="1"/>
  <c r="N43" i="17"/>
  <c r="N65" i="17"/>
  <c r="X18" i="17"/>
  <c r="N67" i="17"/>
  <c r="M67" i="17"/>
  <c r="V67" i="17" s="1"/>
  <c r="W67" i="17" s="1"/>
  <c r="N7" i="17"/>
  <c r="M7" i="17"/>
  <c r="V7" i="17" s="1"/>
  <c r="W7" i="17" s="1"/>
  <c r="N50" i="17"/>
  <c r="M50" i="17"/>
  <c r="V50" i="17" s="1"/>
  <c r="W50" i="17" s="1"/>
  <c r="N51" i="17"/>
  <c r="M51" i="17"/>
  <c r="V51" i="17" s="1"/>
  <c r="W51" i="17" s="1"/>
  <c r="N61" i="17"/>
  <c r="M61" i="17"/>
  <c r="V61" i="17" s="1"/>
  <c r="W61" i="17" s="1"/>
  <c r="N13" i="17"/>
  <c r="M13" i="17"/>
  <c r="V13" i="17" s="1"/>
  <c r="W13" i="17" s="1"/>
  <c r="N83" i="17"/>
  <c r="M83" i="17"/>
  <c r="V83" i="17" s="1"/>
  <c r="W83" i="17" s="1"/>
  <c r="N33" i="17"/>
  <c r="M33" i="17"/>
  <c r="V33" i="17" s="1"/>
  <c r="W33" i="17" s="1"/>
  <c r="X34" i="17"/>
  <c r="N42" i="17"/>
  <c r="M42" i="17"/>
  <c r="N9" i="17"/>
  <c r="M9" i="17"/>
  <c r="V9" i="17" s="1"/>
  <c r="W9" i="17" s="1"/>
  <c r="M31" i="17"/>
  <c r="V31" i="17" s="1"/>
  <c r="W31" i="17" s="1"/>
  <c r="X43" i="17"/>
  <c r="M55" i="17"/>
  <c r="V55" i="17" s="1"/>
  <c r="W55" i="17" s="1"/>
  <c r="N3" i="17"/>
  <c r="M3" i="17"/>
  <c r="V3" i="17" s="1"/>
  <c r="W3" i="17" s="1"/>
  <c r="N5" i="17"/>
  <c r="M5" i="17"/>
  <c r="V5" i="17" s="1"/>
  <c r="W5" i="17" s="1"/>
  <c r="N69" i="17"/>
  <c r="M69" i="17"/>
  <c r="V69" i="17" s="1"/>
  <c r="W69" i="17" s="1"/>
  <c r="N15" i="17"/>
  <c r="M15" i="17"/>
  <c r="V15" i="17" s="1"/>
  <c r="W15" i="17" s="1"/>
  <c r="N11" i="17"/>
  <c r="M11" i="17"/>
  <c r="V11" i="17" s="1"/>
  <c r="W11" i="17" s="1"/>
  <c r="N82" i="17"/>
  <c r="M82" i="17"/>
  <c r="V82" i="17" s="1"/>
  <c r="W82" i="17" s="1"/>
  <c r="P63" i="17"/>
  <c r="R63" i="17" s="1"/>
  <c r="N29" i="17"/>
  <c r="M29" i="17"/>
  <c r="V29" i="17" s="1"/>
  <c r="W29" i="17" s="1"/>
  <c r="N32" i="17"/>
  <c r="X32" i="17" s="1"/>
  <c r="P39" i="17"/>
  <c r="R39" i="17" s="1"/>
  <c r="X39" i="17" s="1"/>
  <c r="M47" i="17"/>
  <c r="V47" i="17" s="1"/>
  <c r="W47" i="17" s="1"/>
  <c r="P78" i="17"/>
  <c r="R78" i="17" s="1"/>
  <c r="X78" i="17" s="1"/>
  <c r="P81" i="17"/>
  <c r="R81" i="17" s="1"/>
  <c r="X81" i="17" s="1"/>
  <c r="P70" i="17"/>
  <c r="R70" i="17" s="1"/>
  <c r="X70" i="17" s="1"/>
  <c r="P52" i="17"/>
  <c r="R52" i="17" s="1"/>
  <c r="X52" i="17" s="1"/>
  <c r="P17" i="17"/>
  <c r="R17" i="17" s="1"/>
  <c r="X17" i="17" s="1"/>
  <c r="N25" i="17"/>
  <c r="M25" i="17"/>
  <c r="V25" i="17" s="1"/>
  <c r="W25" i="17" s="1"/>
  <c r="M27" i="17"/>
  <c r="V27" i="17" s="1"/>
  <c r="W27" i="17" s="1"/>
  <c r="N28" i="17"/>
  <c r="P32" i="17"/>
  <c r="R32" i="17" s="1"/>
  <c r="P35" i="17"/>
  <c r="R35" i="17" s="1"/>
  <c r="X35" i="17" s="1"/>
  <c r="P41" i="17"/>
  <c r="R41" i="17" s="1"/>
  <c r="X41" i="17" s="1"/>
  <c r="M77" i="17"/>
  <c r="V77" i="17" s="1"/>
  <c r="W77" i="17" s="1"/>
  <c r="N22" i="17"/>
  <c r="M22" i="17"/>
  <c r="V22" i="17" s="1"/>
  <c r="W22" i="17" s="1"/>
  <c r="M23" i="17"/>
  <c r="V23" i="17" s="1"/>
  <c r="W23" i="17" s="1"/>
  <c r="N24" i="17"/>
  <c r="P28" i="17"/>
  <c r="R28" i="17" s="1"/>
  <c r="M54" i="17"/>
  <c r="V54" i="17" s="1"/>
  <c r="W54" i="17" s="1"/>
  <c r="N84" i="17"/>
  <c r="M84" i="17"/>
  <c r="V84" i="17" s="1"/>
  <c r="W84" i="17" s="1"/>
  <c r="M72" i="17"/>
  <c r="V72" i="17" s="1"/>
  <c r="W72" i="17" s="1"/>
  <c r="N21" i="17"/>
  <c r="P24" i="17"/>
  <c r="R24" i="17" s="1"/>
  <c r="N85" i="17"/>
  <c r="M85" i="17"/>
  <c r="V85" i="17" s="1"/>
  <c r="W85" i="17" s="1"/>
  <c r="M58" i="17"/>
  <c r="V58" i="17" s="1"/>
  <c r="W58" i="17" s="1"/>
  <c r="M73" i="17"/>
  <c r="M45" i="17"/>
  <c r="V45" i="17" s="1"/>
  <c r="W45" i="17" s="1"/>
  <c r="X76" i="17"/>
  <c r="P54" i="17"/>
  <c r="R54" i="17" s="1"/>
  <c r="X54" i="17" s="1"/>
  <c r="M80" i="17"/>
  <c r="V80" i="17" s="1"/>
  <c r="W80" i="17" s="1"/>
  <c r="N19" i="17"/>
  <c r="M19" i="17"/>
  <c r="V19" i="17" s="1"/>
  <c r="W19" i="17" s="1"/>
  <c r="X20" i="17"/>
  <c r="N56" i="17"/>
  <c r="P21" i="17"/>
  <c r="R21" i="17" s="1"/>
  <c r="N37" i="17"/>
  <c r="M37" i="17"/>
  <c r="V37" i="17" s="1"/>
  <c r="W37" i="17" s="1"/>
  <c r="X38" i="17"/>
  <c r="N53" i="17"/>
  <c r="X53" i="17" s="1"/>
  <c r="N40" i="17"/>
  <c r="M40" i="17"/>
  <c r="M48" i="17"/>
  <c r="V48" i="17" s="1"/>
  <c r="W48" i="17" s="1"/>
  <c r="X65" i="17"/>
  <c r="M46" i="17"/>
  <c r="M49" i="17"/>
  <c r="M59" i="17"/>
  <c r="M79" i="17"/>
  <c r="X57" i="17" l="1"/>
  <c r="X26" i="17"/>
  <c r="X56" i="17"/>
  <c r="P4" i="17"/>
  <c r="R4" i="17" s="1"/>
  <c r="X4" i="17" s="1"/>
  <c r="P8" i="17"/>
  <c r="R8" i="17" s="1"/>
  <c r="X8" i="17" s="1"/>
  <c r="P58" i="17"/>
  <c r="R58" i="17" s="1"/>
  <c r="X58" i="17" s="1"/>
  <c r="P71" i="17"/>
  <c r="R71" i="17" s="1"/>
  <c r="X71" i="17" s="1"/>
  <c r="P10" i="17"/>
  <c r="R10" i="17" s="1"/>
  <c r="X10" i="17" s="1"/>
  <c r="X62" i="17"/>
  <c r="X60" i="17"/>
  <c r="X66" i="17"/>
  <c r="P11" i="17"/>
  <c r="R11" i="17" s="1"/>
  <c r="X11" i="17" s="1"/>
  <c r="X64" i="17"/>
  <c r="P84" i="17"/>
  <c r="R84" i="17" s="1"/>
  <c r="P80" i="17"/>
  <c r="R80" i="17" s="1"/>
  <c r="X80" i="17" s="1"/>
  <c r="P68" i="17"/>
  <c r="R68" i="17" s="1"/>
  <c r="P50" i="17"/>
  <c r="R50" i="17" s="1"/>
  <c r="X50" i="17" s="1"/>
  <c r="X68" i="17"/>
  <c r="P6" i="17"/>
  <c r="R6" i="17" s="1"/>
  <c r="X6" i="17" s="1"/>
  <c r="X28" i="17"/>
  <c r="P77" i="17"/>
  <c r="R77" i="17" s="1"/>
  <c r="X77" i="17" s="1"/>
  <c r="P61" i="17"/>
  <c r="R61" i="17" s="1"/>
  <c r="X61" i="17" s="1"/>
  <c r="X36" i="17"/>
  <c r="P45" i="17"/>
  <c r="R45" i="17" s="1"/>
  <c r="X45" i="17" s="1"/>
  <c r="P16" i="17"/>
  <c r="R16" i="17" s="1"/>
  <c r="X16" i="17" s="1"/>
  <c r="X63" i="17"/>
  <c r="P2" i="17"/>
  <c r="R2" i="17" s="1"/>
  <c r="X2" i="17" s="1"/>
  <c r="P69" i="17"/>
  <c r="R69" i="17" s="1"/>
  <c r="X69" i="17" s="1"/>
  <c r="P75" i="17"/>
  <c r="R75" i="17" s="1"/>
  <c r="X75" i="17" s="1"/>
  <c r="P31" i="17"/>
  <c r="R31" i="17" s="1"/>
  <c r="X31" i="17" s="1"/>
  <c r="P14" i="17"/>
  <c r="R14" i="17" s="1"/>
  <c r="X14" i="17" s="1"/>
  <c r="P12" i="17"/>
  <c r="R12" i="17" s="1"/>
  <c r="X12" i="17" s="1"/>
  <c r="P44" i="17"/>
  <c r="R44" i="17" s="1"/>
  <c r="X44" i="17" s="1"/>
  <c r="P19" i="17"/>
  <c r="R19" i="17" s="1"/>
  <c r="X19" i="17" s="1"/>
  <c r="P33" i="17"/>
  <c r="R33" i="17" s="1"/>
  <c r="X33" i="17" s="1"/>
  <c r="P82" i="17"/>
  <c r="R82" i="17" s="1"/>
  <c r="P72" i="17"/>
  <c r="R72" i="17" s="1"/>
  <c r="X72" i="17" s="1"/>
  <c r="P5" i="17"/>
  <c r="R5" i="17" s="1"/>
  <c r="X5" i="17" s="1"/>
  <c r="P47" i="17"/>
  <c r="R47" i="17" s="1"/>
  <c r="X47" i="17" s="1"/>
  <c r="P3" i="17"/>
  <c r="R3" i="17" s="1"/>
  <c r="X3" i="17" s="1"/>
  <c r="V79" i="17"/>
  <c r="W79" i="17" s="1"/>
  <c r="P79" i="17"/>
  <c r="R79" i="17" s="1"/>
  <c r="P27" i="17"/>
  <c r="R27" i="17" s="1"/>
  <c r="X27" i="17" s="1"/>
  <c r="P37" i="17"/>
  <c r="R37" i="17" s="1"/>
  <c r="X37" i="17" s="1"/>
  <c r="P15" i="17"/>
  <c r="R15" i="17" s="1"/>
  <c r="X15" i="17" s="1"/>
  <c r="P67" i="17"/>
  <c r="R67" i="17" s="1"/>
  <c r="X67" i="17" s="1"/>
  <c r="V59" i="17"/>
  <c r="W59" i="17" s="1"/>
  <c r="P59" i="17"/>
  <c r="R59" i="17" s="1"/>
  <c r="X59" i="17" s="1"/>
  <c r="V40" i="17"/>
  <c r="W40" i="17" s="1"/>
  <c r="P40" i="17"/>
  <c r="R40" i="17" s="1"/>
  <c r="V73" i="17"/>
  <c r="W73" i="17" s="1"/>
  <c r="P73" i="17"/>
  <c r="R73" i="17" s="1"/>
  <c r="X84" i="17"/>
  <c r="X82" i="17"/>
  <c r="P48" i="17"/>
  <c r="R48" i="17" s="1"/>
  <c r="X48" i="17" s="1"/>
  <c r="P13" i="17"/>
  <c r="R13" i="17" s="1"/>
  <c r="X13" i="17" s="1"/>
  <c r="V49" i="17"/>
  <c r="W49" i="17" s="1"/>
  <c r="P49" i="17"/>
  <c r="R49" i="17" s="1"/>
  <c r="X49" i="17" s="1"/>
  <c r="P23" i="17"/>
  <c r="R23" i="17" s="1"/>
  <c r="X23" i="17" s="1"/>
  <c r="P22" i="17"/>
  <c r="R22" i="17" s="1"/>
  <c r="X22" i="17" s="1"/>
  <c r="P25" i="17"/>
  <c r="R25" i="17" s="1"/>
  <c r="P55" i="17"/>
  <c r="R55" i="17" s="1"/>
  <c r="X55" i="17" s="1"/>
  <c r="X25" i="17"/>
  <c r="P83" i="17"/>
  <c r="R83" i="17" s="1"/>
  <c r="X83" i="17" s="1"/>
  <c r="P9" i="17"/>
  <c r="R9" i="17" s="1"/>
  <c r="X9" i="17" s="1"/>
  <c r="P46" i="17"/>
  <c r="R46" i="17" s="1"/>
  <c r="V46" i="17"/>
  <c r="W46" i="17" s="1"/>
  <c r="P85" i="17"/>
  <c r="R85" i="17" s="1"/>
  <c r="X85" i="17" s="1"/>
  <c r="X21" i="17"/>
  <c r="X24" i="17"/>
  <c r="P29" i="17"/>
  <c r="R29" i="17" s="1"/>
  <c r="X29" i="17" s="1"/>
  <c r="V42" i="17"/>
  <c r="W42" i="17" s="1"/>
  <c r="P42" i="17"/>
  <c r="R42" i="17" s="1"/>
  <c r="P51" i="17"/>
  <c r="R51" i="17" s="1"/>
  <c r="X51" i="17" s="1"/>
  <c r="P7" i="17"/>
  <c r="R7" i="17" s="1"/>
  <c r="X7" i="17" s="1"/>
  <c r="X42" i="17" l="1"/>
  <c r="X40" i="17"/>
  <c r="X73" i="17"/>
  <c r="X46" i="17"/>
  <c r="X79" i="17"/>
  <c r="O80" i="12" l="1"/>
  <c r="J80" i="12"/>
  <c r="O61" i="12"/>
  <c r="J61" i="12"/>
  <c r="N61" i="12" s="1"/>
  <c r="O76" i="12"/>
  <c r="J76" i="12"/>
  <c r="O79" i="12"/>
  <c r="J79" i="12"/>
  <c r="N79" i="12" s="1"/>
  <c r="O56" i="12"/>
  <c r="J56" i="12"/>
  <c r="O55" i="12"/>
  <c r="J55" i="12"/>
  <c r="N55" i="12" s="1"/>
  <c r="O66" i="12"/>
  <c r="J66" i="12"/>
  <c r="O60" i="12"/>
  <c r="J60" i="12"/>
  <c r="N60" i="12" s="1"/>
  <c r="O78" i="12"/>
  <c r="J78" i="12"/>
  <c r="N78" i="12" s="1"/>
  <c r="O77" i="12"/>
  <c r="J77" i="12"/>
  <c r="N77" i="12" s="1"/>
  <c r="O50" i="12"/>
  <c r="J50" i="12"/>
  <c r="N50" i="12" s="1"/>
  <c r="O49" i="12"/>
  <c r="J49" i="12"/>
  <c r="N49" i="12" s="1"/>
  <c r="O48" i="12"/>
  <c r="J48" i="12"/>
  <c r="N48" i="12" s="1"/>
  <c r="O65" i="12"/>
  <c r="J65" i="12"/>
  <c r="N65" i="12" s="1"/>
  <c r="O47" i="12"/>
  <c r="J47" i="12"/>
  <c r="N47" i="12" s="1"/>
  <c r="O46" i="12"/>
  <c r="J46" i="12"/>
  <c r="N46" i="12" s="1"/>
  <c r="O45" i="12"/>
  <c r="J45" i="12"/>
  <c r="N45" i="12" s="1"/>
  <c r="O44" i="12"/>
  <c r="J44" i="12"/>
  <c r="N44" i="12" s="1"/>
  <c r="O43" i="12"/>
  <c r="J43" i="12"/>
  <c r="N43" i="12" s="1"/>
  <c r="O42" i="12"/>
  <c r="G42" i="12"/>
  <c r="J42" i="12" s="1"/>
  <c r="N42" i="12" s="1"/>
  <c r="O41" i="12"/>
  <c r="J41" i="12"/>
  <c r="N41" i="12" s="1"/>
  <c r="O75" i="12"/>
  <c r="J75" i="12"/>
  <c r="N75" i="12" s="1"/>
  <c r="O74" i="12"/>
  <c r="J74" i="12"/>
  <c r="N74" i="12" s="1"/>
  <c r="O73" i="12"/>
  <c r="G73" i="12"/>
  <c r="J73" i="12" s="1"/>
  <c r="N73" i="12" s="1"/>
  <c r="O59" i="12"/>
  <c r="J59" i="12"/>
  <c r="N59" i="12" s="1"/>
  <c r="O86" i="12"/>
  <c r="J86" i="12"/>
  <c r="M86" i="12" s="1"/>
  <c r="V86" i="12" s="1"/>
  <c r="W86" i="12" s="1"/>
  <c r="O85" i="12"/>
  <c r="J85" i="12"/>
  <c r="N85" i="12" s="1"/>
  <c r="O54" i="12"/>
  <c r="J54" i="12"/>
  <c r="M54" i="12" s="1"/>
  <c r="V54" i="12" s="1"/>
  <c r="W54" i="12" s="1"/>
  <c r="O40" i="12"/>
  <c r="J40" i="12"/>
  <c r="N40" i="12" s="1"/>
  <c r="O39" i="12"/>
  <c r="J39" i="12"/>
  <c r="M39" i="12" s="1"/>
  <c r="V39" i="12" s="1"/>
  <c r="W39" i="12" s="1"/>
  <c r="O38" i="12"/>
  <c r="J38" i="12"/>
  <c r="N38" i="12" s="1"/>
  <c r="O37" i="12"/>
  <c r="J37" i="12"/>
  <c r="O36" i="12"/>
  <c r="J36" i="12"/>
  <c r="N36" i="12" s="1"/>
  <c r="O35" i="12"/>
  <c r="J35" i="12"/>
  <c r="M35" i="12" s="1"/>
  <c r="V35" i="12" s="1"/>
  <c r="W35" i="12" s="1"/>
  <c r="O34" i="12"/>
  <c r="J34" i="12"/>
  <c r="O33" i="12"/>
  <c r="J33" i="12"/>
  <c r="M33" i="12" s="1"/>
  <c r="V33" i="12" s="1"/>
  <c r="W33" i="12" s="1"/>
  <c r="O32" i="12"/>
  <c r="J32" i="12"/>
  <c r="N32" i="12" s="1"/>
  <c r="O31" i="12"/>
  <c r="J31" i="12"/>
  <c r="M31" i="12" s="1"/>
  <c r="V31" i="12" s="1"/>
  <c r="W31" i="12" s="1"/>
  <c r="O30" i="12"/>
  <c r="J30" i="12"/>
  <c r="O29" i="12"/>
  <c r="J29" i="12"/>
  <c r="M29" i="12" s="1"/>
  <c r="V29" i="12" s="1"/>
  <c r="W29" i="12" s="1"/>
  <c r="O28" i="12"/>
  <c r="J28" i="12"/>
  <c r="N28" i="12" s="1"/>
  <c r="O27" i="12"/>
  <c r="J27" i="12"/>
  <c r="M27" i="12" s="1"/>
  <c r="V27" i="12" s="1"/>
  <c r="W27" i="12" s="1"/>
  <c r="O26" i="12"/>
  <c r="J26" i="12"/>
  <c r="O25" i="12"/>
  <c r="J25" i="12"/>
  <c r="M25" i="12" s="1"/>
  <c r="V25" i="12" s="1"/>
  <c r="W25" i="12" s="1"/>
  <c r="O24" i="12"/>
  <c r="J24" i="12"/>
  <c r="N24" i="12" s="1"/>
  <c r="O23" i="12"/>
  <c r="J23" i="12"/>
  <c r="M23" i="12" s="1"/>
  <c r="V23" i="12" s="1"/>
  <c r="W23" i="12" s="1"/>
  <c r="O22" i="12"/>
  <c r="J22" i="12"/>
  <c r="O21" i="12"/>
  <c r="J21" i="12"/>
  <c r="M21" i="12" s="1"/>
  <c r="V21" i="12" s="1"/>
  <c r="W21" i="12" s="1"/>
  <c r="O72" i="12"/>
  <c r="J72" i="12"/>
  <c r="N72" i="12" s="1"/>
  <c r="O58" i="12"/>
  <c r="J58" i="12"/>
  <c r="M58" i="12" s="1"/>
  <c r="V58" i="12" s="1"/>
  <c r="W58" i="12" s="1"/>
  <c r="O84" i="12"/>
  <c r="J84" i="12"/>
  <c r="O57" i="12"/>
  <c r="J57" i="12"/>
  <c r="M57" i="12" s="1"/>
  <c r="V57" i="12" s="1"/>
  <c r="W57" i="12" s="1"/>
  <c r="O64" i="12"/>
  <c r="J64" i="12"/>
  <c r="N64" i="12" s="1"/>
  <c r="O20" i="12"/>
  <c r="J20" i="12"/>
  <c r="M20" i="12" s="1"/>
  <c r="V20" i="12" s="1"/>
  <c r="W20" i="12" s="1"/>
  <c r="O19" i="12"/>
  <c r="J19" i="12"/>
  <c r="O18" i="12"/>
  <c r="J18" i="12"/>
  <c r="M18" i="12" s="1"/>
  <c r="V18" i="12" s="1"/>
  <c r="W18" i="12" s="1"/>
  <c r="O17" i="12"/>
  <c r="J17" i="12"/>
  <c r="N17" i="12" s="1"/>
  <c r="O63" i="12"/>
  <c r="J63" i="12"/>
  <c r="M63" i="12" s="1"/>
  <c r="V63" i="12" s="1"/>
  <c r="W63" i="12" s="1"/>
  <c r="O83" i="12"/>
  <c r="J83" i="12"/>
  <c r="O16" i="12"/>
  <c r="J16" i="12"/>
  <c r="M16" i="12" s="1"/>
  <c r="V16" i="12" s="1"/>
  <c r="W16" i="12" s="1"/>
  <c r="O15" i="12"/>
  <c r="J15" i="12"/>
  <c r="O14" i="12"/>
  <c r="J14" i="12"/>
  <c r="N14" i="12" s="1"/>
  <c r="O13" i="12"/>
  <c r="J13" i="12"/>
  <c r="O71" i="12"/>
  <c r="J71" i="12"/>
  <c r="M71" i="12" s="1"/>
  <c r="V71" i="12" s="1"/>
  <c r="W71" i="12" s="1"/>
  <c r="O62" i="12"/>
  <c r="J62" i="12"/>
  <c r="O53" i="12"/>
  <c r="J53" i="12"/>
  <c r="N53" i="12" s="1"/>
  <c r="O52" i="12"/>
  <c r="J52" i="12"/>
  <c r="O70" i="12"/>
  <c r="J70" i="12"/>
  <c r="N70" i="12" s="1"/>
  <c r="O69" i="12"/>
  <c r="J69" i="12"/>
  <c r="N69" i="12" s="1"/>
  <c r="O68" i="12"/>
  <c r="J68" i="12"/>
  <c r="N68" i="12" s="1"/>
  <c r="O82" i="12"/>
  <c r="J82" i="12"/>
  <c r="N82" i="12" s="1"/>
  <c r="O81" i="12"/>
  <c r="J81" i="12"/>
  <c r="N81" i="12" s="1"/>
  <c r="O51" i="12"/>
  <c r="J51" i="12"/>
  <c r="N51" i="12" s="1"/>
  <c r="O12" i="12"/>
  <c r="J12" i="12"/>
  <c r="M12" i="12" s="1"/>
  <c r="V12" i="12" s="1"/>
  <c r="W12" i="12" s="1"/>
  <c r="O11" i="12"/>
  <c r="J11" i="12"/>
  <c r="N11" i="12" s="1"/>
  <c r="O10" i="12"/>
  <c r="J10" i="12"/>
  <c r="N10" i="12" s="1"/>
  <c r="O9" i="12"/>
  <c r="J9" i="12"/>
  <c r="N9" i="12" s="1"/>
  <c r="O8" i="12"/>
  <c r="J8" i="12"/>
  <c r="M8" i="12" s="1"/>
  <c r="V8" i="12" s="1"/>
  <c r="W8" i="12" s="1"/>
  <c r="O7" i="12"/>
  <c r="J7" i="12"/>
  <c r="N7" i="12" s="1"/>
  <c r="O6" i="12"/>
  <c r="J6" i="12"/>
  <c r="M6" i="12" s="1"/>
  <c r="V6" i="12" s="1"/>
  <c r="W6" i="12" s="1"/>
  <c r="O5" i="12"/>
  <c r="J5" i="12"/>
  <c r="N5" i="12" s="1"/>
  <c r="O4" i="12"/>
  <c r="J4" i="12"/>
  <c r="N4" i="12" s="1"/>
  <c r="O3" i="12"/>
  <c r="J3" i="12"/>
  <c r="N3" i="12" s="1"/>
  <c r="O2" i="12"/>
  <c r="J2" i="12"/>
  <c r="N2" i="12" s="1"/>
  <c r="O67" i="12"/>
  <c r="J67" i="12"/>
  <c r="N67" i="12" s="1"/>
  <c r="P39" i="12" l="1"/>
  <c r="R39" i="12" s="1"/>
  <c r="M14" i="12"/>
  <c r="V14" i="12" s="1"/>
  <c r="W14" i="12" s="1"/>
  <c r="N16" i="12"/>
  <c r="P20" i="12"/>
  <c r="R20" i="12" s="1"/>
  <c r="P35" i="12"/>
  <c r="R35" i="12" s="1"/>
  <c r="N8" i="12"/>
  <c r="P27" i="12"/>
  <c r="R27" i="12" s="1"/>
  <c r="M78" i="12"/>
  <c r="V78" i="12" s="1"/>
  <c r="W78" i="12" s="1"/>
  <c r="M10" i="12"/>
  <c r="V10" i="12" s="1"/>
  <c r="W10" i="12" s="1"/>
  <c r="N6" i="12"/>
  <c r="M45" i="12"/>
  <c r="V45" i="12" s="1"/>
  <c r="W45" i="12" s="1"/>
  <c r="N71" i="12"/>
  <c r="P23" i="12"/>
  <c r="R23" i="12" s="1"/>
  <c r="P63" i="12"/>
  <c r="R63" i="12" s="1"/>
  <c r="P6" i="12"/>
  <c r="R6" i="12" s="1"/>
  <c r="M81" i="12"/>
  <c r="V81" i="12" s="1"/>
  <c r="W81" i="12" s="1"/>
  <c r="P54" i="12"/>
  <c r="R54" i="12" s="1"/>
  <c r="P78" i="12"/>
  <c r="R78" i="12" s="1"/>
  <c r="X78" i="12" s="1"/>
  <c r="N12" i="12"/>
  <c r="M68" i="12"/>
  <c r="V68" i="12" s="1"/>
  <c r="W68" i="12" s="1"/>
  <c r="P57" i="12"/>
  <c r="R57" i="12" s="1"/>
  <c r="P29" i="12"/>
  <c r="R29" i="12" s="1"/>
  <c r="M70" i="12"/>
  <c r="V70" i="12" s="1"/>
  <c r="W70" i="12" s="1"/>
  <c r="M64" i="12"/>
  <c r="V64" i="12" s="1"/>
  <c r="W64" i="12" s="1"/>
  <c r="M24" i="12"/>
  <c r="V24" i="12" s="1"/>
  <c r="W24" i="12" s="1"/>
  <c r="M40" i="12"/>
  <c r="V40" i="12" s="1"/>
  <c r="W40" i="12" s="1"/>
  <c r="M32" i="12"/>
  <c r="V32" i="12" s="1"/>
  <c r="W32" i="12" s="1"/>
  <c r="P8" i="12"/>
  <c r="R8" i="12" s="1"/>
  <c r="N57" i="12"/>
  <c r="P58" i="12"/>
  <c r="R58" i="12" s="1"/>
  <c r="N29" i="12"/>
  <c r="P31" i="12"/>
  <c r="R31" i="12" s="1"/>
  <c r="P10" i="12"/>
  <c r="R10" i="12" s="1"/>
  <c r="X10" i="12" s="1"/>
  <c r="M59" i="12"/>
  <c r="V59" i="12" s="1"/>
  <c r="W59" i="12" s="1"/>
  <c r="M2" i="12"/>
  <c r="V2" i="12" s="1"/>
  <c r="W2" i="12" s="1"/>
  <c r="P12" i="12"/>
  <c r="R12" i="12" s="1"/>
  <c r="M17" i="12"/>
  <c r="V17" i="12" s="1"/>
  <c r="W17" i="12" s="1"/>
  <c r="M28" i="12"/>
  <c r="V28" i="12" s="1"/>
  <c r="W28" i="12" s="1"/>
  <c r="M36" i="12"/>
  <c r="V36" i="12" s="1"/>
  <c r="W36" i="12" s="1"/>
  <c r="M48" i="12"/>
  <c r="V48" i="12" s="1"/>
  <c r="W48" i="12" s="1"/>
  <c r="M4" i="12"/>
  <c r="V4" i="12" s="1"/>
  <c r="W4" i="12" s="1"/>
  <c r="M53" i="12"/>
  <c r="V53" i="12" s="1"/>
  <c r="W53" i="12" s="1"/>
  <c r="M72" i="12"/>
  <c r="V72" i="12" s="1"/>
  <c r="W72" i="12" s="1"/>
  <c r="M75" i="12"/>
  <c r="V75" i="12" s="1"/>
  <c r="W75" i="12" s="1"/>
  <c r="P86" i="12"/>
  <c r="R86" i="12" s="1"/>
  <c r="N22" i="12"/>
  <c r="M22" i="12"/>
  <c r="V22" i="12" s="1"/>
  <c r="W22" i="12" s="1"/>
  <c r="N34" i="12"/>
  <c r="M34" i="12"/>
  <c r="V34" i="12" s="1"/>
  <c r="W34" i="12" s="1"/>
  <c r="M7" i="12"/>
  <c r="M51" i="12"/>
  <c r="N15" i="12"/>
  <c r="M15" i="12"/>
  <c r="P16" i="12"/>
  <c r="R16" i="12" s="1"/>
  <c r="X16" i="12" s="1"/>
  <c r="M83" i="12"/>
  <c r="V83" i="12" s="1"/>
  <c r="W83" i="12" s="1"/>
  <c r="N83" i="12"/>
  <c r="M67" i="12"/>
  <c r="N13" i="12"/>
  <c r="M13" i="12"/>
  <c r="M19" i="12"/>
  <c r="V19" i="12" s="1"/>
  <c r="W19" i="12" s="1"/>
  <c r="N19" i="12"/>
  <c r="N21" i="12"/>
  <c r="N26" i="12"/>
  <c r="M26" i="12"/>
  <c r="V26" i="12" s="1"/>
  <c r="W26" i="12" s="1"/>
  <c r="N33" i="12"/>
  <c r="M37" i="12"/>
  <c r="V37" i="12" s="1"/>
  <c r="W37" i="12" s="1"/>
  <c r="N37" i="12"/>
  <c r="M3" i="12"/>
  <c r="M9" i="12"/>
  <c r="M82" i="12"/>
  <c r="N62" i="12"/>
  <c r="M62" i="12"/>
  <c r="P21" i="12"/>
  <c r="R21" i="12" s="1"/>
  <c r="P33" i="12"/>
  <c r="R33" i="12" s="1"/>
  <c r="N52" i="12"/>
  <c r="M52" i="12"/>
  <c r="P14" i="12"/>
  <c r="R14" i="12" s="1"/>
  <c r="X14" i="12" s="1"/>
  <c r="N18" i="12"/>
  <c r="N84" i="12"/>
  <c r="M84" i="12"/>
  <c r="V84" i="12" s="1"/>
  <c r="W84" i="12" s="1"/>
  <c r="N25" i="12"/>
  <c r="N30" i="12"/>
  <c r="M30" i="12"/>
  <c r="V30" i="12" s="1"/>
  <c r="W30" i="12" s="1"/>
  <c r="M5" i="12"/>
  <c r="M11" i="12"/>
  <c r="M69" i="12"/>
  <c r="P71" i="12"/>
  <c r="R71" i="12" s="1"/>
  <c r="P18" i="12"/>
  <c r="R18" i="12" s="1"/>
  <c r="P25" i="12"/>
  <c r="R25" i="12" s="1"/>
  <c r="M42" i="12"/>
  <c r="V42" i="12" s="1"/>
  <c r="W42" i="12" s="1"/>
  <c r="M46" i="12"/>
  <c r="V46" i="12" s="1"/>
  <c r="W46" i="12" s="1"/>
  <c r="M49" i="12"/>
  <c r="V49" i="12" s="1"/>
  <c r="W49" i="12" s="1"/>
  <c r="M60" i="12"/>
  <c r="V60" i="12" s="1"/>
  <c r="W60" i="12" s="1"/>
  <c r="N66" i="12"/>
  <c r="M66" i="12"/>
  <c r="V66" i="12" s="1"/>
  <c r="W66" i="12" s="1"/>
  <c r="M55" i="12"/>
  <c r="V55" i="12" s="1"/>
  <c r="W55" i="12" s="1"/>
  <c r="N56" i="12"/>
  <c r="M56" i="12"/>
  <c r="V56" i="12" s="1"/>
  <c r="W56" i="12" s="1"/>
  <c r="M79" i="12"/>
  <c r="V79" i="12" s="1"/>
  <c r="W79" i="12" s="1"/>
  <c r="N76" i="12"/>
  <c r="M76" i="12"/>
  <c r="V76" i="12" s="1"/>
  <c r="W76" i="12" s="1"/>
  <c r="M61" i="12"/>
  <c r="V61" i="12" s="1"/>
  <c r="W61" i="12" s="1"/>
  <c r="N80" i="12"/>
  <c r="M80" i="12"/>
  <c r="V80" i="12" s="1"/>
  <c r="W80" i="12" s="1"/>
  <c r="P40" i="12"/>
  <c r="R40" i="12" s="1"/>
  <c r="N54" i="12"/>
  <c r="M73" i="12"/>
  <c r="V73" i="12" s="1"/>
  <c r="W73" i="12" s="1"/>
  <c r="M38" i="12"/>
  <c r="V38" i="12" s="1"/>
  <c r="W38" i="12" s="1"/>
  <c r="M85" i="12"/>
  <c r="V85" i="12" s="1"/>
  <c r="W85" i="12" s="1"/>
  <c r="M41" i="12"/>
  <c r="M43" i="12"/>
  <c r="V43" i="12" s="1"/>
  <c r="W43" i="12" s="1"/>
  <c r="M47" i="12"/>
  <c r="V47" i="12" s="1"/>
  <c r="W47" i="12" s="1"/>
  <c r="M50" i="12"/>
  <c r="V50" i="12" s="1"/>
  <c r="W50" i="12" s="1"/>
  <c r="M74" i="12"/>
  <c r="M44" i="12"/>
  <c r="V44" i="12" s="1"/>
  <c r="W44" i="12" s="1"/>
  <c r="M65" i="12"/>
  <c r="V65" i="12" s="1"/>
  <c r="W65" i="12" s="1"/>
  <c r="M77" i="12"/>
  <c r="V77" i="12" s="1"/>
  <c r="W77" i="12" s="1"/>
  <c r="N63" i="12"/>
  <c r="N20" i="12"/>
  <c r="N58" i="12"/>
  <c r="N23" i="12"/>
  <c r="N27" i="12"/>
  <c r="X27" i="12" s="1"/>
  <c r="N31" i="12"/>
  <c r="X31" i="12" s="1"/>
  <c r="N35" i="12"/>
  <c r="N39" i="12"/>
  <c r="X39" i="12" s="1"/>
  <c r="N86" i="12"/>
  <c r="X54" i="12" l="1"/>
  <c r="P81" i="12"/>
  <c r="R81" i="12" s="1"/>
  <c r="X6" i="12"/>
  <c r="P28" i="12"/>
  <c r="R28" i="12" s="1"/>
  <c r="X35" i="12"/>
  <c r="X71" i="12"/>
  <c r="X23" i="12"/>
  <c r="X21" i="12"/>
  <c r="P22" i="12"/>
  <c r="R22" i="12" s="1"/>
  <c r="P24" i="12"/>
  <c r="R24" i="12" s="1"/>
  <c r="X24" i="12" s="1"/>
  <c r="X58" i="12"/>
  <c r="P45" i="12"/>
  <c r="R45" i="12" s="1"/>
  <c r="X45" i="12" s="1"/>
  <c r="P30" i="12"/>
  <c r="R30" i="12" s="1"/>
  <c r="X30" i="12" s="1"/>
  <c r="X20" i="12"/>
  <c r="P79" i="12"/>
  <c r="R79" i="12" s="1"/>
  <c r="X79" i="12" s="1"/>
  <c r="X8" i="12"/>
  <c r="X63" i="12"/>
  <c r="P26" i="12"/>
  <c r="R26" i="12" s="1"/>
  <c r="X26" i="12" s="1"/>
  <c r="P4" i="12"/>
  <c r="R4" i="12" s="1"/>
  <c r="X4" i="12" s="1"/>
  <c r="P2" i="12"/>
  <c r="R2" i="12" s="1"/>
  <c r="X2" i="12" s="1"/>
  <c r="X29" i="12"/>
  <c r="X86" i="12"/>
  <c r="X28" i="12"/>
  <c r="X40" i="12"/>
  <c r="P34" i="12"/>
  <c r="R34" i="12" s="1"/>
  <c r="X34" i="12" s="1"/>
  <c r="P37" i="12"/>
  <c r="R37" i="12" s="1"/>
  <c r="X37" i="12" s="1"/>
  <c r="X12" i="12"/>
  <c r="P75" i="12"/>
  <c r="R75" i="12" s="1"/>
  <c r="X75" i="12" s="1"/>
  <c r="X81" i="12"/>
  <c r="P80" i="12"/>
  <c r="R80" i="12" s="1"/>
  <c r="X80" i="12" s="1"/>
  <c r="P68" i="12"/>
  <c r="R68" i="12" s="1"/>
  <c r="X68" i="12" s="1"/>
  <c r="P72" i="12"/>
  <c r="R72" i="12" s="1"/>
  <c r="X72" i="12" s="1"/>
  <c r="P77" i="12"/>
  <c r="R77" i="12" s="1"/>
  <c r="X77" i="12" s="1"/>
  <c r="P44" i="12"/>
  <c r="R44" i="12" s="1"/>
  <c r="X44" i="12" s="1"/>
  <c r="P76" i="12"/>
  <c r="R76" i="12" s="1"/>
  <c r="X76" i="12" s="1"/>
  <c r="P48" i="12"/>
  <c r="R48" i="12" s="1"/>
  <c r="X48" i="12" s="1"/>
  <c r="P53" i="12"/>
  <c r="R53" i="12" s="1"/>
  <c r="X53" i="12" s="1"/>
  <c r="P59" i="12"/>
  <c r="R59" i="12" s="1"/>
  <c r="X59" i="12" s="1"/>
  <c r="P50" i="12"/>
  <c r="R50" i="12" s="1"/>
  <c r="X50" i="12" s="1"/>
  <c r="P83" i="12"/>
  <c r="R83" i="12" s="1"/>
  <c r="X83" i="12" s="1"/>
  <c r="P55" i="12"/>
  <c r="R55" i="12" s="1"/>
  <c r="X55" i="12" s="1"/>
  <c r="P36" i="12"/>
  <c r="R36" i="12" s="1"/>
  <c r="X36" i="12" s="1"/>
  <c r="P32" i="12"/>
  <c r="R32" i="12" s="1"/>
  <c r="X32" i="12" s="1"/>
  <c r="P17" i="12"/>
  <c r="R17" i="12" s="1"/>
  <c r="X17" i="12" s="1"/>
  <c r="P60" i="12"/>
  <c r="R60" i="12" s="1"/>
  <c r="X60" i="12" s="1"/>
  <c r="P64" i="12"/>
  <c r="R64" i="12" s="1"/>
  <c r="X64" i="12" s="1"/>
  <c r="P70" i="12"/>
  <c r="R70" i="12" s="1"/>
  <c r="X70" i="12" s="1"/>
  <c r="X57" i="12"/>
  <c r="V41" i="12"/>
  <c r="W41" i="12" s="1"/>
  <c r="P41" i="12"/>
  <c r="R41" i="12" s="1"/>
  <c r="X22" i="12"/>
  <c r="P62" i="12"/>
  <c r="R62" i="12" s="1"/>
  <c r="V62" i="12"/>
  <c r="W62" i="12" s="1"/>
  <c r="P65" i="12"/>
  <c r="R65" i="12" s="1"/>
  <c r="X65" i="12" s="1"/>
  <c r="V69" i="12"/>
  <c r="W69" i="12" s="1"/>
  <c r="P69" i="12"/>
  <c r="R69" i="12" s="1"/>
  <c r="X18" i="12"/>
  <c r="V15" i="12"/>
  <c r="W15" i="12" s="1"/>
  <c r="P15" i="12"/>
  <c r="R15" i="12" s="1"/>
  <c r="P73" i="12"/>
  <c r="R73" i="12" s="1"/>
  <c r="X73" i="12" s="1"/>
  <c r="P66" i="12"/>
  <c r="R66" i="12" s="1"/>
  <c r="X66" i="12" s="1"/>
  <c r="V11" i="12"/>
  <c r="W11" i="12" s="1"/>
  <c r="P11" i="12"/>
  <c r="R11" i="12" s="1"/>
  <c r="P56" i="12"/>
  <c r="R56" i="12" s="1"/>
  <c r="X56" i="12" s="1"/>
  <c r="P82" i="12"/>
  <c r="R82" i="12" s="1"/>
  <c r="V82" i="12"/>
  <c r="W82" i="12" s="1"/>
  <c r="X33" i="12"/>
  <c r="P13" i="12"/>
  <c r="R13" i="12" s="1"/>
  <c r="V13" i="12"/>
  <c r="W13" i="12" s="1"/>
  <c r="V67" i="12"/>
  <c r="W67" i="12" s="1"/>
  <c r="P67" i="12"/>
  <c r="R67" i="12" s="1"/>
  <c r="P85" i="12"/>
  <c r="R85" i="12" s="1"/>
  <c r="X85" i="12" s="1"/>
  <c r="P84" i="12"/>
  <c r="R84" i="12" s="1"/>
  <c r="X84" i="12" s="1"/>
  <c r="P38" i="12"/>
  <c r="R38" i="12" s="1"/>
  <c r="X38" i="12" s="1"/>
  <c r="P19" i="12"/>
  <c r="R19" i="12" s="1"/>
  <c r="X19" i="12" s="1"/>
  <c r="V74" i="12"/>
  <c r="W74" i="12" s="1"/>
  <c r="P74" i="12"/>
  <c r="R74" i="12" s="1"/>
  <c r="V5" i="12"/>
  <c r="W5" i="12" s="1"/>
  <c r="P5" i="12"/>
  <c r="R5" i="12" s="1"/>
  <c r="V52" i="12"/>
  <c r="W52" i="12" s="1"/>
  <c r="P52" i="12"/>
  <c r="R52" i="12" s="1"/>
  <c r="P9" i="12"/>
  <c r="R9" i="12" s="1"/>
  <c r="V9" i="12"/>
  <c r="W9" i="12" s="1"/>
  <c r="P43" i="12"/>
  <c r="R43" i="12" s="1"/>
  <c r="X43" i="12" s="1"/>
  <c r="V51" i="12"/>
  <c r="W51" i="12" s="1"/>
  <c r="P51" i="12"/>
  <c r="R51" i="12" s="1"/>
  <c r="P42" i="12"/>
  <c r="R42" i="12" s="1"/>
  <c r="X42" i="12" s="1"/>
  <c r="P61" i="12"/>
  <c r="R61" i="12" s="1"/>
  <c r="X61" i="12" s="1"/>
  <c r="P47" i="12"/>
  <c r="R47" i="12" s="1"/>
  <c r="X47" i="12" s="1"/>
  <c r="X25" i="12"/>
  <c r="P46" i="12"/>
  <c r="R46" i="12" s="1"/>
  <c r="X46" i="12" s="1"/>
  <c r="P3" i="12"/>
  <c r="R3" i="12" s="1"/>
  <c r="V3" i="12"/>
  <c r="W3" i="12" s="1"/>
  <c r="V7" i="12"/>
  <c r="W7" i="12" s="1"/>
  <c r="P7" i="12"/>
  <c r="R7" i="12" s="1"/>
  <c r="P49" i="12"/>
  <c r="R49" i="12" s="1"/>
  <c r="X49" i="12" s="1"/>
  <c r="X51" i="12" l="1"/>
  <c r="X13" i="12"/>
  <c r="X74" i="12"/>
  <c r="X15" i="12"/>
  <c r="X69" i="12"/>
  <c r="X11" i="12"/>
  <c r="X7" i="12"/>
  <c r="X5" i="12"/>
  <c r="X62" i="12"/>
  <c r="X9" i="12"/>
  <c r="X52" i="12"/>
  <c r="X67" i="12"/>
  <c r="X41" i="12"/>
  <c r="X82" i="12"/>
  <c r="X3" i="12"/>
</calcChain>
</file>

<file path=xl/sharedStrings.xml><?xml version="1.0" encoding="utf-8"?>
<sst xmlns="http://schemas.openxmlformats.org/spreadsheetml/2006/main" count="568" uniqueCount="68">
  <si>
    <t>Type</t>
  </si>
  <si>
    <t>Date</t>
  </si>
  <si>
    <t>Field</t>
  </si>
  <si>
    <t>Storage</t>
  </si>
  <si>
    <t>C content DM harvest %</t>
  </si>
  <si>
    <t>Harvest Index</t>
  </si>
  <si>
    <t>lbs C from harvest</t>
  </si>
  <si>
    <t>Residual fraction</t>
  </si>
  <si>
    <t>Residual (lbs)</t>
  </si>
  <si>
    <t>lbs C Residual</t>
  </si>
  <si>
    <t>fract_Root_resid to abovegr IPPC</t>
  </si>
  <si>
    <t>SD fract +- %</t>
  </si>
  <si>
    <t>Root biomass</t>
  </si>
  <si>
    <t>Root C</t>
  </si>
  <si>
    <t>Alfalfa hay first crop</t>
  </si>
  <si>
    <t>Alfalfa hay second crop</t>
  </si>
  <si>
    <t>Alfalfa hay third crop</t>
  </si>
  <si>
    <t>Alfalfa hay fourth crop</t>
  </si>
  <si>
    <t>Corn silage</t>
  </si>
  <si>
    <t>High moisture shell corn</t>
  </si>
  <si>
    <t>Dry corn</t>
  </si>
  <si>
    <t>Soybeans</t>
  </si>
  <si>
    <t>B-4</t>
  </si>
  <si>
    <t>B-2</t>
  </si>
  <si>
    <t>B-2/B-4</t>
  </si>
  <si>
    <t>B-5</t>
  </si>
  <si>
    <t>B-3</t>
  </si>
  <si>
    <t>B-1, B-3</t>
  </si>
  <si>
    <t>19-06</t>
  </si>
  <si>
    <t>B-1</t>
  </si>
  <si>
    <t>B-9</t>
  </si>
  <si>
    <t>B-9, B-10</t>
  </si>
  <si>
    <t>BAG, B-19-01</t>
  </si>
  <si>
    <t>B-19-01</t>
  </si>
  <si>
    <t>Corn Silage</t>
  </si>
  <si>
    <t>1500N</t>
  </si>
  <si>
    <t>B-6</t>
  </si>
  <si>
    <t>B-10, B-11, B-12, B-13, B-14</t>
  </si>
  <si>
    <t>B-6, B-10, B-11, B-12</t>
  </si>
  <si>
    <t>A-5</t>
  </si>
  <si>
    <t>winter wheat</t>
  </si>
  <si>
    <t>Bean bin</t>
  </si>
  <si>
    <t>8000W</t>
  </si>
  <si>
    <t>Gavilon (sold)</t>
  </si>
  <si>
    <t>(sold)</t>
  </si>
  <si>
    <t>9100S</t>
  </si>
  <si>
    <t>9100N</t>
  </si>
  <si>
    <t>Bag 19-17</t>
  </si>
  <si>
    <t>8000E</t>
  </si>
  <si>
    <t>Bags 19-16, 19-17</t>
  </si>
  <si>
    <t>18, 19</t>
  </si>
  <si>
    <t>19, 20, 21</t>
  </si>
  <si>
    <t>A-7</t>
  </si>
  <si>
    <t>A-9</t>
  </si>
  <si>
    <t>Sum of GROSS (lbs)</t>
  </si>
  <si>
    <t>Sum of TARE (container weight, lbs)</t>
  </si>
  <si>
    <t>Sum of NET (lbs)</t>
  </si>
  <si>
    <t>DM conversion</t>
  </si>
  <si>
    <t>DM Weight lbs</t>
  </si>
  <si>
    <t>carbon content residue</t>
  </si>
  <si>
    <t>Root fraction from aboveground FC2019</t>
  </si>
  <si>
    <t>Total C</t>
  </si>
  <si>
    <t>Total Aboveground (lbs)</t>
  </si>
  <si>
    <t>Alfalfa</t>
  </si>
  <si>
    <t>Wheat</t>
  </si>
  <si>
    <t>Crop_new</t>
  </si>
  <si>
    <t>Corn grain</t>
  </si>
  <si>
    <t>Corn grain, bailed stalks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</si>
</sst>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6" fillId="2" borderId="0" applyNumberFormat="0" applyBorder="0" applyAlignment="0" applyProtection="0"/>
  </cellStyleXfs>
  <cellXfs count="25">
    <xf numFmtId="0" fontId="0" fillId="0" borderId="0" xfId="0"/>
    <xf numFmtId="0" fontId="4" fillId="0" borderId="1" xfId="0" applyFont="1" applyFill="1" applyBorder="1"/>
    <xf numFmtId="0" fontId="5" fillId="0" borderId="1" xfId="0" applyFont="1" applyFill="1" applyBorder="1"/>
    <xf numFmtId="0" fontId="0" fillId="0" borderId="1" xfId="0" applyFill="1" applyBorder="1"/>
    <xf numFmtId="0" fontId="7" fillId="0" borderId="1" xfId="3" applyFont="1" applyFill="1" applyBorder="1"/>
    <xf numFmtId="1" fontId="0" fillId="0" borderId="1" xfId="0" applyNumberFormat="1" applyFill="1" applyBorder="1"/>
    <xf numFmtId="3" fontId="7" fillId="0" borderId="1" xfId="0" applyNumberFormat="1" applyFont="1" applyFill="1" applyBorder="1"/>
    <xf numFmtId="0" fontId="7" fillId="0" borderId="1" xfId="0" applyFont="1" applyFill="1" applyBorder="1"/>
    <xf numFmtId="0" fontId="0" fillId="0" borderId="1" xfId="0" applyNumberFormat="1" applyFill="1" applyBorder="1"/>
    <xf numFmtId="0" fontId="3" fillId="0" borderId="1" xfId="0" applyFont="1" applyFill="1" applyBorder="1"/>
    <xf numFmtId="0" fontId="8" fillId="0" borderId="1" xfId="0" applyFont="1" applyFill="1" applyBorder="1"/>
    <xf numFmtId="0" fontId="0" fillId="0" borderId="0" xfId="0" applyFill="1"/>
    <xf numFmtId="14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9" fillId="0" borderId="1" xfId="0" applyFont="1" applyFill="1" applyBorder="1"/>
    <xf numFmtId="2" fontId="0" fillId="0" borderId="1" xfId="0" applyNumberFormat="1" applyFill="1" applyBorder="1"/>
    <xf numFmtId="14" fontId="7" fillId="0" borderId="1" xfId="0" applyNumberFormat="1" applyFont="1" applyFill="1" applyBorder="1"/>
    <xf numFmtId="0" fontId="7" fillId="0" borderId="1" xfId="0" applyFont="1" applyFill="1" applyBorder="1" applyAlignment="1">
      <alignment horizontal="right"/>
    </xf>
    <xf numFmtId="0" fontId="10" fillId="0" borderId="1" xfId="0" applyFont="1" applyFill="1" applyBorder="1"/>
    <xf numFmtId="0" fontId="0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3" fontId="7" fillId="0" borderId="1" xfId="0" applyNumberFormat="1" applyFont="1" applyFill="1" applyBorder="1" applyAlignment="1">
      <alignment horizontal="right"/>
    </xf>
    <xf numFmtId="0" fontId="7" fillId="0" borderId="1" xfId="3" applyFont="1" applyFill="1" applyBorder="1" applyAlignment="1">
      <alignment horizontal="right"/>
    </xf>
    <xf numFmtId="0" fontId="0" fillId="0" borderId="1" xfId="0" applyFont="1" applyFill="1" applyBorder="1"/>
    <xf numFmtId="2" fontId="0" fillId="0" borderId="0" xfId="0" applyNumberFormat="1" applyFill="1"/>
  </cellXfs>
  <cellStyles count="4">
    <cellStyle name="Good" xfId="3" builtinId="26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CCA84-AF8B-4043-A969-57764BC1B4CE}">
  <dimension ref="A1:X90"/>
  <sheetViews>
    <sheetView workbookViewId="0">
      <selection activeCell="T36" sqref="T36"/>
    </sheetView>
  </sheetViews>
  <sheetFormatPr baseColWidth="10" defaultRowHeight="15" x14ac:dyDescent="0.2"/>
  <cols>
    <col min="1" max="1" width="19.6640625" style="11" bestFit="1" customWidth="1"/>
    <col min="2" max="6" width="10.83203125" style="11"/>
    <col min="7" max="7" width="13" style="11" bestFit="1" customWidth="1"/>
    <col min="8" max="25" width="10.83203125" style="11"/>
    <col min="26" max="26" width="12.1640625" style="11" bestFit="1" customWidth="1"/>
    <col min="27" max="16384" width="10.83203125" style="11"/>
  </cols>
  <sheetData>
    <row r="1" spans="1:24" ht="16" x14ac:dyDescent="0.2">
      <c r="A1" s="9" t="s">
        <v>0</v>
      </c>
      <c r="B1" s="9" t="s">
        <v>65</v>
      </c>
      <c r="C1" s="9" t="s">
        <v>1</v>
      </c>
      <c r="D1" s="1" t="s">
        <v>2</v>
      </c>
      <c r="E1" s="1" t="s">
        <v>54</v>
      </c>
      <c r="F1" s="1" t="s">
        <v>55</v>
      </c>
      <c r="G1" s="1" t="s">
        <v>56</v>
      </c>
      <c r="H1" s="1" t="s">
        <v>3</v>
      </c>
      <c r="I1" s="10" t="s">
        <v>57</v>
      </c>
      <c r="J1" s="10" t="s">
        <v>58</v>
      </c>
      <c r="K1" s="9" t="s">
        <v>4</v>
      </c>
      <c r="L1" s="9" t="s">
        <v>5</v>
      </c>
      <c r="M1" s="9" t="s">
        <v>62</v>
      </c>
      <c r="N1" s="9" t="s">
        <v>6</v>
      </c>
      <c r="O1" s="9" t="s">
        <v>7</v>
      </c>
      <c r="P1" s="9" t="s">
        <v>8</v>
      </c>
      <c r="Q1" s="9" t="s">
        <v>59</v>
      </c>
      <c r="R1" s="9" t="s">
        <v>9</v>
      </c>
      <c r="S1" s="9" t="s">
        <v>60</v>
      </c>
      <c r="T1" s="9" t="s">
        <v>10</v>
      </c>
      <c r="U1" s="9" t="s">
        <v>11</v>
      </c>
      <c r="V1" s="9" t="s">
        <v>12</v>
      </c>
      <c r="W1" s="9" t="s">
        <v>13</v>
      </c>
      <c r="X1" s="9" t="s">
        <v>61</v>
      </c>
    </row>
    <row r="2" spans="1:24" ht="16" x14ac:dyDescent="0.2">
      <c r="A2" s="3" t="s">
        <v>14</v>
      </c>
      <c r="B2" s="3" t="s">
        <v>63</v>
      </c>
      <c r="C2" s="12">
        <v>43623</v>
      </c>
      <c r="D2" s="13">
        <v>1200</v>
      </c>
      <c r="E2" s="2">
        <v>436600</v>
      </c>
      <c r="F2" s="2">
        <v>282940</v>
      </c>
      <c r="G2" s="2">
        <v>153660</v>
      </c>
      <c r="H2" s="3" t="s">
        <v>22</v>
      </c>
      <c r="I2" s="3">
        <v>0.35</v>
      </c>
      <c r="J2" s="3">
        <f t="shared" ref="J2:J33" si="0">G2*I2</f>
        <v>53781</v>
      </c>
      <c r="K2" s="14">
        <v>45</v>
      </c>
      <c r="L2" s="3">
        <v>0.9</v>
      </c>
      <c r="M2" s="15">
        <f t="shared" ref="M2:M33" si="1">J2*100/(L2*100)</f>
        <v>59756.666666666664</v>
      </c>
      <c r="N2" s="3">
        <f t="shared" ref="N2:N33" si="2">J2*K2/100</f>
        <v>24201.45</v>
      </c>
      <c r="O2" s="3">
        <f t="shared" ref="O2:O33" si="3">1-L2</f>
        <v>9.9999999999999978E-2</v>
      </c>
      <c r="P2" s="15">
        <f t="shared" ref="P2:P33" si="4">O2*M2</f>
        <v>5975.6666666666652</v>
      </c>
      <c r="Q2" s="3">
        <v>45</v>
      </c>
      <c r="R2" s="15">
        <f t="shared" ref="R2:R33" si="5">P2*Q2/100</f>
        <v>2689.0499999999993</v>
      </c>
      <c r="S2" s="3">
        <v>1.2</v>
      </c>
      <c r="T2" s="3">
        <v>1.2</v>
      </c>
      <c r="U2" s="3">
        <v>50</v>
      </c>
      <c r="V2" s="15">
        <f t="shared" ref="V2:V33" si="6">S2*(M2)</f>
        <v>71708</v>
      </c>
      <c r="W2" s="15">
        <f t="shared" ref="W2:W33" si="7">Q2/100*V2</f>
        <v>32268.600000000002</v>
      </c>
      <c r="X2" s="15">
        <f t="shared" ref="X2:X33" si="8">N2+R2+W2</f>
        <v>59159.100000000006</v>
      </c>
    </row>
    <row r="3" spans="1:24" ht="16" x14ac:dyDescent="0.2">
      <c r="A3" s="3" t="s">
        <v>17</v>
      </c>
      <c r="B3" s="3" t="s">
        <v>63</v>
      </c>
      <c r="C3" s="12">
        <v>43712</v>
      </c>
      <c r="D3" s="3">
        <v>1200</v>
      </c>
      <c r="E3" s="3">
        <v>68300</v>
      </c>
      <c r="F3" s="3">
        <v>37000</v>
      </c>
      <c r="G3" s="3">
        <v>31300</v>
      </c>
      <c r="H3" s="3" t="s">
        <v>30</v>
      </c>
      <c r="I3" s="3">
        <v>0.35</v>
      </c>
      <c r="J3" s="3">
        <f t="shared" si="0"/>
        <v>10955</v>
      </c>
      <c r="K3" s="14">
        <v>45</v>
      </c>
      <c r="L3" s="3">
        <v>0.9</v>
      </c>
      <c r="M3" s="15">
        <f t="shared" si="1"/>
        <v>12172.222222222223</v>
      </c>
      <c r="N3" s="3">
        <f t="shared" si="2"/>
        <v>4929.75</v>
      </c>
      <c r="O3" s="3">
        <f t="shared" si="3"/>
        <v>9.9999999999999978E-2</v>
      </c>
      <c r="P3" s="15">
        <f t="shared" si="4"/>
        <v>1217.2222222222219</v>
      </c>
      <c r="Q3" s="3">
        <v>45</v>
      </c>
      <c r="R3" s="15">
        <f t="shared" si="5"/>
        <v>547.74999999999989</v>
      </c>
      <c r="S3" s="3">
        <v>1.2</v>
      </c>
      <c r="T3" s="3">
        <v>1.2</v>
      </c>
      <c r="U3" s="3">
        <v>50</v>
      </c>
      <c r="V3" s="15">
        <f t="shared" si="6"/>
        <v>14606.666666666666</v>
      </c>
      <c r="W3" s="15">
        <f t="shared" si="7"/>
        <v>6573</v>
      </c>
      <c r="X3" s="15">
        <f t="shared" si="8"/>
        <v>12050.5</v>
      </c>
    </row>
    <row r="4" spans="1:24" ht="16" x14ac:dyDescent="0.2">
      <c r="A4" s="3" t="s">
        <v>15</v>
      </c>
      <c r="B4" s="3" t="s">
        <v>63</v>
      </c>
      <c r="C4" s="12">
        <v>43654</v>
      </c>
      <c r="D4" s="3">
        <v>1200</v>
      </c>
      <c r="E4" s="1"/>
      <c r="F4" s="1"/>
      <c r="G4" s="2">
        <v>83800</v>
      </c>
      <c r="H4" s="3" t="s">
        <v>25</v>
      </c>
      <c r="I4" s="3">
        <v>0.35</v>
      </c>
      <c r="J4" s="3">
        <f t="shared" si="0"/>
        <v>29329.999999999996</v>
      </c>
      <c r="K4" s="14">
        <v>45</v>
      </c>
      <c r="L4" s="3">
        <v>0.9</v>
      </c>
      <c r="M4" s="15">
        <f t="shared" si="1"/>
        <v>32588.888888888883</v>
      </c>
      <c r="N4" s="3">
        <f t="shared" si="2"/>
        <v>13198.499999999998</v>
      </c>
      <c r="O4" s="3">
        <f t="shared" si="3"/>
        <v>9.9999999999999978E-2</v>
      </c>
      <c r="P4" s="15">
        <f t="shared" si="4"/>
        <v>3258.8888888888878</v>
      </c>
      <c r="Q4" s="3">
        <v>45</v>
      </c>
      <c r="R4" s="15">
        <f t="shared" si="5"/>
        <v>1466.4999999999993</v>
      </c>
      <c r="S4" s="3">
        <v>1.2</v>
      </c>
      <c r="T4" s="3">
        <v>1.2</v>
      </c>
      <c r="U4" s="3">
        <v>50</v>
      </c>
      <c r="V4" s="15">
        <f t="shared" si="6"/>
        <v>39106.666666666657</v>
      </c>
      <c r="W4" s="15">
        <f t="shared" si="7"/>
        <v>17597.999999999996</v>
      </c>
      <c r="X4" s="15">
        <f t="shared" si="8"/>
        <v>32262.999999999993</v>
      </c>
    </row>
    <row r="5" spans="1:24" ht="16" x14ac:dyDescent="0.2">
      <c r="A5" s="3" t="s">
        <v>16</v>
      </c>
      <c r="B5" s="3" t="s">
        <v>63</v>
      </c>
      <c r="C5" s="12">
        <v>43684</v>
      </c>
      <c r="D5" s="3">
        <v>1200</v>
      </c>
      <c r="E5" s="2">
        <v>495240</v>
      </c>
      <c r="F5" s="2">
        <v>312460</v>
      </c>
      <c r="G5" s="2">
        <v>182780</v>
      </c>
      <c r="H5" s="3" t="s">
        <v>26</v>
      </c>
      <c r="I5" s="3">
        <v>0.35</v>
      </c>
      <c r="J5" s="3">
        <f t="shared" si="0"/>
        <v>63972.999999999993</v>
      </c>
      <c r="K5" s="14">
        <v>45</v>
      </c>
      <c r="L5" s="3">
        <v>0.9</v>
      </c>
      <c r="M5" s="15">
        <f t="shared" si="1"/>
        <v>71081.111111111095</v>
      </c>
      <c r="N5" s="3">
        <f t="shared" si="2"/>
        <v>28787.849999999995</v>
      </c>
      <c r="O5" s="3">
        <f t="shared" si="3"/>
        <v>9.9999999999999978E-2</v>
      </c>
      <c r="P5" s="15">
        <f t="shared" si="4"/>
        <v>7108.1111111111077</v>
      </c>
      <c r="Q5" s="3">
        <v>45</v>
      </c>
      <c r="R5" s="15">
        <f t="shared" si="5"/>
        <v>3198.6499999999983</v>
      </c>
      <c r="S5" s="3">
        <v>1.2</v>
      </c>
      <c r="T5" s="3">
        <v>1.2</v>
      </c>
      <c r="U5" s="3">
        <v>50</v>
      </c>
      <c r="V5" s="15">
        <f t="shared" si="6"/>
        <v>85297.333333333314</v>
      </c>
      <c r="W5" s="15">
        <f t="shared" si="7"/>
        <v>38383.799999999996</v>
      </c>
      <c r="X5" s="15">
        <f t="shared" si="8"/>
        <v>70370.299999999988</v>
      </c>
    </row>
    <row r="6" spans="1:24" ht="16" x14ac:dyDescent="0.2">
      <c r="A6" s="3" t="s">
        <v>14</v>
      </c>
      <c r="B6" s="3" t="s">
        <v>63</v>
      </c>
      <c r="C6" s="12">
        <v>43623</v>
      </c>
      <c r="D6" s="13">
        <v>1400</v>
      </c>
      <c r="E6" s="2">
        <v>168760</v>
      </c>
      <c r="F6" s="2">
        <v>104280</v>
      </c>
      <c r="G6" s="2">
        <v>64480</v>
      </c>
      <c r="H6" s="3" t="s">
        <v>22</v>
      </c>
      <c r="I6" s="3">
        <v>0.35</v>
      </c>
      <c r="J6" s="3">
        <f t="shared" si="0"/>
        <v>22568</v>
      </c>
      <c r="K6" s="14">
        <v>45</v>
      </c>
      <c r="L6" s="3">
        <v>0.9</v>
      </c>
      <c r="M6" s="15">
        <f t="shared" si="1"/>
        <v>25075.555555555555</v>
      </c>
      <c r="N6" s="3">
        <f t="shared" si="2"/>
        <v>10155.6</v>
      </c>
      <c r="O6" s="3">
        <f t="shared" si="3"/>
        <v>9.9999999999999978E-2</v>
      </c>
      <c r="P6" s="15">
        <f t="shared" si="4"/>
        <v>2507.5555555555547</v>
      </c>
      <c r="Q6" s="3">
        <v>45</v>
      </c>
      <c r="R6" s="15">
        <f t="shared" si="5"/>
        <v>1128.3999999999996</v>
      </c>
      <c r="S6" s="3">
        <v>1.2</v>
      </c>
      <c r="T6" s="3">
        <v>1.2</v>
      </c>
      <c r="U6" s="3">
        <v>50</v>
      </c>
      <c r="V6" s="15">
        <f t="shared" si="6"/>
        <v>30090.666666666664</v>
      </c>
      <c r="W6" s="15">
        <f t="shared" si="7"/>
        <v>13540.8</v>
      </c>
      <c r="X6" s="15">
        <f t="shared" si="8"/>
        <v>24824.799999999999</v>
      </c>
    </row>
    <row r="7" spans="1:24" ht="16" x14ac:dyDescent="0.2">
      <c r="A7" s="3" t="s">
        <v>17</v>
      </c>
      <c r="B7" s="3" t="s">
        <v>63</v>
      </c>
      <c r="C7" s="12">
        <v>43712</v>
      </c>
      <c r="D7" s="3">
        <v>1400</v>
      </c>
      <c r="E7" s="3">
        <v>72240</v>
      </c>
      <c r="F7" s="3">
        <v>40280</v>
      </c>
      <c r="G7" s="3">
        <v>31960</v>
      </c>
      <c r="H7" s="3" t="s">
        <v>30</v>
      </c>
      <c r="I7" s="3">
        <v>0.35</v>
      </c>
      <c r="J7" s="3">
        <f t="shared" si="0"/>
        <v>11186</v>
      </c>
      <c r="K7" s="14">
        <v>45</v>
      </c>
      <c r="L7" s="3">
        <v>0.9</v>
      </c>
      <c r="M7" s="15">
        <f t="shared" si="1"/>
        <v>12428.888888888889</v>
      </c>
      <c r="N7" s="3">
        <f t="shared" si="2"/>
        <v>5033.7</v>
      </c>
      <c r="O7" s="3">
        <f t="shared" si="3"/>
        <v>9.9999999999999978E-2</v>
      </c>
      <c r="P7" s="15">
        <f t="shared" si="4"/>
        <v>1242.8888888888887</v>
      </c>
      <c r="Q7" s="3">
        <v>45</v>
      </c>
      <c r="R7" s="15">
        <f t="shared" si="5"/>
        <v>559.29999999999995</v>
      </c>
      <c r="S7" s="3">
        <v>1.2</v>
      </c>
      <c r="T7" s="3">
        <v>1.2</v>
      </c>
      <c r="U7" s="3">
        <v>50</v>
      </c>
      <c r="V7" s="15">
        <f t="shared" si="6"/>
        <v>14914.666666666666</v>
      </c>
      <c r="W7" s="15">
        <f t="shared" si="7"/>
        <v>6711.5999999999995</v>
      </c>
      <c r="X7" s="15">
        <f t="shared" si="8"/>
        <v>12304.599999999999</v>
      </c>
    </row>
    <row r="8" spans="1:24" ht="16" x14ac:dyDescent="0.2">
      <c r="A8" s="3" t="s">
        <v>15</v>
      </c>
      <c r="B8" s="3" t="s">
        <v>63</v>
      </c>
      <c r="C8" s="12">
        <v>43654</v>
      </c>
      <c r="D8" s="3">
        <v>1400</v>
      </c>
      <c r="E8" s="3"/>
      <c r="F8" s="3"/>
      <c r="G8" s="3">
        <v>50700</v>
      </c>
      <c r="H8" s="3" t="s">
        <v>25</v>
      </c>
      <c r="I8" s="3">
        <v>0.35</v>
      </c>
      <c r="J8" s="3">
        <f t="shared" si="0"/>
        <v>17745</v>
      </c>
      <c r="K8" s="14">
        <v>45</v>
      </c>
      <c r="L8" s="3">
        <v>0.9</v>
      </c>
      <c r="M8" s="15">
        <f t="shared" si="1"/>
        <v>19716.666666666668</v>
      </c>
      <c r="N8" s="3">
        <f t="shared" si="2"/>
        <v>7985.25</v>
      </c>
      <c r="O8" s="3">
        <f t="shared" si="3"/>
        <v>9.9999999999999978E-2</v>
      </c>
      <c r="P8" s="15">
        <f t="shared" si="4"/>
        <v>1971.6666666666663</v>
      </c>
      <c r="Q8" s="3">
        <v>45</v>
      </c>
      <c r="R8" s="15">
        <f t="shared" si="5"/>
        <v>887.24999999999989</v>
      </c>
      <c r="S8" s="3">
        <v>1.2</v>
      </c>
      <c r="T8" s="3">
        <v>1.2</v>
      </c>
      <c r="U8" s="3">
        <v>50</v>
      </c>
      <c r="V8" s="15">
        <f t="shared" si="6"/>
        <v>23660</v>
      </c>
      <c r="W8" s="15">
        <f t="shared" si="7"/>
        <v>10647</v>
      </c>
      <c r="X8" s="15">
        <f t="shared" si="8"/>
        <v>19519.5</v>
      </c>
    </row>
    <row r="9" spans="1:24" ht="16" x14ac:dyDescent="0.2">
      <c r="A9" s="3" t="s">
        <v>16</v>
      </c>
      <c r="B9" s="3" t="s">
        <v>63</v>
      </c>
      <c r="C9" s="12">
        <v>43685</v>
      </c>
      <c r="D9" s="3">
        <v>1400</v>
      </c>
      <c r="E9" s="3">
        <v>178880</v>
      </c>
      <c r="F9" s="3">
        <v>105120</v>
      </c>
      <c r="G9" s="3">
        <v>73760</v>
      </c>
      <c r="H9" s="3" t="s">
        <v>26</v>
      </c>
      <c r="I9" s="3">
        <v>0.35</v>
      </c>
      <c r="J9" s="3">
        <f t="shared" si="0"/>
        <v>25816</v>
      </c>
      <c r="K9" s="14">
        <v>45</v>
      </c>
      <c r="L9" s="3">
        <v>0.9</v>
      </c>
      <c r="M9" s="15">
        <f t="shared" si="1"/>
        <v>28684.444444444445</v>
      </c>
      <c r="N9" s="3">
        <f t="shared" si="2"/>
        <v>11617.2</v>
      </c>
      <c r="O9" s="3">
        <f t="shared" si="3"/>
        <v>9.9999999999999978E-2</v>
      </c>
      <c r="P9" s="15">
        <f t="shared" si="4"/>
        <v>2868.4444444444439</v>
      </c>
      <c r="Q9" s="3">
        <v>45</v>
      </c>
      <c r="R9" s="15">
        <f t="shared" si="5"/>
        <v>1290.7999999999997</v>
      </c>
      <c r="S9" s="3">
        <v>1.2</v>
      </c>
      <c r="T9" s="3">
        <v>1.2</v>
      </c>
      <c r="U9" s="3">
        <v>50</v>
      </c>
      <c r="V9" s="15">
        <f t="shared" si="6"/>
        <v>34421.333333333336</v>
      </c>
      <c r="W9" s="15">
        <f t="shared" si="7"/>
        <v>15489.600000000002</v>
      </c>
      <c r="X9" s="15">
        <f t="shared" si="8"/>
        <v>28397.600000000002</v>
      </c>
    </row>
    <row r="10" spans="1:24" ht="16" x14ac:dyDescent="0.2">
      <c r="A10" s="3" t="s">
        <v>14</v>
      </c>
      <c r="B10" s="3" t="s">
        <v>63</v>
      </c>
      <c r="C10" s="12">
        <v>43623</v>
      </c>
      <c r="D10" s="13">
        <v>1500</v>
      </c>
      <c r="E10" s="2">
        <v>77120</v>
      </c>
      <c r="F10" s="2">
        <v>49320</v>
      </c>
      <c r="G10" s="2">
        <v>27800</v>
      </c>
      <c r="H10" s="3" t="s">
        <v>22</v>
      </c>
      <c r="I10" s="3">
        <v>0.35</v>
      </c>
      <c r="J10" s="3">
        <f t="shared" si="0"/>
        <v>9730</v>
      </c>
      <c r="K10" s="14">
        <v>45</v>
      </c>
      <c r="L10" s="3">
        <v>0.9</v>
      </c>
      <c r="M10" s="15">
        <f t="shared" si="1"/>
        <v>10811.111111111111</v>
      </c>
      <c r="N10" s="3">
        <f t="shared" si="2"/>
        <v>4378.5</v>
      </c>
      <c r="O10" s="3">
        <f t="shared" si="3"/>
        <v>9.9999999999999978E-2</v>
      </c>
      <c r="P10" s="15">
        <f t="shared" si="4"/>
        <v>1081.1111111111109</v>
      </c>
      <c r="Q10" s="3">
        <v>45</v>
      </c>
      <c r="R10" s="15">
        <f t="shared" si="5"/>
        <v>486.49999999999983</v>
      </c>
      <c r="S10" s="3">
        <v>1.2</v>
      </c>
      <c r="T10" s="3">
        <v>1.2</v>
      </c>
      <c r="U10" s="3">
        <v>50</v>
      </c>
      <c r="V10" s="15">
        <f t="shared" si="6"/>
        <v>12973.333333333334</v>
      </c>
      <c r="W10" s="15">
        <f t="shared" si="7"/>
        <v>5838</v>
      </c>
      <c r="X10" s="15">
        <f t="shared" si="8"/>
        <v>10703</v>
      </c>
    </row>
    <row r="11" spans="1:24" ht="16" x14ac:dyDescent="0.2">
      <c r="A11" s="3" t="s">
        <v>15</v>
      </c>
      <c r="B11" s="3" t="s">
        <v>63</v>
      </c>
      <c r="C11" s="12">
        <v>43654</v>
      </c>
      <c r="D11" s="3">
        <v>1500</v>
      </c>
      <c r="E11" s="3"/>
      <c r="F11" s="3"/>
      <c r="G11" s="3">
        <v>42340</v>
      </c>
      <c r="H11" s="3" t="s">
        <v>25</v>
      </c>
      <c r="I11" s="3">
        <v>0.35</v>
      </c>
      <c r="J11" s="3">
        <f t="shared" si="0"/>
        <v>14818.999999999998</v>
      </c>
      <c r="K11" s="14">
        <v>45</v>
      </c>
      <c r="L11" s="3">
        <v>0.9</v>
      </c>
      <c r="M11" s="15">
        <f t="shared" si="1"/>
        <v>16465.555555555555</v>
      </c>
      <c r="N11" s="3">
        <f t="shared" si="2"/>
        <v>6668.5499999999993</v>
      </c>
      <c r="O11" s="3">
        <f t="shared" si="3"/>
        <v>9.9999999999999978E-2</v>
      </c>
      <c r="P11" s="15">
        <f t="shared" si="4"/>
        <v>1646.5555555555552</v>
      </c>
      <c r="Q11" s="3">
        <v>45</v>
      </c>
      <c r="R11" s="15">
        <f t="shared" si="5"/>
        <v>740.94999999999982</v>
      </c>
      <c r="S11" s="3">
        <v>1.2</v>
      </c>
      <c r="T11" s="3">
        <v>1.2</v>
      </c>
      <c r="U11" s="3">
        <v>50</v>
      </c>
      <c r="V11" s="15">
        <f t="shared" si="6"/>
        <v>19758.666666666664</v>
      </c>
      <c r="W11" s="15">
        <f t="shared" si="7"/>
        <v>8891.4</v>
      </c>
      <c r="X11" s="15">
        <f t="shared" si="8"/>
        <v>16300.899999999998</v>
      </c>
    </row>
    <row r="12" spans="1:24" ht="16" x14ac:dyDescent="0.2">
      <c r="A12" s="3" t="s">
        <v>16</v>
      </c>
      <c r="B12" s="3" t="s">
        <v>63</v>
      </c>
      <c r="C12" s="12">
        <v>43685</v>
      </c>
      <c r="D12" s="3">
        <v>1500</v>
      </c>
      <c r="E12" s="3">
        <v>194180</v>
      </c>
      <c r="F12" s="3">
        <v>127540</v>
      </c>
      <c r="G12" s="3">
        <v>66640</v>
      </c>
      <c r="H12" s="3" t="s">
        <v>26</v>
      </c>
      <c r="I12" s="3">
        <v>0.35</v>
      </c>
      <c r="J12" s="3">
        <f t="shared" si="0"/>
        <v>23324</v>
      </c>
      <c r="K12" s="14">
        <v>45</v>
      </c>
      <c r="L12" s="3">
        <v>0.9</v>
      </c>
      <c r="M12" s="15">
        <f t="shared" si="1"/>
        <v>25915.555555555555</v>
      </c>
      <c r="N12" s="3">
        <f t="shared" si="2"/>
        <v>10495.8</v>
      </c>
      <c r="O12" s="3">
        <f t="shared" si="3"/>
        <v>9.9999999999999978E-2</v>
      </c>
      <c r="P12" s="15">
        <f t="shared" si="4"/>
        <v>2591.5555555555547</v>
      </c>
      <c r="Q12" s="3">
        <v>45</v>
      </c>
      <c r="R12" s="15">
        <f t="shared" si="5"/>
        <v>1166.1999999999998</v>
      </c>
      <c r="S12" s="3">
        <v>1.2</v>
      </c>
      <c r="T12" s="3">
        <v>1.2</v>
      </c>
      <c r="U12" s="3">
        <v>50</v>
      </c>
      <c r="V12" s="15">
        <f t="shared" si="6"/>
        <v>31098.666666666664</v>
      </c>
      <c r="W12" s="15">
        <f t="shared" si="7"/>
        <v>13994.4</v>
      </c>
      <c r="X12" s="15">
        <f t="shared" si="8"/>
        <v>25656.400000000001</v>
      </c>
    </row>
    <row r="13" spans="1:24" ht="16" x14ac:dyDescent="0.2">
      <c r="A13" s="3" t="s">
        <v>14</v>
      </c>
      <c r="B13" s="3" t="s">
        <v>63</v>
      </c>
      <c r="C13" s="12">
        <v>43623</v>
      </c>
      <c r="D13" s="13">
        <v>4150</v>
      </c>
      <c r="E13" s="2">
        <v>754860</v>
      </c>
      <c r="F13" s="2">
        <v>460800</v>
      </c>
      <c r="G13" s="2">
        <v>294060</v>
      </c>
      <c r="H13" s="3" t="s">
        <v>23</v>
      </c>
      <c r="I13" s="3">
        <v>0.35</v>
      </c>
      <c r="J13" s="3">
        <f t="shared" si="0"/>
        <v>102921</v>
      </c>
      <c r="K13" s="14">
        <v>45</v>
      </c>
      <c r="L13" s="3">
        <v>0.9</v>
      </c>
      <c r="M13" s="15">
        <f t="shared" si="1"/>
        <v>114356.66666666667</v>
      </c>
      <c r="N13" s="3">
        <f t="shared" si="2"/>
        <v>46314.45</v>
      </c>
      <c r="O13" s="3">
        <f t="shared" si="3"/>
        <v>9.9999999999999978E-2</v>
      </c>
      <c r="P13" s="15">
        <f t="shared" si="4"/>
        <v>11435.666666666664</v>
      </c>
      <c r="Q13" s="3">
        <v>45</v>
      </c>
      <c r="R13" s="15">
        <f t="shared" si="5"/>
        <v>5146.0499999999993</v>
      </c>
      <c r="S13" s="3">
        <v>1.2</v>
      </c>
      <c r="T13" s="3">
        <v>1.2</v>
      </c>
      <c r="U13" s="3">
        <v>50</v>
      </c>
      <c r="V13" s="15">
        <f t="shared" si="6"/>
        <v>137228</v>
      </c>
      <c r="W13" s="15">
        <f t="shared" si="7"/>
        <v>61752.6</v>
      </c>
      <c r="X13" s="15">
        <f t="shared" si="8"/>
        <v>113213.1</v>
      </c>
    </row>
    <row r="14" spans="1:24" ht="16" x14ac:dyDescent="0.2">
      <c r="A14" s="3" t="s">
        <v>17</v>
      </c>
      <c r="B14" s="3" t="s">
        <v>63</v>
      </c>
      <c r="C14" s="12">
        <v>43712</v>
      </c>
      <c r="D14" s="3">
        <v>4150</v>
      </c>
      <c r="E14" s="3">
        <v>239520</v>
      </c>
      <c r="F14" s="3">
        <v>139520</v>
      </c>
      <c r="G14" s="3">
        <v>100000</v>
      </c>
      <c r="H14" s="3" t="s">
        <v>30</v>
      </c>
      <c r="I14" s="3">
        <v>0.35</v>
      </c>
      <c r="J14" s="3">
        <f t="shared" si="0"/>
        <v>35000</v>
      </c>
      <c r="K14" s="14">
        <v>45</v>
      </c>
      <c r="L14" s="3">
        <v>0.9</v>
      </c>
      <c r="M14" s="15">
        <f t="shared" si="1"/>
        <v>38888.888888888891</v>
      </c>
      <c r="N14" s="3">
        <f t="shared" si="2"/>
        <v>15750</v>
      </c>
      <c r="O14" s="3">
        <f t="shared" si="3"/>
        <v>9.9999999999999978E-2</v>
      </c>
      <c r="P14" s="15">
        <f t="shared" si="4"/>
        <v>3888.8888888888882</v>
      </c>
      <c r="Q14" s="3">
        <v>45</v>
      </c>
      <c r="R14" s="15">
        <f t="shared" si="5"/>
        <v>1749.9999999999998</v>
      </c>
      <c r="S14" s="3">
        <v>1.2</v>
      </c>
      <c r="T14" s="3">
        <v>1.2</v>
      </c>
      <c r="U14" s="3">
        <v>50</v>
      </c>
      <c r="V14" s="15">
        <f t="shared" si="6"/>
        <v>46666.666666666664</v>
      </c>
      <c r="W14" s="15">
        <f t="shared" si="7"/>
        <v>21000</v>
      </c>
      <c r="X14" s="15">
        <f t="shared" si="8"/>
        <v>38500</v>
      </c>
    </row>
    <row r="15" spans="1:24" ht="16" x14ac:dyDescent="0.2">
      <c r="A15" s="3" t="s">
        <v>15</v>
      </c>
      <c r="B15" s="3" t="s">
        <v>63</v>
      </c>
      <c r="C15" s="12">
        <v>43654</v>
      </c>
      <c r="D15" s="3">
        <v>4150</v>
      </c>
      <c r="E15" s="3"/>
      <c r="F15" s="3"/>
      <c r="G15" s="3">
        <v>256326</v>
      </c>
      <c r="H15" s="3" t="s">
        <v>25</v>
      </c>
      <c r="I15" s="3">
        <v>0.35</v>
      </c>
      <c r="J15" s="3">
        <f t="shared" si="0"/>
        <v>89714.099999999991</v>
      </c>
      <c r="K15" s="14">
        <v>45</v>
      </c>
      <c r="L15" s="3">
        <v>0.9</v>
      </c>
      <c r="M15" s="15">
        <f t="shared" si="1"/>
        <v>99682.333333333328</v>
      </c>
      <c r="N15" s="3">
        <f t="shared" si="2"/>
        <v>40371.344999999994</v>
      </c>
      <c r="O15" s="3">
        <f t="shared" si="3"/>
        <v>9.9999999999999978E-2</v>
      </c>
      <c r="P15" s="15">
        <f t="shared" si="4"/>
        <v>9968.2333333333299</v>
      </c>
      <c r="Q15" s="3">
        <v>45</v>
      </c>
      <c r="R15" s="15">
        <f t="shared" si="5"/>
        <v>4485.7049999999981</v>
      </c>
      <c r="S15" s="3">
        <v>1.2</v>
      </c>
      <c r="T15" s="3">
        <v>1.2</v>
      </c>
      <c r="U15" s="3">
        <v>50</v>
      </c>
      <c r="V15" s="15">
        <f t="shared" si="6"/>
        <v>119618.79999999999</v>
      </c>
      <c r="W15" s="15">
        <f t="shared" si="7"/>
        <v>53828.46</v>
      </c>
      <c r="X15" s="15">
        <f t="shared" si="8"/>
        <v>98685.50999999998</v>
      </c>
    </row>
    <row r="16" spans="1:24" ht="16" x14ac:dyDescent="0.2">
      <c r="A16" s="3" t="s">
        <v>16</v>
      </c>
      <c r="B16" s="3" t="s">
        <v>63</v>
      </c>
      <c r="C16" s="12">
        <v>43684</v>
      </c>
      <c r="D16" s="3">
        <v>4150</v>
      </c>
      <c r="E16" s="3">
        <v>1034360</v>
      </c>
      <c r="F16" s="3">
        <v>613220</v>
      </c>
      <c r="G16" s="3">
        <v>421140</v>
      </c>
      <c r="H16" s="3" t="s">
        <v>27</v>
      </c>
      <c r="I16" s="3">
        <v>0.35</v>
      </c>
      <c r="J16" s="3">
        <f t="shared" si="0"/>
        <v>147399</v>
      </c>
      <c r="K16" s="14">
        <v>45</v>
      </c>
      <c r="L16" s="3">
        <v>0.9</v>
      </c>
      <c r="M16" s="15">
        <f t="shared" si="1"/>
        <v>163776.66666666666</v>
      </c>
      <c r="N16" s="3">
        <f t="shared" si="2"/>
        <v>66329.55</v>
      </c>
      <c r="O16" s="3">
        <f t="shared" si="3"/>
        <v>9.9999999999999978E-2</v>
      </c>
      <c r="P16" s="15">
        <f t="shared" si="4"/>
        <v>16377.666666666662</v>
      </c>
      <c r="Q16" s="3">
        <v>45</v>
      </c>
      <c r="R16" s="15">
        <f t="shared" si="5"/>
        <v>7369.949999999998</v>
      </c>
      <c r="S16" s="3">
        <v>1.2</v>
      </c>
      <c r="T16" s="3">
        <v>1.2</v>
      </c>
      <c r="U16" s="3">
        <v>50</v>
      </c>
      <c r="V16" s="15">
        <f t="shared" si="6"/>
        <v>196531.99999999997</v>
      </c>
      <c r="W16" s="15">
        <f t="shared" si="7"/>
        <v>88439.4</v>
      </c>
      <c r="X16" s="15">
        <f t="shared" si="8"/>
        <v>162138.9</v>
      </c>
    </row>
    <row r="17" spans="1:24" ht="16" x14ac:dyDescent="0.2">
      <c r="A17" s="7" t="s">
        <v>14</v>
      </c>
      <c r="B17" s="3" t="s">
        <v>63</v>
      </c>
      <c r="C17" s="16">
        <v>43623</v>
      </c>
      <c r="D17" s="17">
        <v>5100</v>
      </c>
      <c r="E17" s="7">
        <v>848770</v>
      </c>
      <c r="F17" s="7">
        <v>511740</v>
      </c>
      <c r="G17" s="4">
        <v>337030</v>
      </c>
      <c r="H17" s="7" t="s">
        <v>24</v>
      </c>
      <c r="I17" s="3">
        <v>0.35</v>
      </c>
      <c r="J17" s="3">
        <f t="shared" si="0"/>
        <v>117960.49999999999</v>
      </c>
      <c r="K17" s="14">
        <v>45</v>
      </c>
      <c r="L17" s="3">
        <v>0.9</v>
      </c>
      <c r="M17" s="15">
        <f t="shared" si="1"/>
        <v>131067.2222222222</v>
      </c>
      <c r="N17" s="3">
        <f t="shared" si="2"/>
        <v>53082.224999999991</v>
      </c>
      <c r="O17" s="3">
        <f t="shared" si="3"/>
        <v>9.9999999999999978E-2</v>
      </c>
      <c r="P17" s="15">
        <f t="shared" si="4"/>
        <v>13106.722222222217</v>
      </c>
      <c r="Q17" s="3">
        <v>45</v>
      </c>
      <c r="R17" s="15">
        <f t="shared" si="5"/>
        <v>5898.0249999999978</v>
      </c>
      <c r="S17" s="3">
        <v>1.2</v>
      </c>
      <c r="T17" s="3">
        <v>1.2</v>
      </c>
      <c r="U17" s="3">
        <v>50</v>
      </c>
      <c r="V17" s="15">
        <f t="shared" si="6"/>
        <v>157280.66666666663</v>
      </c>
      <c r="W17" s="15">
        <f t="shared" si="7"/>
        <v>70776.299999999988</v>
      </c>
      <c r="X17" s="15">
        <f t="shared" si="8"/>
        <v>129756.54999999997</v>
      </c>
    </row>
    <row r="18" spans="1:24" ht="16" x14ac:dyDescent="0.2">
      <c r="A18" s="7" t="s">
        <v>17</v>
      </c>
      <c r="B18" s="3" t="s">
        <v>63</v>
      </c>
      <c r="C18" s="16">
        <v>43712</v>
      </c>
      <c r="D18" s="7">
        <v>5100</v>
      </c>
      <c r="E18" s="7">
        <v>419840</v>
      </c>
      <c r="F18" s="7">
        <v>232980</v>
      </c>
      <c r="G18" s="4">
        <v>186860</v>
      </c>
      <c r="H18" s="7" t="s">
        <v>30</v>
      </c>
      <c r="I18" s="3">
        <v>0.35</v>
      </c>
      <c r="J18" s="3">
        <f t="shared" si="0"/>
        <v>65400.999999999993</v>
      </c>
      <c r="K18" s="14">
        <v>45</v>
      </c>
      <c r="L18" s="3">
        <v>0.9</v>
      </c>
      <c r="M18" s="15">
        <f t="shared" si="1"/>
        <v>72667.777777777766</v>
      </c>
      <c r="N18" s="3">
        <f t="shared" si="2"/>
        <v>29430.449999999997</v>
      </c>
      <c r="O18" s="3">
        <f t="shared" si="3"/>
        <v>9.9999999999999978E-2</v>
      </c>
      <c r="P18" s="15">
        <f t="shared" si="4"/>
        <v>7266.7777777777746</v>
      </c>
      <c r="Q18" s="3">
        <v>45</v>
      </c>
      <c r="R18" s="15">
        <f t="shared" si="5"/>
        <v>3270.0499999999988</v>
      </c>
      <c r="S18" s="3">
        <v>1.2</v>
      </c>
      <c r="T18" s="3">
        <v>1.2</v>
      </c>
      <c r="U18" s="3">
        <v>50</v>
      </c>
      <c r="V18" s="15">
        <f t="shared" si="6"/>
        <v>87201.333333333314</v>
      </c>
      <c r="W18" s="15">
        <f t="shared" si="7"/>
        <v>39240.599999999991</v>
      </c>
      <c r="X18" s="15">
        <f t="shared" si="8"/>
        <v>71941.099999999991</v>
      </c>
    </row>
    <row r="19" spans="1:24" ht="16" x14ac:dyDescent="0.2">
      <c r="A19" s="7" t="s">
        <v>15</v>
      </c>
      <c r="B19" s="3" t="s">
        <v>63</v>
      </c>
      <c r="C19" s="16">
        <v>43654</v>
      </c>
      <c r="D19" s="7">
        <v>5100</v>
      </c>
      <c r="E19" s="7"/>
      <c r="F19" s="7"/>
      <c r="G19" s="4">
        <v>324750</v>
      </c>
      <c r="H19" s="7" t="s">
        <v>25</v>
      </c>
      <c r="I19" s="3">
        <v>0.35</v>
      </c>
      <c r="J19" s="3">
        <f t="shared" si="0"/>
        <v>113662.5</v>
      </c>
      <c r="K19" s="14">
        <v>45</v>
      </c>
      <c r="L19" s="3">
        <v>0.9</v>
      </c>
      <c r="M19" s="15">
        <f t="shared" si="1"/>
        <v>126291.66666666667</v>
      </c>
      <c r="N19" s="3">
        <f t="shared" si="2"/>
        <v>51148.125</v>
      </c>
      <c r="O19" s="3">
        <f t="shared" si="3"/>
        <v>9.9999999999999978E-2</v>
      </c>
      <c r="P19" s="15">
        <f t="shared" si="4"/>
        <v>12629.166666666664</v>
      </c>
      <c r="Q19" s="3">
        <v>45</v>
      </c>
      <c r="R19" s="15">
        <f t="shared" si="5"/>
        <v>5683.1249999999991</v>
      </c>
      <c r="S19" s="3">
        <v>1.2</v>
      </c>
      <c r="T19" s="3">
        <v>1.2</v>
      </c>
      <c r="U19" s="3">
        <v>50</v>
      </c>
      <c r="V19" s="15">
        <f t="shared" si="6"/>
        <v>151550</v>
      </c>
      <c r="W19" s="15">
        <f t="shared" si="7"/>
        <v>68197.5</v>
      </c>
      <c r="X19" s="15">
        <f t="shared" si="8"/>
        <v>125028.75</v>
      </c>
    </row>
    <row r="20" spans="1:24" ht="16" x14ac:dyDescent="0.2">
      <c r="A20" s="7" t="s">
        <v>16</v>
      </c>
      <c r="B20" s="3" t="s">
        <v>63</v>
      </c>
      <c r="C20" s="16">
        <v>43685</v>
      </c>
      <c r="D20" s="7">
        <v>5100</v>
      </c>
      <c r="E20" s="7">
        <v>610805</v>
      </c>
      <c r="F20" s="7">
        <v>383100</v>
      </c>
      <c r="G20" s="4">
        <v>227705</v>
      </c>
      <c r="H20" s="7" t="s">
        <v>28</v>
      </c>
      <c r="I20" s="3">
        <v>0.35</v>
      </c>
      <c r="J20" s="3">
        <f t="shared" si="0"/>
        <v>79696.75</v>
      </c>
      <c r="K20" s="14">
        <v>45</v>
      </c>
      <c r="L20" s="3">
        <v>0.9</v>
      </c>
      <c r="M20" s="15">
        <f t="shared" si="1"/>
        <v>88551.944444444438</v>
      </c>
      <c r="N20" s="3">
        <f t="shared" si="2"/>
        <v>35863.537499999999</v>
      </c>
      <c r="O20" s="3">
        <f t="shared" si="3"/>
        <v>9.9999999999999978E-2</v>
      </c>
      <c r="P20" s="15">
        <f t="shared" si="4"/>
        <v>8855.1944444444416</v>
      </c>
      <c r="Q20" s="3">
        <v>45</v>
      </c>
      <c r="R20" s="15">
        <f t="shared" si="5"/>
        <v>3984.8374999999987</v>
      </c>
      <c r="S20" s="3">
        <v>1.2</v>
      </c>
      <c r="T20" s="3">
        <v>1.2</v>
      </c>
      <c r="U20" s="3">
        <v>50</v>
      </c>
      <c r="V20" s="15">
        <f t="shared" si="6"/>
        <v>106262.33333333333</v>
      </c>
      <c r="W20" s="15">
        <f t="shared" si="7"/>
        <v>47818.049999999996</v>
      </c>
      <c r="X20" s="15">
        <f t="shared" si="8"/>
        <v>87666.424999999988</v>
      </c>
    </row>
    <row r="21" spans="1:24" ht="16" x14ac:dyDescent="0.2">
      <c r="A21" s="3" t="s">
        <v>14</v>
      </c>
      <c r="B21" s="3" t="s">
        <v>63</v>
      </c>
      <c r="C21" s="12">
        <v>43623</v>
      </c>
      <c r="D21" s="13">
        <v>6150</v>
      </c>
      <c r="E21" s="3">
        <v>205140</v>
      </c>
      <c r="F21" s="3">
        <v>134980</v>
      </c>
      <c r="G21" s="3">
        <v>70160</v>
      </c>
      <c r="H21" s="3" t="s">
        <v>22</v>
      </c>
      <c r="I21" s="3">
        <v>0.35</v>
      </c>
      <c r="J21" s="3">
        <f t="shared" si="0"/>
        <v>24556</v>
      </c>
      <c r="K21" s="14">
        <v>45</v>
      </c>
      <c r="L21" s="3">
        <v>0.9</v>
      </c>
      <c r="M21" s="15">
        <f t="shared" si="1"/>
        <v>27284.444444444445</v>
      </c>
      <c r="N21" s="3">
        <f t="shared" si="2"/>
        <v>11050.2</v>
      </c>
      <c r="O21" s="3">
        <f t="shared" si="3"/>
        <v>9.9999999999999978E-2</v>
      </c>
      <c r="P21" s="15">
        <f t="shared" si="4"/>
        <v>2728.4444444444439</v>
      </c>
      <c r="Q21" s="3">
        <v>45</v>
      </c>
      <c r="R21" s="15">
        <f t="shared" si="5"/>
        <v>1227.7999999999997</v>
      </c>
      <c r="S21" s="3">
        <v>1.2</v>
      </c>
      <c r="T21" s="3">
        <v>1.2</v>
      </c>
      <c r="U21" s="3">
        <v>50</v>
      </c>
      <c r="V21" s="15">
        <f t="shared" si="6"/>
        <v>32741.333333333332</v>
      </c>
      <c r="W21" s="15">
        <f t="shared" si="7"/>
        <v>14733.6</v>
      </c>
      <c r="X21" s="15">
        <f t="shared" si="8"/>
        <v>27011.599999999999</v>
      </c>
    </row>
    <row r="22" spans="1:24" ht="16" x14ac:dyDescent="0.2">
      <c r="A22" s="3" t="s">
        <v>15</v>
      </c>
      <c r="B22" s="3" t="s">
        <v>63</v>
      </c>
      <c r="C22" s="12">
        <v>43654</v>
      </c>
      <c r="D22" s="3">
        <v>6150</v>
      </c>
      <c r="E22" s="3"/>
      <c r="F22" s="3"/>
      <c r="G22" s="3">
        <v>246160</v>
      </c>
      <c r="H22" s="3" t="s">
        <v>25</v>
      </c>
      <c r="I22" s="3">
        <v>0.35</v>
      </c>
      <c r="J22" s="3">
        <f t="shared" si="0"/>
        <v>86156</v>
      </c>
      <c r="K22" s="14">
        <v>45</v>
      </c>
      <c r="L22" s="3">
        <v>0.9</v>
      </c>
      <c r="M22" s="15">
        <f t="shared" si="1"/>
        <v>95728.888888888891</v>
      </c>
      <c r="N22" s="3">
        <f t="shared" si="2"/>
        <v>38770.199999999997</v>
      </c>
      <c r="O22" s="3">
        <f t="shared" si="3"/>
        <v>9.9999999999999978E-2</v>
      </c>
      <c r="P22" s="15">
        <f t="shared" si="4"/>
        <v>9572.8888888888869</v>
      </c>
      <c r="Q22" s="3">
        <v>45</v>
      </c>
      <c r="R22" s="15">
        <f t="shared" si="5"/>
        <v>4307.7999999999993</v>
      </c>
      <c r="S22" s="3">
        <v>1.2</v>
      </c>
      <c r="T22" s="3">
        <v>1.2</v>
      </c>
      <c r="U22" s="3">
        <v>50</v>
      </c>
      <c r="V22" s="15">
        <f t="shared" si="6"/>
        <v>114874.66666666667</v>
      </c>
      <c r="W22" s="15">
        <f t="shared" si="7"/>
        <v>51693.600000000006</v>
      </c>
      <c r="X22" s="15">
        <f t="shared" si="8"/>
        <v>94771.6</v>
      </c>
    </row>
    <row r="23" spans="1:24" ht="16" x14ac:dyDescent="0.2">
      <c r="A23" s="3" t="s">
        <v>21</v>
      </c>
      <c r="B23" s="7" t="s">
        <v>21</v>
      </c>
      <c r="C23" s="12">
        <v>43745</v>
      </c>
      <c r="D23" s="4">
        <v>6140</v>
      </c>
      <c r="E23" s="3">
        <v>47960</v>
      </c>
      <c r="F23" s="3">
        <v>25160</v>
      </c>
      <c r="G23" s="3">
        <v>22800</v>
      </c>
      <c r="H23" s="3" t="s">
        <v>41</v>
      </c>
      <c r="I23" s="3">
        <v>0.92</v>
      </c>
      <c r="J23" s="3">
        <f t="shared" si="0"/>
        <v>20976</v>
      </c>
      <c r="K23" s="14">
        <v>45</v>
      </c>
      <c r="L23" s="3">
        <v>0.42</v>
      </c>
      <c r="M23" s="15">
        <f t="shared" si="1"/>
        <v>49942.857142857145</v>
      </c>
      <c r="N23" s="3">
        <f t="shared" si="2"/>
        <v>9439.2000000000007</v>
      </c>
      <c r="O23" s="3">
        <f t="shared" si="3"/>
        <v>0.58000000000000007</v>
      </c>
      <c r="P23" s="15">
        <f t="shared" si="4"/>
        <v>28966.857142857149</v>
      </c>
      <c r="Q23" s="3">
        <v>45</v>
      </c>
      <c r="R23" s="15">
        <f t="shared" si="5"/>
        <v>13035.085714285717</v>
      </c>
      <c r="S23" s="3">
        <v>0.4</v>
      </c>
      <c r="T23" s="3">
        <v>0.4</v>
      </c>
      <c r="U23" s="3">
        <v>41</v>
      </c>
      <c r="V23" s="15">
        <f t="shared" si="6"/>
        <v>19977.142857142859</v>
      </c>
      <c r="W23" s="15">
        <f t="shared" si="7"/>
        <v>8989.7142857142862</v>
      </c>
      <c r="X23" s="15">
        <f t="shared" si="8"/>
        <v>31464.000000000004</v>
      </c>
    </row>
    <row r="24" spans="1:24" ht="16" x14ac:dyDescent="0.2">
      <c r="A24" s="3" t="s">
        <v>14</v>
      </c>
      <c r="B24" s="3" t="s">
        <v>63</v>
      </c>
      <c r="C24" s="12">
        <v>43623</v>
      </c>
      <c r="D24" s="13">
        <v>6300</v>
      </c>
      <c r="E24" s="3">
        <v>145200</v>
      </c>
      <c r="F24" s="3">
        <v>98640</v>
      </c>
      <c r="G24" s="3">
        <v>46560</v>
      </c>
      <c r="H24" s="3" t="s">
        <v>24</v>
      </c>
      <c r="I24" s="3">
        <v>0.35</v>
      </c>
      <c r="J24" s="3">
        <f t="shared" si="0"/>
        <v>16295.999999999998</v>
      </c>
      <c r="K24" s="14">
        <v>45</v>
      </c>
      <c r="L24" s="3">
        <v>0.9</v>
      </c>
      <c r="M24" s="15">
        <f t="shared" si="1"/>
        <v>18106.666666666664</v>
      </c>
      <c r="N24" s="3">
        <f t="shared" si="2"/>
        <v>7333.1999999999989</v>
      </c>
      <c r="O24" s="3">
        <f t="shared" si="3"/>
        <v>9.9999999999999978E-2</v>
      </c>
      <c r="P24" s="15">
        <f t="shared" si="4"/>
        <v>1810.6666666666661</v>
      </c>
      <c r="Q24" s="3">
        <v>45</v>
      </c>
      <c r="R24" s="15">
        <f t="shared" si="5"/>
        <v>814.79999999999973</v>
      </c>
      <c r="S24" s="3">
        <v>1.2</v>
      </c>
      <c r="T24" s="3">
        <v>1.2</v>
      </c>
      <c r="U24" s="3">
        <v>50</v>
      </c>
      <c r="V24" s="15">
        <f t="shared" si="6"/>
        <v>21727.999999999996</v>
      </c>
      <c r="W24" s="15">
        <f t="shared" si="7"/>
        <v>9777.5999999999985</v>
      </c>
      <c r="X24" s="15">
        <f t="shared" si="8"/>
        <v>17925.599999999999</v>
      </c>
    </row>
    <row r="25" spans="1:24" ht="16" x14ac:dyDescent="0.2">
      <c r="A25" s="3" t="s">
        <v>17</v>
      </c>
      <c r="B25" s="3" t="s">
        <v>63</v>
      </c>
      <c r="C25" s="12">
        <v>43712</v>
      </c>
      <c r="D25" s="3">
        <v>6300</v>
      </c>
      <c r="E25" s="3">
        <v>44480</v>
      </c>
      <c r="F25" s="3">
        <v>27380</v>
      </c>
      <c r="G25" s="3">
        <v>17100</v>
      </c>
      <c r="H25" s="3" t="s">
        <v>30</v>
      </c>
      <c r="I25" s="3">
        <v>0.35</v>
      </c>
      <c r="J25" s="3">
        <f t="shared" si="0"/>
        <v>5985</v>
      </c>
      <c r="K25" s="14">
        <v>45</v>
      </c>
      <c r="L25" s="3">
        <v>0.9</v>
      </c>
      <c r="M25" s="15">
        <f t="shared" si="1"/>
        <v>6650</v>
      </c>
      <c r="N25" s="3">
        <f t="shared" si="2"/>
        <v>2693.25</v>
      </c>
      <c r="O25" s="3">
        <f t="shared" si="3"/>
        <v>9.9999999999999978E-2</v>
      </c>
      <c r="P25" s="15">
        <f t="shared" si="4"/>
        <v>664.99999999999989</v>
      </c>
      <c r="Q25" s="3">
        <v>45</v>
      </c>
      <c r="R25" s="15">
        <f t="shared" si="5"/>
        <v>299.24999999999994</v>
      </c>
      <c r="S25" s="3">
        <v>1.2</v>
      </c>
      <c r="T25" s="3">
        <v>1.2</v>
      </c>
      <c r="U25" s="3">
        <v>50</v>
      </c>
      <c r="V25" s="15">
        <f t="shared" si="6"/>
        <v>7980</v>
      </c>
      <c r="W25" s="15">
        <f t="shared" si="7"/>
        <v>3591</v>
      </c>
      <c r="X25" s="15">
        <f t="shared" si="8"/>
        <v>6583.5</v>
      </c>
    </row>
    <row r="26" spans="1:24" ht="16" x14ac:dyDescent="0.2">
      <c r="A26" s="3" t="s">
        <v>15</v>
      </c>
      <c r="B26" s="3" t="s">
        <v>63</v>
      </c>
      <c r="C26" s="12">
        <v>43654</v>
      </c>
      <c r="D26" s="3">
        <v>6300</v>
      </c>
      <c r="E26" s="3"/>
      <c r="F26" s="3"/>
      <c r="G26" s="3">
        <v>79780</v>
      </c>
      <c r="H26" s="3" t="s">
        <v>25</v>
      </c>
      <c r="I26" s="3">
        <v>0.35</v>
      </c>
      <c r="J26" s="3">
        <f t="shared" si="0"/>
        <v>27923</v>
      </c>
      <c r="K26" s="14">
        <v>45</v>
      </c>
      <c r="L26" s="3">
        <v>0.9</v>
      </c>
      <c r="M26" s="15">
        <f t="shared" si="1"/>
        <v>31025.555555555555</v>
      </c>
      <c r="N26" s="3">
        <f t="shared" si="2"/>
        <v>12565.35</v>
      </c>
      <c r="O26" s="3">
        <f t="shared" si="3"/>
        <v>9.9999999999999978E-2</v>
      </c>
      <c r="P26" s="15">
        <f t="shared" si="4"/>
        <v>3102.5555555555547</v>
      </c>
      <c r="Q26" s="3">
        <v>45</v>
      </c>
      <c r="R26" s="15">
        <f t="shared" si="5"/>
        <v>1396.1499999999996</v>
      </c>
      <c r="S26" s="3">
        <v>1.2</v>
      </c>
      <c r="T26" s="3">
        <v>1.2</v>
      </c>
      <c r="U26" s="3">
        <v>50</v>
      </c>
      <c r="V26" s="15">
        <f t="shared" si="6"/>
        <v>37230.666666666664</v>
      </c>
      <c r="W26" s="15">
        <f t="shared" si="7"/>
        <v>16753.8</v>
      </c>
      <c r="X26" s="15">
        <f t="shared" si="8"/>
        <v>30715.3</v>
      </c>
    </row>
    <row r="27" spans="1:24" ht="16" x14ac:dyDescent="0.2">
      <c r="A27" s="3" t="s">
        <v>16</v>
      </c>
      <c r="B27" s="3" t="s">
        <v>63</v>
      </c>
      <c r="C27" s="12">
        <v>43684</v>
      </c>
      <c r="D27" s="3">
        <v>6300</v>
      </c>
      <c r="E27" s="3">
        <v>268260</v>
      </c>
      <c r="F27" s="3">
        <v>177420</v>
      </c>
      <c r="G27" s="3">
        <v>101480</v>
      </c>
      <c r="H27" s="3" t="s">
        <v>29</v>
      </c>
      <c r="I27" s="3">
        <v>0.35</v>
      </c>
      <c r="J27" s="3">
        <f t="shared" si="0"/>
        <v>35518</v>
      </c>
      <c r="K27" s="14">
        <v>45</v>
      </c>
      <c r="L27" s="3">
        <v>0.9</v>
      </c>
      <c r="M27" s="15">
        <f t="shared" si="1"/>
        <v>39464.444444444445</v>
      </c>
      <c r="N27" s="3">
        <f t="shared" si="2"/>
        <v>15983.1</v>
      </c>
      <c r="O27" s="3">
        <f t="shared" si="3"/>
        <v>9.9999999999999978E-2</v>
      </c>
      <c r="P27" s="15">
        <f t="shared" si="4"/>
        <v>3946.4444444444434</v>
      </c>
      <c r="Q27" s="3">
        <v>45</v>
      </c>
      <c r="R27" s="15">
        <f t="shared" si="5"/>
        <v>1775.8999999999994</v>
      </c>
      <c r="S27" s="3">
        <v>1.2</v>
      </c>
      <c r="T27" s="3">
        <v>1.2</v>
      </c>
      <c r="U27" s="3">
        <v>50</v>
      </c>
      <c r="V27" s="15">
        <f t="shared" si="6"/>
        <v>47357.333333333336</v>
      </c>
      <c r="W27" s="15">
        <f t="shared" si="7"/>
        <v>21310.800000000003</v>
      </c>
      <c r="X27" s="15">
        <f t="shared" si="8"/>
        <v>39069.800000000003</v>
      </c>
    </row>
    <row r="28" spans="1:24" ht="16" x14ac:dyDescent="0.2">
      <c r="A28" s="3" t="s">
        <v>14</v>
      </c>
      <c r="B28" s="3" t="s">
        <v>63</v>
      </c>
      <c r="C28" s="12">
        <v>43623</v>
      </c>
      <c r="D28" s="13">
        <v>6400</v>
      </c>
      <c r="E28" s="3">
        <v>77080</v>
      </c>
      <c r="F28" s="3">
        <v>49320</v>
      </c>
      <c r="G28" s="3">
        <v>27760</v>
      </c>
      <c r="H28" s="3" t="s">
        <v>24</v>
      </c>
      <c r="I28" s="3">
        <v>0.35</v>
      </c>
      <c r="J28" s="3">
        <f t="shared" si="0"/>
        <v>9716</v>
      </c>
      <c r="K28" s="14">
        <v>45</v>
      </c>
      <c r="L28" s="3">
        <v>0.9</v>
      </c>
      <c r="M28" s="15">
        <f t="shared" si="1"/>
        <v>10795.555555555555</v>
      </c>
      <c r="N28" s="3">
        <f t="shared" si="2"/>
        <v>4372.2</v>
      </c>
      <c r="O28" s="3">
        <f t="shared" si="3"/>
        <v>9.9999999999999978E-2</v>
      </c>
      <c r="P28" s="15">
        <f t="shared" si="4"/>
        <v>1079.5555555555552</v>
      </c>
      <c r="Q28" s="3">
        <v>45</v>
      </c>
      <c r="R28" s="15">
        <f t="shared" si="5"/>
        <v>485.79999999999984</v>
      </c>
      <c r="S28" s="3">
        <v>1.2</v>
      </c>
      <c r="T28" s="3">
        <v>1.2</v>
      </c>
      <c r="U28" s="3">
        <v>50</v>
      </c>
      <c r="V28" s="15">
        <f t="shared" si="6"/>
        <v>12954.666666666666</v>
      </c>
      <c r="W28" s="15">
        <f t="shared" si="7"/>
        <v>5829.5999999999995</v>
      </c>
      <c r="X28" s="15">
        <f t="shared" si="8"/>
        <v>10687.599999999999</v>
      </c>
    </row>
    <row r="29" spans="1:24" ht="16" x14ac:dyDescent="0.2">
      <c r="A29" s="3" t="s">
        <v>17</v>
      </c>
      <c r="B29" s="3" t="s">
        <v>63</v>
      </c>
      <c r="C29" s="12">
        <v>43712</v>
      </c>
      <c r="D29" s="3">
        <v>6400</v>
      </c>
      <c r="E29" s="3">
        <v>236080</v>
      </c>
      <c r="F29" s="3">
        <v>128600</v>
      </c>
      <c r="G29" s="3">
        <v>107480</v>
      </c>
      <c r="H29" s="3" t="s">
        <v>30</v>
      </c>
      <c r="I29" s="3">
        <v>0.35</v>
      </c>
      <c r="J29" s="3">
        <f t="shared" si="0"/>
        <v>37618</v>
      </c>
      <c r="K29" s="14">
        <v>45</v>
      </c>
      <c r="L29" s="3">
        <v>0.9</v>
      </c>
      <c r="M29" s="15">
        <f t="shared" si="1"/>
        <v>41797.777777777781</v>
      </c>
      <c r="N29" s="3">
        <f t="shared" si="2"/>
        <v>16928.099999999999</v>
      </c>
      <c r="O29" s="3">
        <f t="shared" si="3"/>
        <v>9.9999999999999978E-2</v>
      </c>
      <c r="P29" s="15">
        <f t="shared" si="4"/>
        <v>4179.7777777777774</v>
      </c>
      <c r="Q29" s="3">
        <v>45</v>
      </c>
      <c r="R29" s="15">
        <f t="shared" si="5"/>
        <v>1880.8999999999996</v>
      </c>
      <c r="S29" s="3">
        <v>1.2</v>
      </c>
      <c r="T29" s="3">
        <v>1.2</v>
      </c>
      <c r="U29" s="3">
        <v>50</v>
      </c>
      <c r="V29" s="15">
        <f t="shared" si="6"/>
        <v>50157.333333333336</v>
      </c>
      <c r="W29" s="15">
        <f t="shared" si="7"/>
        <v>22570.800000000003</v>
      </c>
      <c r="X29" s="15">
        <f t="shared" si="8"/>
        <v>41379.800000000003</v>
      </c>
    </row>
    <row r="30" spans="1:24" ht="16" x14ac:dyDescent="0.2">
      <c r="A30" s="3" t="s">
        <v>15</v>
      </c>
      <c r="B30" s="3" t="s">
        <v>63</v>
      </c>
      <c r="C30" s="12">
        <v>43654</v>
      </c>
      <c r="D30" s="3">
        <v>6400</v>
      </c>
      <c r="E30" s="3">
        <v>44210</v>
      </c>
      <c r="F30" s="3">
        <v>24980</v>
      </c>
      <c r="G30" s="3">
        <v>19230</v>
      </c>
      <c r="H30" s="3" t="s">
        <v>25</v>
      </c>
      <c r="I30" s="3">
        <v>0.35</v>
      </c>
      <c r="J30" s="3">
        <f t="shared" si="0"/>
        <v>6730.5</v>
      </c>
      <c r="K30" s="14">
        <v>45</v>
      </c>
      <c r="L30" s="3">
        <v>0.9</v>
      </c>
      <c r="M30" s="15">
        <f t="shared" si="1"/>
        <v>7478.333333333333</v>
      </c>
      <c r="N30" s="3">
        <f t="shared" si="2"/>
        <v>3028.7249999999999</v>
      </c>
      <c r="O30" s="3">
        <f t="shared" si="3"/>
        <v>9.9999999999999978E-2</v>
      </c>
      <c r="P30" s="15">
        <f t="shared" si="4"/>
        <v>747.83333333333314</v>
      </c>
      <c r="Q30" s="3">
        <v>45</v>
      </c>
      <c r="R30" s="15">
        <f t="shared" si="5"/>
        <v>336.52499999999992</v>
      </c>
      <c r="S30" s="3">
        <v>1.2</v>
      </c>
      <c r="T30" s="3">
        <v>1.2</v>
      </c>
      <c r="U30" s="3">
        <v>50</v>
      </c>
      <c r="V30" s="15">
        <f t="shared" si="6"/>
        <v>8974</v>
      </c>
      <c r="W30" s="15">
        <f t="shared" si="7"/>
        <v>4038.3</v>
      </c>
      <c r="X30" s="15">
        <f t="shared" si="8"/>
        <v>7403.55</v>
      </c>
    </row>
    <row r="31" spans="1:24" ht="16" x14ac:dyDescent="0.2">
      <c r="A31" s="3" t="s">
        <v>14</v>
      </c>
      <c r="B31" s="3" t="s">
        <v>63</v>
      </c>
      <c r="C31" s="12">
        <v>43621</v>
      </c>
      <c r="D31" s="3">
        <v>6500</v>
      </c>
      <c r="E31" s="2">
        <v>84260</v>
      </c>
      <c r="F31" s="2">
        <v>32120</v>
      </c>
      <c r="G31" s="2">
        <v>52140</v>
      </c>
      <c r="H31" s="3" t="s">
        <v>32</v>
      </c>
      <c r="I31" s="3">
        <v>0.35</v>
      </c>
      <c r="J31" s="3">
        <f t="shared" si="0"/>
        <v>18249</v>
      </c>
      <c r="K31" s="14">
        <v>45</v>
      </c>
      <c r="L31" s="3">
        <v>0.9</v>
      </c>
      <c r="M31" s="15">
        <f t="shared" si="1"/>
        <v>20276.666666666668</v>
      </c>
      <c r="N31" s="3">
        <f t="shared" si="2"/>
        <v>8212.0499999999993</v>
      </c>
      <c r="O31" s="3">
        <f t="shared" si="3"/>
        <v>9.9999999999999978E-2</v>
      </c>
      <c r="P31" s="15">
        <f t="shared" si="4"/>
        <v>2027.6666666666663</v>
      </c>
      <c r="Q31" s="3">
        <v>45</v>
      </c>
      <c r="R31" s="15">
        <f t="shared" si="5"/>
        <v>912.44999999999982</v>
      </c>
      <c r="S31" s="3">
        <v>1.2</v>
      </c>
      <c r="T31" s="3">
        <v>1.2</v>
      </c>
      <c r="U31" s="3">
        <v>50</v>
      </c>
      <c r="V31" s="15">
        <f t="shared" si="6"/>
        <v>24332</v>
      </c>
      <c r="W31" s="15">
        <f t="shared" si="7"/>
        <v>10949.4</v>
      </c>
      <c r="X31" s="15">
        <f t="shared" si="8"/>
        <v>20073.900000000001</v>
      </c>
    </row>
    <row r="32" spans="1:24" ht="16" x14ac:dyDescent="0.2">
      <c r="A32" s="3" t="s">
        <v>17</v>
      </c>
      <c r="B32" s="3" t="s">
        <v>63</v>
      </c>
      <c r="C32" s="12">
        <v>43712</v>
      </c>
      <c r="D32" s="3">
        <v>6500</v>
      </c>
      <c r="E32" s="3">
        <v>110880</v>
      </c>
      <c r="F32" s="3">
        <v>75140</v>
      </c>
      <c r="G32" s="3">
        <v>35740</v>
      </c>
      <c r="H32" s="3" t="s">
        <v>31</v>
      </c>
      <c r="I32" s="3">
        <v>0.35</v>
      </c>
      <c r="J32" s="3">
        <f t="shared" si="0"/>
        <v>12509</v>
      </c>
      <c r="K32" s="14">
        <v>45</v>
      </c>
      <c r="L32" s="3">
        <v>0.9</v>
      </c>
      <c r="M32" s="15">
        <f t="shared" si="1"/>
        <v>13898.888888888889</v>
      </c>
      <c r="N32" s="3">
        <f t="shared" si="2"/>
        <v>5629.05</v>
      </c>
      <c r="O32" s="3">
        <f t="shared" si="3"/>
        <v>9.9999999999999978E-2</v>
      </c>
      <c r="P32" s="15">
        <f t="shared" si="4"/>
        <v>1389.8888888888885</v>
      </c>
      <c r="Q32" s="3">
        <v>45</v>
      </c>
      <c r="R32" s="15">
        <f t="shared" si="5"/>
        <v>625.44999999999982</v>
      </c>
      <c r="S32" s="3">
        <v>1.2</v>
      </c>
      <c r="T32" s="3">
        <v>1.2</v>
      </c>
      <c r="U32" s="3">
        <v>50</v>
      </c>
      <c r="V32" s="15">
        <f t="shared" si="6"/>
        <v>16678.666666666664</v>
      </c>
      <c r="W32" s="15">
        <f t="shared" si="7"/>
        <v>7505.3999999999987</v>
      </c>
      <c r="X32" s="15">
        <f t="shared" si="8"/>
        <v>13759.899999999998</v>
      </c>
    </row>
    <row r="33" spans="1:24" ht="16" x14ac:dyDescent="0.2">
      <c r="A33" s="3" t="s">
        <v>15</v>
      </c>
      <c r="B33" s="3" t="s">
        <v>63</v>
      </c>
      <c r="C33" s="12">
        <v>43654</v>
      </c>
      <c r="D33" s="3">
        <v>6500</v>
      </c>
      <c r="E33" s="3"/>
      <c r="F33" s="3"/>
      <c r="G33" s="3">
        <v>97720</v>
      </c>
      <c r="H33" s="3" t="s">
        <v>25</v>
      </c>
      <c r="I33" s="3">
        <v>0.35</v>
      </c>
      <c r="J33" s="3">
        <f t="shared" si="0"/>
        <v>34202</v>
      </c>
      <c r="K33" s="14">
        <v>45</v>
      </c>
      <c r="L33" s="3">
        <v>0.9</v>
      </c>
      <c r="M33" s="15">
        <f t="shared" si="1"/>
        <v>38002.222222222219</v>
      </c>
      <c r="N33" s="3">
        <f t="shared" si="2"/>
        <v>15390.9</v>
      </c>
      <c r="O33" s="3">
        <f t="shared" si="3"/>
        <v>9.9999999999999978E-2</v>
      </c>
      <c r="P33" s="15">
        <f t="shared" si="4"/>
        <v>3800.2222222222213</v>
      </c>
      <c r="Q33" s="3">
        <v>45</v>
      </c>
      <c r="R33" s="15">
        <f t="shared" si="5"/>
        <v>1710.0999999999997</v>
      </c>
      <c r="S33" s="3">
        <v>1.2</v>
      </c>
      <c r="T33" s="3">
        <v>1.2</v>
      </c>
      <c r="U33" s="3">
        <v>50</v>
      </c>
      <c r="V33" s="15">
        <f t="shared" si="6"/>
        <v>45602.666666666664</v>
      </c>
      <c r="W33" s="15">
        <f t="shared" si="7"/>
        <v>20521.2</v>
      </c>
      <c r="X33" s="15">
        <f t="shared" si="8"/>
        <v>37622.199999999997</v>
      </c>
    </row>
    <row r="34" spans="1:24" ht="16" x14ac:dyDescent="0.2">
      <c r="A34" s="3" t="s">
        <v>14</v>
      </c>
      <c r="B34" s="3" t="s">
        <v>63</v>
      </c>
      <c r="C34" s="12">
        <v>43623</v>
      </c>
      <c r="D34" s="13">
        <v>6600</v>
      </c>
      <c r="E34" s="3">
        <v>572810</v>
      </c>
      <c r="F34" s="3">
        <v>255320</v>
      </c>
      <c r="G34" s="3">
        <v>317490</v>
      </c>
      <c r="H34" s="3" t="s">
        <v>24</v>
      </c>
      <c r="I34" s="3">
        <v>0.35</v>
      </c>
      <c r="J34" s="3">
        <f t="shared" ref="J34:J65" si="9">G34*I34</f>
        <v>111121.5</v>
      </c>
      <c r="K34" s="14">
        <v>45</v>
      </c>
      <c r="L34" s="3">
        <v>0.9</v>
      </c>
      <c r="M34" s="15">
        <f t="shared" ref="M34:M65" si="10">J34*100/(L34*100)</f>
        <v>123468.33333333333</v>
      </c>
      <c r="N34" s="3">
        <f t="shared" ref="N34:N65" si="11">J34*K34/100</f>
        <v>50004.675000000003</v>
      </c>
      <c r="O34" s="3">
        <f t="shared" ref="O34:O65" si="12">1-L34</f>
        <v>9.9999999999999978E-2</v>
      </c>
      <c r="P34" s="15">
        <f t="shared" ref="P34:P65" si="13">O34*M34</f>
        <v>12346.83333333333</v>
      </c>
      <c r="Q34" s="3">
        <v>45</v>
      </c>
      <c r="R34" s="15">
        <f t="shared" ref="R34:R65" si="14">P34*Q34/100</f>
        <v>5556.0749999999989</v>
      </c>
      <c r="S34" s="3">
        <v>1.2</v>
      </c>
      <c r="T34" s="3">
        <v>1.2</v>
      </c>
      <c r="U34" s="3">
        <v>50</v>
      </c>
      <c r="V34" s="15">
        <f t="shared" ref="V34:V65" si="15">S34*(M34)</f>
        <v>148162</v>
      </c>
      <c r="W34" s="15">
        <f t="shared" ref="W34:W65" si="16">Q34/100*V34</f>
        <v>66672.900000000009</v>
      </c>
      <c r="X34" s="15">
        <f t="shared" ref="X34:X65" si="17">N34+R34+W34</f>
        <v>122233.65000000001</v>
      </c>
    </row>
    <row r="35" spans="1:24" ht="16" x14ac:dyDescent="0.2">
      <c r="A35" s="3" t="s">
        <v>15</v>
      </c>
      <c r="B35" s="3" t="s">
        <v>63</v>
      </c>
      <c r="C35" s="12">
        <v>43654</v>
      </c>
      <c r="D35" s="3">
        <v>6600</v>
      </c>
      <c r="E35" s="3"/>
      <c r="F35" s="3"/>
      <c r="G35" s="3">
        <v>81480</v>
      </c>
      <c r="H35" s="3" t="s">
        <v>25</v>
      </c>
      <c r="I35" s="3">
        <v>0.35</v>
      </c>
      <c r="J35" s="3">
        <f t="shared" si="9"/>
        <v>28518</v>
      </c>
      <c r="K35" s="14">
        <v>45</v>
      </c>
      <c r="L35" s="3">
        <v>0.9</v>
      </c>
      <c r="M35" s="15">
        <f t="shared" si="10"/>
        <v>31686.666666666668</v>
      </c>
      <c r="N35" s="3">
        <f t="shared" si="11"/>
        <v>12833.1</v>
      </c>
      <c r="O35" s="3">
        <f t="shared" si="12"/>
        <v>9.9999999999999978E-2</v>
      </c>
      <c r="P35" s="15">
        <f t="shared" si="13"/>
        <v>3168.6666666666661</v>
      </c>
      <c r="Q35" s="3">
        <v>45</v>
      </c>
      <c r="R35" s="15">
        <f t="shared" si="14"/>
        <v>1425.8999999999996</v>
      </c>
      <c r="S35" s="3">
        <v>1.2</v>
      </c>
      <c r="T35" s="3">
        <v>1.2</v>
      </c>
      <c r="U35" s="3">
        <v>50</v>
      </c>
      <c r="V35" s="15">
        <f t="shared" si="15"/>
        <v>38024</v>
      </c>
      <c r="W35" s="15">
        <f t="shared" si="16"/>
        <v>17110.8</v>
      </c>
      <c r="X35" s="15">
        <f t="shared" si="17"/>
        <v>31369.8</v>
      </c>
    </row>
    <row r="36" spans="1:24" ht="16" x14ac:dyDescent="0.2">
      <c r="A36" s="3" t="s">
        <v>16</v>
      </c>
      <c r="B36" s="3" t="s">
        <v>63</v>
      </c>
      <c r="C36" s="12">
        <v>43685</v>
      </c>
      <c r="D36" s="3">
        <v>6600</v>
      </c>
      <c r="E36" s="3">
        <v>72980</v>
      </c>
      <c r="F36" s="3">
        <v>25720</v>
      </c>
      <c r="G36" s="3">
        <v>47260</v>
      </c>
      <c r="H36" s="3" t="s">
        <v>29</v>
      </c>
      <c r="I36" s="3">
        <v>0.35</v>
      </c>
      <c r="J36" s="3">
        <f t="shared" si="9"/>
        <v>16541</v>
      </c>
      <c r="K36" s="14">
        <v>45</v>
      </c>
      <c r="L36" s="3">
        <v>0.9</v>
      </c>
      <c r="M36" s="15">
        <f t="shared" si="10"/>
        <v>18378.888888888891</v>
      </c>
      <c r="N36" s="3">
        <f t="shared" si="11"/>
        <v>7443.45</v>
      </c>
      <c r="O36" s="3">
        <f t="shared" si="12"/>
        <v>9.9999999999999978E-2</v>
      </c>
      <c r="P36" s="15">
        <f t="shared" si="13"/>
        <v>1837.8888888888887</v>
      </c>
      <c r="Q36" s="3">
        <v>45</v>
      </c>
      <c r="R36" s="15">
        <f t="shared" si="14"/>
        <v>827.04999999999984</v>
      </c>
      <c r="S36" s="3">
        <v>1.2</v>
      </c>
      <c r="T36" s="3">
        <v>1.2</v>
      </c>
      <c r="U36" s="3">
        <v>50</v>
      </c>
      <c r="V36" s="15">
        <f t="shared" si="15"/>
        <v>22054.666666666668</v>
      </c>
      <c r="W36" s="15">
        <f t="shared" si="16"/>
        <v>9924.6</v>
      </c>
      <c r="X36" s="15">
        <f t="shared" si="17"/>
        <v>18195.099999999999</v>
      </c>
    </row>
    <row r="37" spans="1:24" ht="16" x14ac:dyDescent="0.2">
      <c r="A37" s="3" t="s">
        <v>14</v>
      </c>
      <c r="B37" s="3" t="s">
        <v>63</v>
      </c>
      <c r="C37" s="12">
        <v>43623</v>
      </c>
      <c r="D37" s="13">
        <v>7150</v>
      </c>
      <c r="E37" s="3">
        <v>208300</v>
      </c>
      <c r="F37" s="3">
        <v>157400</v>
      </c>
      <c r="G37" s="3">
        <v>50900</v>
      </c>
      <c r="H37" s="3" t="s">
        <v>24</v>
      </c>
      <c r="I37" s="3">
        <v>0.35</v>
      </c>
      <c r="J37" s="3">
        <f t="shared" si="9"/>
        <v>17815</v>
      </c>
      <c r="K37" s="14">
        <v>45</v>
      </c>
      <c r="L37" s="3">
        <v>0.9</v>
      </c>
      <c r="M37" s="15">
        <f t="shared" si="10"/>
        <v>19794.444444444445</v>
      </c>
      <c r="N37" s="3">
        <f t="shared" si="11"/>
        <v>8016.75</v>
      </c>
      <c r="O37" s="3">
        <f t="shared" si="12"/>
        <v>9.9999999999999978E-2</v>
      </c>
      <c r="P37" s="15">
        <f t="shared" si="13"/>
        <v>1979.4444444444441</v>
      </c>
      <c r="Q37" s="3">
        <v>45</v>
      </c>
      <c r="R37" s="15">
        <f t="shared" si="14"/>
        <v>890.74999999999989</v>
      </c>
      <c r="S37" s="3">
        <v>1.2</v>
      </c>
      <c r="T37" s="3">
        <v>1.2</v>
      </c>
      <c r="U37" s="3">
        <v>50</v>
      </c>
      <c r="V37" s="15">
        <f t="shared" si="15"/>
        <v>23753.333333333332</v>
      </c>
      <c r="W37" s="15">
        <f t="shared" si="16"/>
        <v>10689</v>
      </c>
      <c r="X37" s="15">
        <f t="shared" si="17"/>
        <v>19596.5</v>
      </c>
    </row>
    <row r="38" spans="1:24" ht="16" x14ac:dyDescent="0.2">
      <c r="A38" s="3" t="s">
        <v>17</v>
      </c>
      <c r="B38" s="3" t="s">
        <v>63</v>
      </c>
      <c r="C38" s="12">
        <v>43712</v>
      </c>
      <c r="D38" s="13">
        <v>7150</v>
      </c>
      <c r="E38" s="3">
        <v>141540</v>
      </c>
      <c r="F38" s="3">
        <v>77280</v>
      </c>
      <c r="G38" s="3">
        <v>64260</v>
      </c>
      <c r="H38" s="3" t="s">
        <v>30</v>
      </c>
      <c r="I38" s="3">
        <v>0.35</v>
      </c>
      <c r="J38" s="3">
        <f t="shared" si="9"/>
        <v>22491</v>
      </c>
      <c r="K38" s="14">
        <v>45</v>
      </c>
      <c r="L38" s="3">
        <v>0.9</v>
      </c>
      <c r="M38" s="15">
        <f t="shared" si="10"/>
        <v>24990</v>
      </c>
      <c r="N38" s="3">
        <f t="shared" si="11"/>
        <v>10120.950000000001</v>
      </c>
      <c r="O38" s="3">
        <f t="shared" si="12"/>
        <v>9.9999999999999978E-2</v>
      </c>
      <c r="P38" s="15">
        <f t="shared" si="13"/>
        <v>2498.9999999999995</v>
      </c>
      <c r="Q38" s="3">
        <v>45</v>
      </c>
      <c r="R38" s="15">
        <f t="shared" si="14"/>
        <v>1124.55</v>
      </c>
      <c r="S38" s="3">
        <v>1.2</v>
      </c>
      <c r="T38" s="3">
        <v>1.2</v>
      </c>
      <c r="U38" s="3">
        <v>50</v>
      </c>
      <c r="V38" s="15">
        <f t="shared" si="15"/>
        <v>29988</v>
      </c>
      <c r="W38" s="15">
        <f t="shared" si="16"/>
        <v>13494.6</v>
      </c>
      <c r="X38" s="15">
        <f t="shared" si="17"/>
        <v>24740.1</v>
      </c>
    </row>
    <row r="39" spans="1:24" ht="16" x14ac:dyDescent="0.2">
      <c r="A39" s="3" t="s">
        <v>15</v>
      </c>
      <c r="B39" s="3" t="s">
        <v>63</v>
      </c>
      <c r="C39" s="12">
        <v>43654</v>
      </c>
      <c r="D39" s="3">
        <v>7150</v>
      </c>
      <c r="E39" s="3"/>
      <c r="F39" s="3"/>
      <c r="G39" s="3">
        <v>158500</v>
      </c>
      <c r="H39" s="3" t="s">
        <v>25</v>
      </c>
      <c r="I39" s="3">
        <v>0.35</v>
      </c>
      <c r="J39" s="3">
        <f t="shared" si="9"/>
        <v>55475</v>
      </c>
      <c r="K39" s="14">
        <v>45</v>
      </c>
      <c r="L39" s="3">
        <v>0.9</v>
      </c>
      <c r="M39" s="15">
        <f t="shared" si="10"/>
        <v>61638.888888888891</v>
      </c>
      <c r="N39" s="3">
        <f t="shared" si="11"/>
        <v>24963.75</v>
      </c>
      <c r="O39" s="3">
        <f t="shared" si="12"/>
        <v>9.9999999999999978E-2</v>
      </c>
      <c r="P39" s="15">
        <f t="shared" si="13"/>
        <v>6163.8888888888878</v>
      </c>
      <c r="Q39" s="3">
        <v>45</v>
      </c>
      <c r="R39" s="15">
        <f t="shared" si="14"/>
        <v>2773.7499999999995</v>
      </c>
      <c r="S39" s="3">
        <v>1.2</v>
      </c>
      <c r="T39" s="3">
        <v>1.2</v>
      </c>
      <c r="U39" s="3">
        <v>50</v>
      </c>
      <c r="V39" s="15">
        <f t="shared" si="15"/>
        <v>73966.666666666672</v>
      </c>
      <c r="W39" s="15">
        <f t="shared" si="16"/>
        <v>33285</v>
      </c>
      <c r="X39" s="15">
        <f t="shared" si="17"/>
        <v>61022.5</v>
      </c>
    </row>
    <row r="40" spans="1:24" ht="16" x14ac:dyDescent="0.2">
      <c r="A40" s="3" t="s">
        <v>16</v>
      </c>
      <c r="B40" s="3" t="s">
        <v>63</v>
      </c>
      <c r="C40" s="12">
        <v>43685</v>
      </c>
      <c r="D40" s="3">
        <v>7150</v>
      </c>
      <c r="E40" s="3">
        <v>318920</v>
      </c>
      <c r="F40" s="3">
        <v>190280</v>
      </c>
      <c r="G40" s="3">
        <v>128640</v>
      </c>
      <c r="H40" s="3" t="s">
        <v>29</v>
      </c>
      <c r="I40" s="3">
        <v>0.35</v>
      </c>
      <c r="J40" s="3">
        <f t="shared" si="9"/>
        <v>45024</v>
      </c>
      <c r="K40" s="14">
        <v>45</v>
      </c>
      <c r="L40" s="3">
        <v>0.9</v>
      </c>
      <c r="M40" s="15">
        <f t="shared" si="10"/>
        <v>50026.666666666664</v>
      </c>
      <c r="N40" s="3">
        <f t="shared" si="11"/>
        <v>20260.8</v>
      </c>
      <c r="O40" s="3">
        <f t="shared" si="12"/>
        <v>9.9999999999999978E-2</v>
      </c>
      <c r="P40" s="15">
        <f t="shared" si="13"/>
        <v>5002.6666666666652</v>
      </c>
      <c r="Q40" s="3">
        <v>45</v>
      </c>
      <c r="R40" s="15">
        <f t="shared" si="14"/>
        <v>2251.1999999999994</v>
      </c>
      <c r="S40" s="3">
        <v>1.2</v>
      </c>
      <c r="T40" s="3">
        <v>1.2</v>
      </c>
      <c r="U40" s="3">
        <v>50</v>
      </c>
      <c r="V40" s="15">
        <f t="shared" si="15"/>
        <v>60031.999999999993</v>
      </c>
      <c r="W40" s="15">
        <f t="shared" si="16"/>
        <v>27014.399999999998</v>
      </c>
      <c r="X40" s="15">
        <f t="shared" si="17"/>
        <v>49526.399999999994</v>
      </c>
    </row>
    <row r="41" spans="1:24" ht="16" x14ac:dyDescent="0.2">
      <c r="A41" s="3" t="s">
        <v>17</v>
      </c>
      <c r="B41" s="3" t="s">
        <v>63</v>
      </c>
      <c r="C41" s="12">
        <v>43712</v>
      </c>
      <c r="D41" s="13">
        <v>8300</v>
      </c>
      <c r="E41" s="3">
        <v>38600</v>
      </c>
      <c r="F41" s="3">
        <v>25520</v>
      </c>
      <c r="G41" s="3">
        <v>13080</v>
      </c>
      <c r="H41" s="3" t="s">
        <v>30</v>
      </c>
      <c r="I41" s="3">
        <v>0.35</v>
      </c>
      <c r="J41" s="3">
        <f t="shared" si="9"/>
        <v>4578</v>
      </c>
      <c r="K41" s="14">
        <v>45</v>
      </c>
      <c r="L41" s="3">
        <v>0.9</v>
      </c>
      <c r="M41" s="15">
        <f t="shared" si="10"/>
        <v>5086.666666666667</v>
      </c>
      <c r="N41" s="3">
        <f t="shared" si="11"/>
        <v>2060.1</v>
      </c>
      <c r="O41" s="3">
        <f t="shared" si="12"/>
        <v>9.9999999999999978E-2</v>
      </c>
      <c r="P41" s="15">
        <f t="shared" si="13"/>
        <v>508.66666666666657</v>
      </c>
      <c r="Q41" s="3">
        <v>45</v>
      </c>
      <c r="R41" s="15">
        <f t="shared" si="14"/>
        <v>228.89999999999998</v>
      </c>
      <c r="S41" s="3">
        <v>1.2</v>
      </c>
      <c r="T41" s="3">
        <v>1.2</v>
      </c>
      <c r="U41" s="3">
        <v>50</v>
      </c>
      <c r="V41" s="15">
        <f t="shared" si="15"/>
        <v>6104</v>
      </c>
      <c r="W41" s="15">
        <f t="shared" si="16"/>
        <v>2746.8</v>
      </c>
      <c r="X41" s="15">
        <f t="shared" si="17"/>
        <v>5035.8</v>
      </c>
    </row>
    <row r="42" spans="1:24" ht="16" x14ac:dyDescent="0.2">
      <c r="A42" s="3" t="s">
        <v>15</v>
      </c>
      <c r="B42" s="3" t="s">
        <v>63</v>
      </c>
      <c r="C42" s="12">
        <v>43654</v>
      </c>
      <c r="D42" s="3">
        <v>8300</v>
      </c>
      <c r="E42" s="3">
        <v>39820</v>
      </c>
      <c r="F42" s="3">
        <v>25620</v>
      </c>
      <c r="G42" s="3">
        <f>E42-F42</f>
        <v>14200</v>
      </c>
      <c r="H42" s="3" t="s">
        <v>25</v>
      </c>
      <c r="I42" s="3">
        <v>0.35</v>
      </c>
      <c r="J42" s="3">
        <f t="shared" si="9"/>
        <v>4970</v>
      </c>
      <c r="K42" s="14">
        <v>45</v>
      </c>
      <c r="L42" s="3">
        <v>0.9</v>
      </c>
      <c r="M42" s="15">
        <f t="shared" si="10"/>
        <v>5522.2222222222226</v>
      </c>
      <c r="N42" s="3">
        <f t="shared" si="11"/>
        <v>2236.5</v>
      </c>
      <c r="O42" s="3">
        <f t="shared" si="12"/>
        <v>9.9999999999999978E-2</v>
      </c>
      <c r="P42" s="15">
        <f t="shared" si="13"/>
        <v>552.22222222222217</v>
      </c>
      <c r="Q42" s="3">
        <v>45</v>
      </c>
      <c r="R42" s="15">
        <f t="shared" si="14"/>
        <v>248.49999999999997</v>
      </c>
      <c r="S42" s="3">
        <v>1.2</v>
      </c>
      <c r="T42" s="3">
        <v>1.2</v>
      </c>
      <c r="U42" s="3">
        <v>50</v>
      </c>
      <c r="V42" s="15">
        <f t="shared" si="15"/>
        <v>6626.666666666667</v>
      </c>
      <c r="W42" s="15">
        <f t="shared" si="16"/>
        <v>2982</v>
      </c>
      <c r="X42" s="15">
        <f t="shared" si="17"/>
        <v>5467</v>
      </c>
    </row>
    <row r="43" spans="1:24" ht="16" x14ac:dyDescent="0.2">
      <c r="A43" s="3" t="s">
        <v>16</v>
      </c>
      <c r="B43" s="3" t="s">
        <v>63</v>
      </c>
      <c r="C43" s="12">
        <v>43685</v>
      </c>
      <c r="D43" s="3">
        <v>8300</v>
      </c>
      <c r="E43" s="3">
        <v>32140</v>
      </c>
      <c r="F43" s="3">
        <v>12860</v>
      </c>
      <c r="G43" s="3">
        <v>19280</v>
      </c>
      <c r="H43" s="3" t="s">
        <v>23</v>
      </c>
      <c r="I43" s="3">
        <v>0.35</v>
      </c>
      <c r="J43" s="3">
        <f t="shared" si="9"/>
        <v>6748</v>
      </c>
      <c r="K43" s="14">
        <v>45</v>
      </c>
      <c r="L43" s="3">
        <v>0.9</v>
      </c>
      <c r="M43" s="15">
        <f t="shared" si="10"/>
        <v>7497.7777777777774</v>
      </c>
      <c r="N43" s="3">
        <f t="shared" si="11"/>
        <v>3036.6</v>
      </c>
      <c r="O43" s="3">
        <f t="shared" si="12"/>
        <v>9.9999999999999978E-2</v>
      </c>
      <c r="P43" s="15">
        <f t="shared" si="13"/>
        <v>749.7777777777776</v>
      </c>
      <c r="Q43" s="3">
        <v>45</v>
      </c>
      <c r="R43" s="15">
        <f t="shared" si="14"/>
        <v>337.39999999999992</v>
      </c>
      <c r="S43" s="3">
        <v>1.2</v>
      </c>
      <c r="T43" s="3">
        <v>1.2</v>
      </c>
      <c r="U43" s="3">
        <v>50</v>
      </c>
      <c r="V43" s="15">
        <f t="shared" si="15"/>
        <v>8997.3333333333321</v>
      </c>
      <c r="W43" s="15">
        <f t="shared" si="16"/>
        <v>4048.7999999999997</v>
      </c>
      <c r="X43" s="15">
        <f t="shared" si="17"/>
        <v>7422.7999999999993</v>
      </c>
    </row>
    <row r="44" spans="1:24" ht="16" x14ac:dyDescent="0.2">
      <c r="A44" s="3" t="s">
        <v>14</v>
      </c>
      <c r="B44" s="3" t="s">
        <v>63</v>
      </c>
      <c r="C44" s="12">
        <v>43623</v>
      </c>
      <c r="D44" s="13">
        <v>8400</v>
      </c>
      <c r="E44" s="3">
        <v>252080</v>
      </c>
      <c r="F44" s="3">
        <v>188100</v>
      </c>
      <c r="G44" s="3">
        <v>63980</v>
      </c>
      <c r="H44" s="3" t="s">
        <v>24</v>
      </c>
      <c r="I44" s="3">
        <v>0.35</v>
      </c>
      <c r="J44" s="3">
        <f t="shared" si="9"/>
        <v>22393</v>
      </c>
      <c r="K44" s="14">
        <v>45</v>
      </c>
      <c r="L44" s="3">
        <v>0.9</v>
      </c>
      <c r="M44" s="15">
        <f t="shared" si="10"/>
        <v>24881.111111111109</v>
      </c>
      <c r="N44" s="3">
        <f t="shared" si="11"/>
        <v>10076.85</v>
      </c>
      <c r="O44" s="3">
        <f t="shared" si="12"/>
        <v>9.9999999999999978E-2</v>
      </c>
      <c r="P44" s="15">
        <f t="shared" si="13"/>
        <v>2488.1111111111104</v>
      </c>
      <c r="Q44" s="3">
        <v>45</v>
      </c>
      <c r="R44" s="15">
        <f t="shared" si="14"/>
        <v>1119.6499999999996</v>
      </c>
      <c r="S44" s="3">
        <v>1.2</v>
      </c>
      <c r="T44" s="3">
        <v>1.2</v>
      </c>
      <c r="U44" s="3">
        <v>50</v>
      </c>
      <c r="V44" s="15">
        <f t="shared" si="15"/>
        <v>29857.333333333328</v>
      </c>
      <c r="W44" s="15">
        <f t="shared" si="16"/>
        <v>13435.799999999997</v>
      </c>
      <c r="X44" s="15">
        <f t="shared" si="17"/>
        <v>24632.299999999996</v>
      </c>
    </row>
    <row r="45" spans="1:24" ht="16" x14ac:dyDescent="0.2">
      <c r="A45" s="3" t="s">
        <v>17</v>
      </c>
      <c r="B45" s="3" t="s">
        <v>63</v>
      </c>
      <c r="C45" s="12">
        <v>43712</v>
      </c>
      <c r="D45" s="3">
        <v>8400</v>
      </c>
      <c r="E45" s="3">
        <v>102220</v>
      </c>
      <c r="F45" s="3">
        <v>51320</v>
      </c>
      <c r="G45" s="3">
        <v>50900</v>
      </c>
      <c r="H45" s="3" t="s">
        <v>30</v>
      </c>
      <c r="I45" s="3">
        <v>0.35</v>
      </c>
      <c r="J45" s="3">
        <f t="shared" si="9"/>
        <v>17815</v>
      </c>
      <c r="K45" s="14">
        <v>45</v>
      </c>
      <c r="L45" s="3">
        <v>0.9</v>
      </c>
      <c r="M45" s="15">
        <f t="shared" si="10"/>
        <v>19794.444444444445</v>
      </c>
      <c r="N45" s="3">
        <f t="shared" si="11"/>
        <v>8016.75</v>
      </c>
      <c r="O45" s="3">
        <f t="shared" si="12"/>
        <v>9.9999999999999978E-2</v>
      </c>
      <c r="P45" s="15">
        <f t="shared" si="13"/>
        <v>1979.4444444444441</v>
      </c>
      <c r="Q45" s="3">
        <v>45</v>
      </c>
      <c r="R45" s="15">
        <f t="shared" si="14"/>
        <v>890.74999999999989</v>
      </c>
      <c r="S45" s="3">
        <v>1.2</v>
      </c>
      <c r="T45" s="3">
        <v>1.2</v>
      </c>
      <c r="U45" s="3">
        <v>50</v>
      </c>
      <c r="V45" s="15">
        <f t="shared" si="15"/>
        <v>23753.333333333332</v>
      </c>
      <c r="W45" s="15">
        <f t="shared" si="16"/>
        <v>10689</v>
      </c>
      <c r="X45" s="15">
        <f t="shared" si="17"/>
        <v>19596.5</v>
      </c>
    </row>
    <row r="46" spans="1:24" ht="16" x14ac:dyDescent="0.2">
      <c r="A46" s="3" t="s">
        <v>15</v>
      </c>
      <c r="B46" s="3" t="s">
        <v>63</v>
      </c>
      <c r="C46" s="12">
        <v>43654</v>
      </c>
      <c r="D46" s="3">
        <v>8400</v>
      </c>
      <c r="E46" s="3"/>
      <c r="F46" s="3"/>
      <c r="G46" s="3">
        <v>65380</v>
      </c>
      <c r="H46" s="3" t="s">
        <v>25</v>
      </c>
      <c r="I46" s="3">
        <v>0.35</v>
      </c>
      <c r="J46" s="3">
        <f t="shared" si="9"/>
        <v>22883</v>
      </c>
      <c r="K46" s="14">
        <v>45</v>
      </c>
      <c r="L46" s="3">
        <v>0.9</v>
      </c>
      <c r="M46" s="15">
        <f t="shared" si="10"/>
        <v>25425.555555555555</v>
      </c>
      <c r="N46" s="3">
        <f t="shared" si="11"/>
        <v>10297.35</v>
      </c>
      <c r="O46" s="3">
        <f t="shared" si="12"/>
        <v>9.9999999999999978E-2</v>
      </c>
      <c r="P46" s="15">
        <f t="shared" si="13"/>
        <v>2542.5555555555547</v>
      </c>
      <c r="Q46" s="3">
        <v>45</v>
      </c>
      <c r="R46" s="15">
        <f t="shared" si="14"/>
        <v>1144.1499999999996</v>
      </c>
      <c r="S46" s="3">
        <v>1.2</v>
      </c>
      <c r="T46" s="3">
        <v>1.2</v>
      </c>
      <c r="U46" s="3">
        <v>50</v>
      </c>
      <c r="V46" s="15">
        <f t="shared" si="15"/>
        <v>30510.666666666664</v>
      </c>
      <c r="W46" s="15">
        <f t="shared" si="16"/>
        <v>13729.8</v>
      </c>
      <c r="X46" s="15">
        <f t="shared" si="17"/>
        <v>25171.3</v>
      </c>
    </row>
    <row r="47" spans="1:24" ht="16" x14ac:dyDescent="0.2">
      <c r="A47" s="3" t="s">
        <v>16</v>
      </c>
      <c r="B47" s="3" t="s">
        <v>63</v>
      </c>
      <c r="C47" s="12">
        <v>43684</v>
      </c>
      <c r="D47" s="3">
        <v>8400</v>
      </c>
      <c r="E47" s="3">
        <v>299560</v>
      </c>
      <c r="F47" s="3">
        <v>190280</v>
      </c>
      <c r="G47" s="3">
        <v>146840</v>
      </c>
      <c r="H47" s="3" t="s">
        <v>29</v>
      </c>
      <c r="I47" s="3">
        <v>0.35</v>
      </c>
      <c r="J47" s="3">
        <f t="shared" si="9"/>
        <v>51394</v>
      </c>
      <c r="K47" s="14">
        <v>45</v>
      </c>
      <c r="L47" s="3">
        <v>0.9</v>
      </c>
      <c r="M47" s="15">
        <f t="shared" si="10"/>
        <v>57104.444444444445</v>
      </c>
      <c r="N47" s="3">
        <f t="shared" si="11"/>
        <v>23127.3</v>
      </c>
      <c r="O47" s="3">
        <f t="shared" si="12"/>
        <v>9.9999999999999978E-2</v>
      </c>
      <c r="P47" s="15">
        <f t="shared" si="13"/>
        <v>5710.4444444444434</v>
      </c>
      <c r="Q47" s="3">
        <v>45</v>
      </c>
      <c r="R47" s="15">
        <f t="shared" si="14"/>
        <v>2569.6999999999994</v>
      </c>
      <c r="S47" s="3">
        <v>1.2</v>
      </c>
      <c r="T47" s="3">
        <v>1.2</v>
      </c>
      <c r="U47" s="3">
        <v>50</v>
      </c>
      <c r="V47" s="15">
        <f t="shared" si="15"/>
        <v>68525.333333333328</v>
      </c>
      <c r="W47" s="15">
        <f t="shared" si="16"/>
        <v>30836.399999999998</v>
      </c>
      <c r="X47" s="15">
        <f t="shared" si="17"/>
        <v>56533.399999999994</v>
      </c>
    </row>
    <row r="48" spans="1:24" ht="16" x14ac:dyDescent="0.2">
      <c r="A48" s="3" t="s">
        <v>14</v>
      </c>
      <c r="B48" s="3" t="s">
        <v>63</v>
      </c>
      <c r="C48" s="12">
        <v>43621</v>
      </c>
      <c r="D48" s="3">
        <v>8600</v>
      </c>
      <c r="E48" s="3">
        <v>224060</v>
      </c>
      <c r="F48" s="3">
        <v>79400</v>
      </c>
      <c r="G48" s="3">
        <v>144660</v>
      </c>
      <c r="H48" s="3" t="s">
        <v>33</v>
      </c>
      <c r="I48" s="3">
        <v>0.35</v>
      </c>
      <c r="J48" s="3">
        <f t="shared" si="9"/>
        <v>50631</v>
      </c>
      <c r="K48" s="14">
        <v>45</v>
      </c>
      <c r="L48" s="3">
        <v>0.9</v>
      </c>
      <c r="M48" s="15">
        <f t="shared" si="10"/>
        <v>56256.666666666664</v>
      </c>
      <c r="N48" s="3">
        <f t="shared" si="11"/>
        <v>22783.95</v>
      </c>
      <c r="O48" s="3">
        <f t="shared" si="12"/>
        <v>9.9999999999999978E-2</v>
      </c>
      <c r="P48" s="15">
        <f t="shared" si="13"/>
        <v>5625.6666666666652</v>
      </c>
      <c r="Q48" s="3">
        <v>45</v>
      </c>
      <c r="R48" s="15">
        <f t="shared" si="14"/>
        <v>2531.5499999999993</v>
      </c>
      <c r="S48" s="3">
        <v>1.2</v>
      </c>
      <c r="T48" s="3">
        <v>1.2</v>
      </c>
      <c r="U48" s="3">
        <v>50</v>
      </c>
      <c r="V48" s="15">
        <f t="shared" si="15"/>
        <v>67508</v>
      </c>
      <c r="W48" s="15">
        <f t="shared" si="16"/>
        <v>30378.600000000002</v>
      </c>
      <c r="X48" s="15">
        <f t="shared" si="17"/>
        <v>55694.100000000006</v>
      </c>
    </row>
    <row r="49" spans="1:24" ht="16" x14ac:dyDescent="0.2">
      <c r="A49" s="3" t="s">
        <v>17</v>
      </c>
      <c r="B49" s="3" t="s">
        <v>63</v>
      </c>
      <c r="C49" s="12">
        <v>43712</v>
      </c>
      <c r="D49" s="3">
        <v>8600</v>
      </c>
      <c r="E49" s="3">
        <v>36100</v>
      </c>
      <c r="F49" s="3">
        <v>24100</v>
      </c>
      <c r="G49" s="3">
        <v>12000</v>
      </c>
      <c r="H49" s="3" t="s">
        <v>30</v>
      </c>
      <c r="I49" s="3">
        <v>0.35</v>
      </c>
      <c r="J49" s="3">
        <f t="shared" si="9"/>
        <v>4200</v>
      </c>
      <c r="K49" s="14">
        <v>45</v>
      </c>
      <c r="L49" s="3">
        <v>0.9</v>
      </c>
      <c r="M49" s="15">
        <f t="shared" si="10"/>
        <v>4666.666666666667</v>
      </c>
      <c r="N49" s="3">
        <f t="shared" si="11"/>
        <v>1890</v>
      </c>
      <c r="O49" s="3">
        <f t="shared" si="12"/>
        <v>9.9999999999999978E-2</v>
      </c>
      <c r="P49" s="15">
        <f t="shared" si="13"/>
        <v>466.66666666666657</v>
      </c>
      <c r="Q49" s="3">
        <v>45</v>
      </c>
      <c r="R49" s="15">
        <f t="shared" si="14"/>
        <v>209.99999999999997</v>
      </c>
      <c r="S49" s="3">
        <v>1.2</v>
      </c>
      <c r="T49" s="3">
        <v>1.2</v>
      </c>
      <c r="U49" s="3">
        <v>50</v>
      </c>
      <c r="V49" s="15">
        <f t="shared" si="15"/>
        <v>5600</v>
      </c>
      <c r="W49" s="15">
        <f t="shared" si="16"/>
        <v>2520</v>
      </c>
      <c r="X49" s="15">
        <f t="shared" si="17"/>
        <v>4620</v>
      </c>
    </row>
    <row r="50" spans="1:24" ht="16" x14ac:dyDescent="0.2">
      <c r="A50" s="3" t="s">
        <v>15</v>
      </c>
      <c r="B50" s="3" t="s">
        <v>63</v>
      </c>
      <c r="C50" s="12">
        <v>43654</v>
      </c>
      <c r="D50" s="3">
        <v>8600</v>
      </c>
      <c r="E50" s="3"/>
      <c r="F50" s="3"/>
      <c r="G50" s="3">
        <v>64020</v>
      </c>
      <c r="H50" s="3" t="s">
        <v>25</v>
      </c>
      <c r="I50" s="3">
        <v>0.35</v>
      </c>
      <c r="J50" s="3">
        <f t="shared" si="9"/>
        <v>22407</v>
      </c>
      <c r="K50" s="14">
        <v>45</v>
      </c>
      <c r="L50" s="3">
        <v>0.9</v>
      </c>
      <c r="M50" s="15">
        <f t="shared" si="10"/>
        <v>24896.666666666668</v>
      </c>
      <c r="N50" s="3">
        <f t="shared" si="11"/>
        <v>10083.15</v>
      </c>
      <c r="O50" s="3">
        <f t="shared" si="12"/>
        <v>9.9999999999999978E-2</v>
      </c>
      <c r="P50" s="15">
        <f t="shared" si="13"/>
        <v>2489.6666666666661</v>
      </c>
      <c r="Q50" s="3">
        <v>45</v>
      </c>
      <c r="R50" s="15">
        <f t="shared" si="14"/>
        <v>1120.3499999999997</v>
      </c>
      <c r="S50" s="3">
        <v>1.2</v>
      </c>
      <c r="T50" s="3">
        <v>1.2</v>
      </c>
      <c r="U50" s="3">
        <v>50</v>
      </c>
      <c r="V50" s="15">
        <f t="shared" si="15"/>
        <v>29876</v>
      </c>
      <c r="W50" s="15">
        <f t="shared" si="16"/>
        <v>13444.2</v>
      </c>
      <c r="X50" s="15">
        <f t="shared" si="17"/>
        <v>24647.7</v>
      </c>
    </row>
    <row r="51" spans="1:24" ht="16" x14ac:dyDescent="0.2">
      <c r="A51" s="3" t="s">
        <v>20</v>
      </c>
      <c r="B51" s="7" t="s">
        <v>66</v>
      </c>
      <c r="C51" s="12">
        <v>43784</v>
      </c>
      <c r="D51" s="3">
        <v>2350</v>
      </c>
      <c r="E51" s="3">
        <v>555600</v>
      </c>
      <c r="F51" s="3">
        <v>239220</v>
      </c>
      <c r="G51" s="3">
        <v>316380</v>
      </c>
      <c r="H51" s="3" t="s">
        <v>44</v>
      </c>
      <c r="I51" s="18">
        <v>0.7</v>
      </c>
      <c r="J51" s="3">
        <f t="shared" si="9"/>
        <v>221466</v>
      </c>
      <c r="K51" s="14">
        <v>45</v>
      </c>
      <c r="L51" s="3">
        <v>0.53</v>
      </c>
      <c r="M51" s="15">
        <f t="shared" si="10"/>
        <v>417860.37735849054</v>
      </c>
      <c r="N51" s="3">
        <f t="shared" si="11"/>
        <v>99659.7</v>
      </c>
      <c r="O51" s="3">
        <f t="shared" si="12"/>
        <v>0.47</v>
      </c>
      <c r="P51" s="15">
        <f t="shared" si="13"/>
        <v>196394.37735849054</v>
      </c>
      <c r="Q51" s="3">
        <v>45</v>
      </c>
      <c r="R51" s="15">
        <f t="shared" si="14"/>
        <v>88377.469811320756</v>
      </c>
      <c r="S51" s="3">
        <v>0.21</v>
      </c>
      <c r="T51" s="3">
        <v>0.4</v>
      </c>
      <c r="U51" s="3">
        <v>41</v>
      </c>
      <c r="V51" s="15">
        <f t="shared" si="15"/>
        <v>87750.679245283012</v>
      </c>
      <c r="W51" s="15">
        <f t="shared" si="16"/>
        <v>39487.805660377358</v>
      </c>
      <c r="X51" s="15">
        <f t="shared" si="17"/>
        <v>227524.9754716981</v>
      </c>
    </row>
    <row r="52" spans="1:24" ht="16" x14ac:dyDescent="0.2">
      <c r="A52" s="3" t="s">
        <v>20</v>
      </c>
      <c r="B52" s="7" t="s">
        <v>66</v>
      </c>
      <c r="C52" s="12">
        <v>43781</v>
      </c>
      <c r="D52" s="7">
        <v>3400</v>
      </c>
      <c r="E52" s="3">
        <v>253100</v>
      </c>
      <c r="F52" s="3">
        <v>106020</v>
      </c>
      <c r="G52" s="3">
        <v>147080</v>
      </c>
      <c r="H52" s="3" t="s">
        <v>44</v>
      </c>
      <c r="I52" s="18">
        <v>0.7</v>
      </c>
      <c r="J52" s="3">
        <f t="shared" si="9"/>
        <v>102956</v>
      </c>
      <c r="K52" s="14">
        <v>45</v>
      </c>
      <c r="L52" s="3">
        <v>0.53</v>
      </c>
      <c r="M52" s="15">
        <f t="shared" si="10"/>
        <v>194256.60377358491</v>
      </c>
      <c r="N52" s="3">
        <f t="shared" si="11"/>
        <v>46330.2</v>
      </c>
      <c r="O52" s="3">
        <f t="shared" si="12"/>
        <v>0.47</v>
      </c>
      <c r="P52" s="15">
        <f t="shared" si="13"/>
        <v>91300.60377358491</v>
      </c>
      <c r="Q52" s="3">
        <v>45</v>
      </c>
      <c r="R52" s="15">
        <f t="shared" si="14"/>
        <v>41085.271698113211</v>
      </c>
      <c r="S52" s="3">
        <v>0.21</v>
      </c>
      <c r="T52" s="3">
        <v>0.4</v>
      </c>
      <c r="U52" s="3">
        <v>41</v>
      </c>
      <c r="V52" s="15">
        <f t="shared" si="15"/>
        <v>40793.886792452831</v>
      </c>
      <c r="W52" s="15">
        <f t="shared" si="16"/>
        <v>18357.249056603774</v>
      </c>
      <c r="X52" s="15">
        <f t="shared" si="17"/>
        <v>105772.72075471698</v>
      </c>
    </row>
    <row r="53" spans="1:24" ht="16" x14ac:dyDescent="0.2">
      <c r="A53" s="3" t="s">
        <v>20</v>
      </c>
      <c r="B53" s="7" t="s">
        <v>66</v>
      </c>
      <c r="C53" s="12">
        <v>43782</v>
      </c>
      <c r="D53" s="3">
        <v>3400</v>
      </c>
      <c r="E53" s="3">
        <v>457240</v>
      </c>
      <c r="F53" s="3">
        <v>199840</v>
      </c>
      <c r="G53" s="3">
        <v>257400</v>
      </c>
      <c r="H53" s="3" t="s">
        <v>53</v>
      </c>
      <c r="I53" s="18">
        <v>0.7</v>
      </c>
      <c r="J53" s="3">
        <f t="shared" si="9"/>
        <v>180180</v>
      </c>
      <c r="K53" s="14">
        <v>45</v>
      </c>
      <c r="L53" s="3">
        <v>0.53</v>
      </c>
      <c r="M53" s="15">
        <f t="shared" si="10"/>
        <v>339962.26415094337</v>
      </c>
      <c r="N53" s="3">
        <f t="shared" si="11"/>
        <v>81081</v>
      </c>
      <c r="O53" s="3">
        <f t="shared" si="12"/>
        <v>0.47</v>
      </c>
      <c r="P53" s="15">
        <f t="shared" si="13"/>
        <v>159782.26415094337</v>
      </c>
      <c r="Q53" s="3">
        <v>45</v>
      </c>
      <c r="R53" s="15">
        <f t="shared" si="14"/>
        <v>71902.018867924518</v>
      </c>
      <c r="S53" s="3">
        <v>0.21</v>
      </c>
      <c r="T53" s="3">
        <v>0.4</v>
      </c>
      <c r="U53" s="3">
        <v>41</v>
      </c>
      <c r="V53" s="15">
        <f t="shared" si="15"/>
        <v>71392.075471698103</v>
      </c>
      <c r="W53" s="15">
        <f t="shared" si="16"/>
        <v>32126.433962264146</v>
      </c>
      <c r="X53" s="15">
        <f t="shared" si="17"/>
        <v>185109.45283018867</v>
      </c>
    </row>
    <row r="54" spans="1:24" ht="16" x14ac:dyDescent="0.2">
      <c r="A54" s="3" t="s">
        <v>19</v>
      </c>
      <c r="B54" s="7" t="s">
        <v>66</v>
      </c>
      <c r="C54" s="12">
        <v>43761</v>
      </c>
      <c r="D54" s="3">
        <v>7300</v>
      </c>
      <c r="E54" s="3">
        <v>844300</v>
      </c>
      <c r="F54" s="3">
        <v>351040</v>
      </c>
      <c r="G54" s="3">
        <v>493260</v>
      </c>
      <c r="H54" s="3" t="s">
        <v>50</v>
      </c>
      <c r="I54" s="18">
        <v>0.7</v>
      </c>
      <c r="J54" s="3">
        <f t="shared" si="9"/>
        <v>345282</v>
      </c>
      <c r="K54" s="14">
        <v>45</v>
      </c>
      <c r="L54" s="3">
        <v>0.53</v>
      </c>
      <c r="M54" s="15">
        <f t="shared" si="10"/>
        <v>651475.47169811325</v>
      </c>
      <c r="N54" s="3">
        <f t="shared" si="11"/>
        <v>155376.9</v>
      </c>
      <c r="O54" s="3">
        <f t="shared" si="12"/>
        <v>0.47</v>
      </c>
      <c r="P54" s="15">
        <f t="shared" si="13"/>
        <v>306193.47169811319</v>
      </c>
      <c r="Q54" s="3">
        <v>45</v>
      </c>
      <c r="R54" s="15">
        <f t="shared" si="14"/>
        <v>137787.06226415094</v>
      </c>
      <c r="S54" s="3">
        <v>0.21</v>
      </c>
      <c r="T54" s="3">
        <v>0.4</v>
      </c>
      <c r="U54" s="3">
        <v>41</v>
      </c>
      <c r="V54" s="15">
        <f t="shared" si="15"/>
        <v>136809.84905660377</v>
      </c>
      <c r="W54" s="15">
        <f t="shared" si="16"/>
        <v>61564.432075471697</v>
      </c>
      <c r="X54" s="15">
        <f t="shared" si="17"/>
        <v>354728.39433962264</v>
      </c>
    </row>
    <row r="55" spans="1:24" ht="16" x14ac:dyDescent="0.2">
      <c r="A55" s="3" t="s">
        <v>20</v>
      </c>
      <c r="B55" s="7" t="s">
        <v>66</v>
      </c>
      <c r="C55" s="12">
        <v>43788</v>
      </c>
      <c r="D55" s="13" t="s">
        <v>48</v>
      </c>
      <c r="E55" s="3">
        <v>220380</v>
      </c>
      <c r="F55" s="3">
        <v>102500</v>
      </c>
      <c r="G55" s="3">
        <v>117880</v>
      </c>
      <c r="H55" s="3" t="s">
        <v>44</v>
      </c>
      <c r="I55" s="18">
        <v>0.7</v>
      </c>
      <c r="J55" s="3">
        <f t="shared" si="9"/>
        <v>82516</v>
      </c>
      <c r="K55" s="14">
        <v>45</v>
      </c>
      <c r="L55" s="3">
        <v>0.53</v>
      </c>
      <c r="M55" s="15">
        <f t="shared" si="10"/>
        <v>155690.56603773584</v>
      </c>
      <c r="N55" s="3">
        <f t="shared" si="11"/>
        <v>37132.199999999997</v>
      </c>
      <c r="O55" s="3">
        <f t="shared" si="12"/>
        <v>0.47</v>
      </c>
      <c r="P55" s="15">
        <f t="shared" si="13"/>
        <v>73174.566037735844</v>
      </c>
      <c r="Q55" s="3">
        <v>45</v>
      </c>
      <c r="R55" s="15">
        <f t="shared" si="14"/>
        <v>32928.554716981125</v>
      </c>
      <c r="S55" s="3">
        <v>0.21</v>
      </c>
      <c r="T55" s="3">
        <v>0.4</v>
      </c>
      <c r="U55" s="3">
        <v>41</v>
      </c>
      <c r="V55" s="15">
        <f t="shared" si="15"/>
        <v>32695.018867924526</v>
      </c>
      <c r="W55" s="15">
        <f t="shared" si="16"/>
        <v>14712.758490566037</v>
      </c>
      <c r="X55" s="15">
        <f t="shared" si="17"/>
        <v>84773.513207547148</v>
      </c>
    </row>
    <row r="56" spans="1:24" ht="16" x14ac:dyDescent="0.2">
      <c r="A56" s="3" t="s">
        <v>19</v>
      </c>
      <c r="B56" s="7" t="s">
        <v>66</v>
      </c>
      <c r="C56" s="12">
        <v>43761</v>
      </c>
      <c r="D56" s="13" t="s">
        <v>48</v>
      </c>
      <c r="E56" s="3">
        <v>776791</v>
      </c>
      <c r="F56" s="3">
        <v>326360</v>
      </c>
      <c r="G56" s="3">
        <v>450431</v>
      </c>
      <c r="H56" s="3" t="s">
        <v>51</v>
      </c>
      <c r="I56" s="18">
        <v>0.7</v>
      </c>
      <c r="J56" s="3">
        <f t="shared" si="9"/>
        <v>315301.69999999995</v>
      </c>
      <c r="K56" s="14">
        <v>45</v>
      </c>
      <c r="L56" s="3">
        <v>0.53</v>
      </c>
      <c r="M56" s="15">
        <f t="shared" si="10"/>
        <v>594908.8679245282</v>
      </c>
      <c r="N56" s="3">
        <f t="shared" si="11"/>
        <v>141885.76499999998</v>
      </c>
      <c r="O56" s="3">
        <f t="shared" si="12"/>
        <v>0.47</v>
      </c>
      <c r="P56" s="15">
        <f t="shared" si="13"/>
        <v>279607.16792452824</v>
      </c>
      <c r="Q56" s="3">
        <v>45</v>
      </c>
      <c r="R56" s="15">
        <f t="shared" si="14"/>
        <v>125823.22556603771</v>
      </c>
      <c r="S56" s="3">
        <v>0.21</v>
      </c>
      <c r="T56" s="3">
        <v>0.4</v>
      </c>
      <c r="U56" s="3">
        <v>41</v>
      </c>
      <c r="V56" s="15">
        <f t="shared" si="15"/>
        <v>124930.86226415091</v>
      </c>
      <c r="W56" s="15">
        <f t="shared" si="16"/>
        <v>56218.88801886791</v>
      </c>
      <c r="X56" s="15">
        <f t="shared" si="17"/>
        <v>323927.87858490564</v>
      </c>
    </row>
    <row r="57" spans="1:24" ht="16" x14ac:dyDescent="0.2">
      <c r="A57" s="3" t="s">
        <v>20</v>
      </c>
      <c r="B57" s="7" t="s">
        <v>67</v>
      </c>
      <c r="C57" s="12">
        <v>43781</v>
      </c>
      <c r="D57" s="3">
        <v>5300</v>
      </c>
      <c r="E57" s="3">
        <v>159780</v>
      </c>
      <c r="F57" s="3">
        <v>75000</v>
      </c>
      <c r="G57" s="3">
        <v>84780</v>
      </c>
      <c r="H57" s="3" t="s">
        <v>52</v>
      </c>
      <c r="I57" s="18">
        <v>0.7</v>
      </c>
      <c r="J57" s="3">
        <f t="shared" si="9"/>
        <v>59345.999999999993</v>
      </c>
      <c r="K57" s="14">
        <v>45</v>
      </c>
      <c r="L57" s="3">
        <v>0.53</v>
      </c>
      <c r="M57" s="15">
        <f t="shared" si="10"/>
        <v>111973.58490566036</v>
      </c>
      <c r="N57" s="3">
        <f t="shared" si="11"/>
        <v>26705.699999999997</v>
      </c>
      <c r="O57" s="3">
        <f t="shared" si="12"/>
        <v>0.47</v>
      </c>
      <c r="P57" s="15">
        <f t="shared" si="13"/>
        <v>52627.584905660369</v>
      </c>
      <c r="Q57" s="3">
        <v>45</v>
      </c>
      <c r="R57" s="15">
        <f t="shared" si="14"/>
        <v>23682.413207547168</v>
      </c>
      <c r="S57" s="3">
        <v>0.21</v>
      </c>
      <c r="T57" s="3">
        <v>0.4</v>
      </c>
      <c r="U57" s="3">
        <v>41</v>
      </c>
      <c r="V57" s="15">
        <f t="shared" si="15"/>
        <v>23514.452830188675</v>
      </c>
      <c r="W57" s="15">
        <f t="shared" si="16"/>
        <v>10581.503773584904</v>
      </c>
      <c r="X57" s="15">
        <f t="shared" si="17"/>
        <v>60969.616981132072</v>
      </c>
    </row>
    <row r="58" spans="1:24" ht="16" x14ac:dyDescent="0.2">
      <c r="A58" s="3" t="s">
        <v>19</v>
      </c>
      <c r="B58" s="7" t="s">
        <v>67</v>
      </c>
      <c r="C58" s="12">
        <v>43761</v>
      </c>
      <c r="D58" s="3">
        <v>5500</v>
      </c>
      <c r="E58" s="3">
        <v>33800</v>
      </c>
      <c r="F58" s="19">
        <v>25160</v>
      </c>
      <c r="G58" s="8">
        <v>8640</v>
      </c>
      <c r="H58" s="3" t="s">
        <v>47</v>
      </c>
      <c r="I58" s="18">
        <v>0.7</v>
      </c>
      <c r="J58" s="3">
        <f t="shared" si="9"/>
        <v>6048</v>
      </c>
      <c r="K58" s="14">
        <v>45</v>
      </c>
      <c r="L58" s="3">
        <v>0.53</v>
      </c>
      <c r="M58" s="15">
        <f t="shared" si="10"/>
        <v>11411.32075471698</v>
      </c>
      <c r="N58" s="3">
        <f t="shared" si="11"/>
        <v>2721.6</v>
      </c>
      <c r="O58" s="3">
        <f t="shared" si="12"/>
        <v>0.47</v>
      </c>
      <c r="P58" s="15">
        <f t="shared" si="13"/>
        <v>5363.3207547169804</v>
      </c>
      <c r="Q58" s="3">
        <v>45</v>
      </c>
      <c r="R58" s="15">
        <f t="shared" si="14"/>
        <v>2413.4943396226413</v>
      </c>
      <c r="S58" s="3">
        <v>0.21</v>
      </c>
      <c r="T58" s="3">
        <v>0.4</v>
      </c>
      <c r="U58" s="3">
        <v>41</v>
      </c>
      <c r="V58" s="15">
        <f t="shared" si="15"/>
        <v>2396.3773584905657</v>
      </c>
      <c r="W58" s="15">
        <f t="shared" si="16"/>
        <v>1078.3698113207547</v>
      </c>
      <c r="X58" s="15">
        <f t="shared" si="17"/>
        <v>6213.4641509433959</v>
      </c>
    </row>
    <row r="59" spans="1:24" ht="16" x14ac:dyDescent="0.2">
      <c r="A59" s="3" t="s">
        <v>20</v>
      </c>
      <c r="B59" s="7" t="s">
        <v>67</v>
      </c>
      <c r="C59" s="12">
        <v>43781</v>
      </c>
      <c r="D59" s="3">
        <v>7600</v>
      </c>
      <c r="E59" s="3">
        <v>264558</v>
      </c>
      <c r="F59" s="3">
        <v>100160</v>
      </c>
      <c r="G59" s="3">
        <v>164398</v>
      </c>
      <c r="H59" s="3" t="s">
        <v>52</v>
      </c>
      <c r="I59" s="18">
        <v>0.7</v>
      </c>
      <c r="J59" s="3">
        <f t="shared" si="9"/>
        <v>115078.59999999999</v>
      </c>
      <c r="K59" s="14">
        <v>45</v>
      </c>
      <c r="L59" s="3">
        <v>0.53</v>
      </c>
      <c r="M59" s="15">
        <f t="shared" si="10"/>
        <v>217129.43396226416</v>
      </c>
      <c r="N59" s="3">
        <f t="shared" si="11"/>
        <v>51785.37</v>
      </c>
      <c r="O59" s="3">
        <f t="shared" si="12"/>
        <v>0.47</v>
      </c>
      <c r="P59" s="15">
        <f t="shared" si="13"/>
        <v>102050.83396226415</v>
      </c>
      <c r="Q59" s="3">
        <v>45</v>
      </c>
      <c r="R59" s="15">
        <f t="shared" si="14"/>
        <v>45922.875283018875</v>
      </c>
      <c r="S59" s="3">
        <v>0.21</v>
      </c>
      <c r="T59" s="3">
        <v>0.4</v>
      </c>
      <c r="U59" s="3">
        <v>41</v>
      </c>
      <c r="V59" s="15">
        <f t="shared" si="15"/>
        <v>45597.181132075471</v>
      </c>
      <c r="W59" s="15">
        <f t="shared" si="16"/>
        <v>20518.731509433961</v>
      </c>
      <c r="X59" s="15">
        <f t="shared" si="17"/>
        <v>118226.97679245284</v>
      </c>
    </row>
    <row r="60" spans="1:24" ht="16" x14ac:dyDescent="0.2">
      <c r="A60" s="3" t="s">
        <v>19</v>
      </c>
      <c r="B60" s="7" t="s">
        <v>67</v>
      </c>
      <c r="C60" s="12">
        <v>43755</v>
      </c>
      <c r="D60" s="3">
        <v>9300</v>
      </c>
      <c r="E60" s="3">
        <v>1120690</v>
      </c>
      <c r="F60" s="3">
        <v>444240</v>
      </c>
      <c r="G60" s="3">
        <v>676450</v>
      </c>
      <c r="H60" s="3" t="s">
        <v>49</v>
      </c>
      <c r="I60" s="18">
        <v>0.7</v>
      </c>
      <c r="J60" s="3">
        <f t="shared" si="9"/>
        <v>473514.99999999994</v>
      </c>
      <c r="K60" s="14">
        <v>45</v>
      </c>
      <c r="L60" s="3">
        <v>0.53</v>
      </c>
      <c r="M60" s="15">
        <f t="shared" si="10"/>
        <v>893424.52830188663</v>
      </c>
      <c r="N60" s="3">
        <f t="shared" si="11"/>
        <v>213081.74999999997</v>
      </c>
      <c r="O60" s="3">
        <f t="shared" si="12"/>
        <v>0.47</v>
      </c>
      <c r="P60" s="15">
        <f t="shared" si="13"/>
        <v>419909.52830188669</v>
      </c>
      <c r="Q60" s="3">
        <v>45</v>
      </c>
      <c r="R60" s="15">
        <f t="shared" si="14"/>
        <v>188959.28773584904</v>
      </c>
      <c r="S60" s="3">
        <v>0.21</v>
      </c>
      <c r="T60" s="3">
        <v>0.4</v>
      </c>
      <c r="U60" s="3">
        <v>41</v>
      </c>
      <c r="V60" s="15">
        <f t="shared" si="15"/>
        <v>187619.15094339618</v>
      </c>
      <c r="W60" s="15">
        <f t="shared" si="16"/>
        <v>84428.617924528284</v>
      </c>
      <c r="X60" s="15">
        <f t="shared" si="17"/>
        <v>486469.65566037735</v>
      </c>
    </row>
    <row r="61" spans="1:24" ht="16" x14ac:dyDescent="0.2">
      <c r="A61" s="3" t="s">
        <v>20</v>
      </c>
      <c r="B61" s="7" t="s">
        <v>67</v>
      </c>
      <c r="C61" s="12">
        <v>43788</v>
      </c>
      <c r="D61" s="17" t="s">
        <v>46</v>
      </c>
      <c r="E61" s="3">
        <v>592020</v>
      </c>
      <c r="F61" s="3">
        <v>268420</v>
      </c>
      <c r="G61" s="3">
        <v>323600</v>
      </c>
      <c r="H61" s="3" t="s">
        <v>44</v>
      </c>
      <c r="I61" s="18">
        <v>0.7</v>
      </c>
      <c r="J61" s="3">
        <f t="shared" si="9"/>
        <v>226520</v>
      </c>
      <c r="K61" s="14">
        <v>45</v>
      </c>
      <c r="L61" s="3">
        <v>0.53</v>
      </c>
      <c r="M61" s="15">
        <f t="shared" si="10"/>
        <v>427396.22641509434</v>
      </c>
      <c r="N61" s="3">
        <f t="shared" si="11"/>
        <v>101934</v>
      </c>
      <c r="O61" s="3">
        <f t="shared" si="12"/>
        <v>0.47</v>
      </c>
      <c r="P61" s="15">
        <f t="shared" si="13"/>
        <v>200876.22641509434</v>
      </c>
      <c r="Q61" s="3">
        <v>45</v>
      </c>
      <c r="R61" s="15">
        <f t="shared" si="14"/>
        <v>90394.30188679244</v>
      </c>
      <c r="S61" s="3">
        <v>0.21</v>
      </c>
      <c r="T61" s="3">
        <v>0.4</v>
      </c>
      <c r="U61" s="3">
        <v>41</v>
      </c>
      <c r="V61" s="15">
        <f t="shared" si="15"/>
        <v>89753.207547169804</v>
      </c>
      <c r="W61" s="15">
        <f t="shared" si="16"/>
        <v>40388.943396226416</v>
      </c>
      <c r="X61" s="15">
        <f t="shared" si="17"/>
        <v>232717.24528301886</v>
      </c>
    </row>
    <row r="62" spans="1:24" ht="16" x14ac:dyDescent="0.2">
      <c r="A62" s="3" t="s">
        <v>34</v>
      </c>
      <c r="B62" s="3" t="s">
        <v>18</v>
      </c>
      <c r="C62" s="12">
        <v>43736</v>
      </c>
      <c r="D62" s="13">
        <v>3500</v>
      </c>
      <c r="E62" s="3">
        <v>4816112</v>
      </c>
      <c r="F62" s="3">
        <v>2448300</v>
      </c>
      <c r="G62" s="4">
        <v>2367812</v>
      </c>
      <c r="H62" s="3" t="s">
        <v>37</v>
      </c>
      <c r="I62" s="3">
        <v>0.35</v>
      </c>
      <c r="J62" s="3">
        <f t="shared" si="9"/>
        <v>828734.2</v>
      </c>
      <c r="K62" s="14">
        <v>45</v>
      </c>
      <c r="L62" s="3">
        <v>0.85</v>
      </c>
      <c r="M62" s="15">
        <f t="shared" si="10"/>
        <v>974981.4117647059</v>
      </c>
      <c r="N62" s="3">
        <f t="shared" si="11"/>
        <v>372930.39</v>
      </c>
      <c r="O62" s="3">
        <f t="shared" si="12"/>
        <v>0.15000000000000002</v>
      </c>
      <c r="P62" s="15">
        <f t="shared" si="13"/>
        <v>146247.21176470592</v>
      </c>
      <c r="Q62" s="3">
        <v>45</v>
      </c>
      <c r="R62" s="15">
        <f t="shared" si="14"/>
        <v>65811.24529411766</v>
      </c>
      <c r="S62" s="3">
        <v>0.21</v>
      </c>
      <c r="T62" s="3">
        <v>0.21</v>
      </c>
      <c r="U62" s="3">
        <v>26</v>
      </c>
      <c r="V62" s="15">
        <f t="shared" si="15"/>
        <v>204746.09647058824</v>
      </c>
      <c r="W62" s="15">
        <f t="shared" si="16"/>
        <v>92135.743411764706</v>
      </c>
      <c r="X62" s="15">
        <f t="shared" si="17"/>
        <v>530877.37870588235</v>
      </c>
    </row>
    <row r="63" spans="1:24" ht="16" x14ac:dyDescent="0.2">
      <c r="A63" s="3" t="s">
        <v>34</v>
      </c>
      <c r="B63" s="3" t="s">
        <v>18</v>
      </c>
      <c r="C63" s="12">
        <v>43734</v>
      </c>
      <c r="D63" s="13">
        <v>4600</v>
      </c>
      <c r="E63" s="3">
        <v>4734210</v>
      </c>
      <c r="F63" s="3">
        <v>2445860</v>
      </c>
      <c r="G63" s="3">
        <v>2288350</v>
      </c>
      <c r="H63" s="3" t="s">
        <v>38</v>
      </c>
      <c r="I63" s="3">
        <v>0.35</v>
      </c>
      <c r="J63" s="3">
        <f t="shared" si="9"/>
        <v>800922.5</v>
      </c>
      <c r="K63" s="14">
        <v>45</v>
      </c>
      <c r="L63" s="3">
        <v>0.85</v>
      </c>
      <c r="M63" s="15">
        <f t="shared" si="10"/>
        <v>942261.76470588241</v>
      </c>
      <c r="N63" s="3">
        <f t="shared" si="11"/>
        <v>360415.125</v>
      </c>
      <c r="O63" s="3">
        <f t="shared" si="12"/>
        <v>0.15000000000000002</v>
      </c>
      <c r="P63" s="15">
        <f t="shared" si="13"/>
        <v>141339.26470588238</v>
      </c>
      <c r="Q63" s="3">
        <v>45</v>
      </c>
      <c r="R63" s="15">
        <f t="shared" si="14"/>
        <v>63602.669117647078</v>
      </c>
      <c r="S63" s="3">
        <v>0.21</v>
      </c>
      <c r="T63" s="3">
        <v>0.21</v>
      </c>
      <c r="U63" s="3">
        <v>26</v>
      </c>
      <c r="V63" s="15">
        <f t="shared" si="15"/>
        <v>197874.9705882353</v>
      </c>
      <c r="W63" s="15">
        <f t="shared" si="16"/>
        <v>89043.736764705885</v>
      </c>
      <c r="X63" s="15">
        <f t="shared" si="17"/>
        <v>513061.53088235296</v>
      </c>
    </row>
    <row r="64" spans="1:24" ht="16" x14ac:dyDescent="0.2">
      <c r="A64" s="3" t="s">
        <v>34</v>
      </c>
      <c r="B64" s="3" t="s">
        <v>18</v>
      </c>
      <c r="C64" s="12">
        <v>43734</v>
      </c>
      <c r="D64" s="13">
        <v>5200</v>
      </c>
      <c r="E64" s="3">
        <v>783600</v>
      </c>
      <c r="F64" s="3">
        <v>410760</v>
      </c>
      <c r="G64" s="3">
        <v>372840</v>
      </c>
      <c r="H64" s="3" t="s">
        <v>36</v>
      </c>
      <c r="I64" s="3">
        <v>0.35</v>
      </c>
      <c r="J64" s="3">
        <f t="shared" si="9"/>
        <v>130493.99999999999</v>
      </c>
      <c r="K64" s="14">
        <v>45</v>
      </c>
      <c r="L64" s="3">
        <v>0.85</v>
      </c>
      <c r="M64" s="15">
        <f t="shared" si="10"/>
        <v>153522.35294117645</v>
      </c>
      <c r="N64" s="3">
        <f t="shared" si="11"/>
        <v>58722.299999999988</v>
      </c>
      <c r="O64" s="3">
        <f t="shared" si="12"/>
        <v>0.15000000000000002</v>
      </c>
      <c r="P64" s="15">
        <f t="shared" si="13"/>
        <v>23028.352941176472</v>
      </c>
      <c r="Q64" s="3">
        <v>45</v>
      </c>
      <c r="R64" s="15">
        <f t="shared" si="14"/>
        <v>10362.758823529412</v>
      </c>
      <c r="S64" s="3">
        <v>0.21</v>
      </c>
      <c r="T64" s="3">
        <v>0.21</v>
      </c>
      <c r="U64" s="3">
        <v>26</v>
      </c>
      <c r="V64" s="15">
        <f t="shared" si="15"/>
        <v>32239.694117647054</v>
      </c>
      <c r="W64" s="15">
        <f t="shared" si="16"/>
        <v>14507.862352941174</v>
      </c>
      <c r="X64" s="15">
        <f t="shared" si="17"/>
        <v>83592.921176470569</v>
      </c>
    </row>
    <row r="65" spans="1:24" ht="16" x14ac:dyDescent="0.2">
      <c r="A65" s="3" t="s">
        <v>34</v>
      </c>
      <c r="B65" s="3" t="s">
        <v>18</v>
      </c>
      <c r="C65" s="12">
        <v>43733</v>
      </c>
      <c r="D65" s="17">
        <v>8500</v>
      </c>
      <c r="E65" s="3">
        <v>3399740</v>
      </c>
      <c r="F65" s="3">
        <v>1529640</v>
      </c>
      <c r="G65" s="3">
        <v>1870100</v>
      </c>
      <c r="H65" s="3" t="s">
        <v>36</v>
      </c>
      <c r="I65" s="3">
        <v>0.35</v>
      </c>
      <c r="J65" s="3">
        <f t="shared" si="9"/>
        <v>654535</v>
      </c>
      <c r="K65" s="14">
        <v>45</v>
      </c>
      <c r="L65" s="3">
        <v>0.85</v>
      </c>
      <c r="M65" s="15">
        <f t="shared" si="10"/>
        <v>770041.17647058819</v>
      </c>
      <c r="N65" s="3">
        <f t="shared" si="11"/>
        <v>294540.75</v>
      </c>
      <c r="O65" s="3">
        <f t="shared" si="12"/>
        <v>0.15000000000000002</v>
      </c>
      <c r="P65" s="15">
        <f t="shared" si="13"/>
        <v>115506.17647058825</v>
      </c>
      <c r="Q65" s="3">
        <v>45</v>
      </c>
      <c r="R65" s="15">
        <f t="shared" si="14"/>
        <v>51977.779411764714</v>
      </c>
      <c r="S65" s="3">
        <v>0.21</v>
      </c>
      <c r="T65" s="3">
        <v>0.21</v>
      </c>
      <c r="U65" s="3">
        <v>26</v>
      </c>
      <c r="V65" s="15">
        <f t="shared" si="15"/>
        <v>161708.64705882352</v>
      </c>
      <c r="W65" s="15">
        <f t="shared" si="16"/>
        <v>72768.891176470584</v>
      </c>
      <c r="X65" s="15">
        <f t="shared" si="17"/>
        <v>419287.42058823525</v>
      </c>
    </row>
    <row r="66" spans="1:24" ht="16" x14ac:dyDescent="0.2">
      <c r="A66" s="3" t="s">
        <v>34</v>
      </c>
      <c r="B66" s="3" t="s">
        <v>18</v>
      </c>
      <c r="C66" s="12">
        <v>43734</v>
      </c>
      <c r="D66" s="13" t="s">
        <v>35</v>
      </c>
      <c r="E66" s="3">
        <v>120580</v>
      </c>
      <c r="F66" s="3">
        <v>64500</v>
      </c>
      <c r="G66" s="3">
        <v>56080</v>
      </c>
      <c r="H66" s="3" t="s">
        <v>36</v>
      </c>
      <c r="I66" s="3">
        <v>0.35</v>
      </c>
      <c r="J66" s="3">
        <f t="shared" ref="J66:J86" si="18">G66*I66</f>
        <v>19628</v>
      </c>
      <c r="K66" s="14">
        <v>45</v>
      </c>
      <c r="L66" s="3">
        <v>0.85</v>
      </c>
      <c r="M66" s="15">
        <f t="shared" ref="M66:M86" si="19">J66*100/(L66*100)</f>
        <v>23091.764705882353</v>
      </c>
      <c r="N66" s="3">
        <f t="shared" ref="N66:N86" si="20">J66*K66/100</f>
        <v>8832.6</v>
      </c>
      <c r="O66" s="3">
        <f t="shared" ref="O66:O86" si="21">1-L66</f>
        <v>0.15000000000000002</v>
      </c>
      <c r="P66" s="15">
        <f t="shared" ref="P66:P86" si="22">O66*M66</f>
        <v>3463.7647058823536</v>
      </c>
      <c r="Q66" s="3">
        <v>45</v>
      </c>
      <c r="R66" s="15">
        <f t="shared" ref="R66:R86" si="23">P66*Q66/100</f>
        <v>1558.6941176470591</v>
      </c>
      <c r="S66" s="3">
        <v>0.21</v>
      </c>
      <c r="T66" s="3">
        <v>0.21</v>
      </c>
      <c r="U66" s="3">
        <v>26</v>
      </c>
      <c r="V66" s="15">
        <f t="shared" ref="V66:V86" si="24">S66*(M66)</f>
        <v>4849.2705882352939</v>
      </c>
      <c r="W66" s="15">
        <f t="shared" ref="W66:W86" si="25">Q66/100*V66</f>
        <v>2182.1717647058822</v>
      </c>
      <c r="X66" s="15">
        <f t="shared" ref="X66:X86" si="26">N66+R66+W66</f>
        <v>12573.465882352943</v>
      </c>
    </row>
    <row r="67" spans="1:24" ht="16" x14ac:dyDescent="0.2">
      <c r="A67" s="3" t="s">
        <v>21</v>
      </c>
      <c r="B67" s="7" t="s">
        <v>21</v>
      </c>
      <c r="C67" s="12">
        <v>43745</v>
      </c>
      <c r="D67" s="4">
        <v>1100</v>
      </c>
      <c r="E67" s="3">
        <v>46120</v>
      </c>
      <c r="F67" s="3">
        <v>23480</v>
      </c>
      <c r="G67" s="3">
        <v>22640</v>
      </c>
      <c r="H67" s="3" t="s">
        <v>41</v>
      </c>
      <c r="I67" s="3">
        <v>0.92</v>
      </c>
      <c r="J67" s="3">
        <f t="shared" si="18"/>
        <v>20828.8</v>
      </c>
      <c r="K67" s="14">
        <v>45</v>
      </c>
      <c r="L67" s="3">
        <v>0.42</v>
      </c>
      <c r="M67" s="15">
        <f t="shared" si="19"/>
        <v>49592.380952380954</v>
      </c>
      <c r="N67" s="3">
        <f t="shared" si="20"/>
        <v>9372.9599999999991</v>
      </c>
      <c r="O67" s="3">
        <f t="shared" si="21"/>
        <v>0.58000000000000007</v>
      </c>
      <c r="P67" s="15">
        <f t="shared" si="22"/>
        <v>28763.580952380958</v>
      </c>
      <c r="Q67" s="3">
        <v>45</v>
      </c>
      <c r="R67" s="15">
        <f t="shared" si="23"/>
        <v>12943.611428571432</v>
      </c>
      <c r="S67" s="3">
        <v>0.4</v>
      </c>
      <c r="T67" s="3">
        <v>0.4</v>
      </c>
      <c r="U67" s="3">
        <v>41</v>
      </c>
      <c r="V67" s="15">
        <f t="shared" si="24"/>
        <v>19836.952380952382</v>
      </c>
      <c r="W67" s="15">
        <f t="shared" si="25"/>
        <v>8926.6285714285714</v>
      </c>
      <c r="X67" s="15">
        <f t="shared" si="26"/>
        <v>31243.200000000004</v>
      </c>
    </row>
    <row r="68" spans="1:24" ht="16" x14ac:dyDescent="0.2">
      <c r="A68" s="3" t="s">
        <v>21</v>
      </c>
      <c r="B68" s="7" t="s">
        <v>21</v>
      </c>
      <c r="C68" s="12">
        <v>43745</v>
      </c>
      <c r="D68" s="4">
        <v>2600</v>
      </c>
      <c r="E68" s="3">
        <v>66920</v>
      </c>
      <c r="F68" s="3">
        <v>26360</v>
      </c>
      <c r="G68" s="3">
        <v>40560</v>
      </c>
      <c r="H68" s="3" t="s">
        <v>41</v>
      </c>
      <c r="I68" s="3">
        <v>0.92</v>
      </c>
      <c r="J68" s="3">
        <f t="shared" si="18"/>
        <v>37315.200000000004</v>
      </c>
      <c r="K68" s="14">
        <v>45</v>
      </c>
      <c r="L68" s="3">
        <v>0.42</v>
      </c>
      <c r="M68" s="15">
        <f t="shared" si="19"/>
        <v>88845.71428571429</v>
      </c>
      <c r="N68" s="3">
        <f t="shared" si="20"/>
        <v>16791.840000000004</v>
      </c>
      <c r="O68" s="3">
        <f t="shared" si="21"/>
        <v>0.58000000000000007</v>
      </c>
      <c r="P68" s="15">
        <f t="shared" si="22"/>
        <v>51530.514285714293</v>
      </c>
      <c r="Q68" s="3">
        <v>45</v>
      </c>
      <c r="R68" s="15">
        <f t="shared" si="23"/>
        <v>23188.731428571431</v>
      </c>
      <c r="S68" s="3">
        <v>0.4</v>
      </c>
      <c r="T68" s="3">
        <v>0.4</v>
      </c>
      <c r="U68" s="3">
        <v>41</v>
      </c>
      <c r="V68" s="15">
        <f t="shared" si="24"/>
        <v>35538.285714285717</v>
      </c>
      <c r="W68" s="15">
        <f t="shared" si="25"/>
        <v>15992.228571428574</v>
      </c>
      <c r="X68" s="15">
        <f t="shared" si="26"/>
        <v>55972.80000000001</v>
      </c>
    </row>
    <row r="69" spans="1:24" ht="16" x14ac:dyDescent="0.2">
      <c r="A69" s="3" t="s">
        <v>21</v>
      </c>
      <c r="B69" s="7" t="s">
        <v>21</v>
      </c>
      <c r="C69" s="12">
        <v>43745</v>
      </c>
      <c r="D69" s="4">
        <v>3200</v>
      </c>
      <c r="E69" s="3">
        <v>65280</v>
      </c>
      <c r="F69" s="3">
        <v>25160</v>
      </c>
      <c r="G69" s="3">
        <v>40120</v>
      </c>
      <c r="H69" s="3" t="s">
        <v>41</v>
      </c>
      <c r="I69" s="3">
        <v>0.92</v>
      </c>
      <c r="J69" s="3">
        <f t="shared" si="18"/>
        <v>36910.400000000001</v>
      </c>
      <c r="K69" s="14">
        <v>45</v>
      </c>
      <c r="L69" s="3">
        <v>0.42</v>
      </c>
      <c r="M69" s="15">
        <f t="shared" si="19"/>
        <v>87881.904761904763</v>
      </c>
      <c r="N69" s="3">
        <f t="shared" si="20"/>
        <v>16609.68</v>
      </c>
      <c r="O69" s="3">
        <f t="shared" si="21"/>
        <v>0.58000000000000007</v>
      </c>
      <c r="P69" s="15">
        <f t="shared" si="22"/>
        <v>50971.504761904769</v>
      </c>
      <c r="Q69" s="3">
        <v>45</v>
      </c>
      <c r="R69" s="15">
        <f t="shared" si="23"/>
        <v>22937.177142857145</v>
      </c>
      <c r="S69" s="3">
        <v>0.4</v>
      </c>
      <c r="T69" s="3">
        <v>0.4</v>
      </c>
      <c r="U69" s="3">
        <v>41</v>
      </c>
      <c r="V69" s="15">
        <f t="shared" si="24"/>
        <v>35152.761904761908</v>
      </c>
      <c r="W69" s="15">
        <f t="shared" si="25"/>
        <v>15818.742857142859</v>
      </c>
      <c r="X69" s="15">
        <f t="shared" si="26"/>
        <v>55365.600000000006</v>
      </c>
    </row>
    <row r="70" spans="1:24" ht="16" x14ac:dyDescent="0.2">
      <c r="A70" s="3" t="s">
        <v>21</v>
      </c>
      <c r="B70" s="7" t="s">
        <v>21</v>
      </c>
      <c r="C70" s="12">
        <v>43761</v>
      </c>
      <c r="D70" s="3">
        <v>3300</v>
      </c>
      <c r="E70" s="3">
        <v>63240</v>
      </c>
      <c r="F70" s="3">
        <v>23480</v>
      </c>
      <c r="G70" s="3">
        <v>39760</v>
      </c>
      <c r="H70" s="20">
        <v>22</v>
      </c>
      <c r="I70" s="3">
        <v>0.92</v>
      </c>
      <c r="J70" s="3">
        <f t="shared" si="18"/>
        <v>36579.200000000004</v>
      </c>
      <c r="K70" s="14">
        <v>45</v>
      </c>
      <c r="L70" s="3">
        <v>0.42</v>
      </c>
      <c r="M70" s="15">
        <f t="shared" si="19"/>
        <v>87093.333333333343</v>
      </c>
      <c r="N70" s="3">
        <f t="shared" si="20"/>
        <v>16460.640000000003</v>
      </c>
      <c r="O70" s="3">
        <f t="shared" si="21"/>
        <v>0.58000000000000007</v>
      </c>
      <c r="P70" s="15">
        <f t="shared" si="22"/>
        <v>50514.133333333346</v>
      </c>
      <c r="Q70" s="3">
        <v>45</v>
      </c>
      <c r="R70" s="15">
        <f t="shared" si="23"/>
        <v>22731.360000000004</v>
      </c>
      <c r="S70" s="3">
        <v>0.4</v>
      </c>
      <c r="T70" s="3">
        <v>0.4</v>
      </c>
      <c r="U70" s="3">
        <v>41</v>
      </c>
      <c r="V70" s="15">
        <f t="shared" si="24"/>
        <v>34837.333333333336</v>
      </c>
      <c r="W70" s="15">
        <f t="shared" si="25"/>
        <v>15676.800000000001</v>
      </c>
      <c r="X70" s="15">
        <f t="shared" si="26"/>
        <v>54868.80000000001</v>
      </c>
    </row>
    <row r="71" spans="1:24" ht="16" x14ac:dyDescent="0.2">
      <c r="A71" s="7" t="s">
        <v>21</v>
      </c>
      <c r="B71" s="7" t="s">
        <v>21</v>
      </c>
      <c r="C71" s="16">
        <v>43756</v>
      </c>
      <c r="D71" s="7">
        <v>3600</v>
      </c>
      <c r="E71" s="7">
        <v>349620</v>
      </c>
      <c r="F71" s="7">
        <v>110960</v>
      </c>
      <c r="G71" s="7">
        <v>238660</v>
      </c>
      <c r="H71" s="7" t="s">
        <v>44</v>
      </c>
      <c r="I71" s="3">
        <v>0.92</v>
      </c>
      <c r="J71" s="3">
        <f t="shared" si="18"/>
        <v>219567.2</v>
      </c>
      <c r="K71" s="14">
        <v>45</v>
      </c>
      <c r="L71" s="3">
        <v>0.42</v>
      </c>
      <c r="M71" s="15">
        <f t="shared" si="19"/>
        <v>522779.04761904763</v>
      </c>
      <c r="N71" s="3">
        <f t="shared" si="20"/>
        <v>98805.24</v>
      </c>
      <c r="O71" s="3">
        <f t="shared" si="21"/>
        <v>0.58000000000000007</v>
      </c>
      <c r="P71" s="15">
        <f t="shared" si="22"/>
        <v>303211.84761904768</v>
      </c>
      <c r="Q71" s="3">
        <v>45</v>
      </c>
      <c r="R71" s="15">
        <f t="shared" si="23"/>
        <v>136445.33142857146</v>
      </c>
      <c r="S71" s="3">
        <v>0.4</v>
      </c>
      <c r="T71" s="3">
        <v>0.4</v>
      </c>
      <c r="U71" s="3">
        <v>41</v>
      </c>
      <c r="V71" s="15">
        <f t="shared" si="24"/>
        <v>209111.61904761905</v>
      </c>
      <c r="W71" s="15">
        <f t="shared" si="25"/>
        <v>94100.228571428583</v>
      </c>
      <c r="X71" s="15">
        <f t="shared" si="26"/>
        <v>329350.80000000005</v>
      </c>
    </row>
    <row r="72" spans="1:24" ht="16" x14ac:dyDescent="0.2">
      <c r="A72" s="3" t="s">
        <v>21</v>
      </c>
      <c r="B72" s="7" t="s">
        <v>21</v>
      </c>
      <c r="C72" s="12">
        <v>43745</v>
      </c>
      <c r="D72" s="4">
        <v>6130</v>
      </c>
      <c r="E72" s="3">
        <v>61240</v>
      </c>
      <c r="F72" s="3">
        <v>25160</v>
      </c>
      <c r="G72" s="3">
        <v>36080</v>
      </c>
      <c r="H72" s="3" t="s">
        <v>41</v>
      </c>
      <c r="I72" s="3">
        <v>0.92</v>
      </c>
      <c r="J72" s="3">
        <f t="shared" si="18"/>
        <v>33193.599999999999</v>
      </c>
      <c r="K72" s="14">
        <v>45</v>
      </c>
      <c r="L72" s="3">
        <v>0.42</v>
      </c>
      <c r="M72" s="15">
        <f t="shared" si="19"/>
        <v>79032.380952380947</v>
      </c>
      <c r="N72" s="3">
        <f t="shared" si="20"/>
        <v>14937.12</v>
      </c>
      <c r="O72" s="3">
        <f t="shared" si="21"/>
        <v>0.58000000000000007</v>
      </c>
      <c r="P72" s="15">
        <f t="shared" si="22"/>
        <v>45838.780952380956</v>
      </c>
      <c r="Q72" s="3">
        <v>45</v>
      </c>
      <c r="R72" s="15">
        <f t="shared" si="23"/>
        <v>20627.451428571429</v>
      </c>
      <c r="S72" s="3">
        <v>0.4</v>
      </c>
      <c r="T72" s="3">
        <v>0.4</v>
      </c>
      <c r="U72" s="3">
        <v>41</v>
      </c>
      <c r="V72" s="15">
        <f t="shared" si="24"/>
        <v>31612.952380952382</v>
      </c>
      <c r="W72" s="15">
        <f t="shared" si="25"/>
        <v>14225.828571428572</v>
      </c>
      <c r="X72" s="15">
        <f t="shared" si="26"/>
        <v>49790.400000000001</v>
      </c>
    </row>
    <row r="73" spans="1:24" ht="16" x14ac:dyDescent="0.2">
      <c r="A73" s="7" t="s">
        <v>21</v>
      </c>
      <c r="B73" s="7" t="s">
        <v>21</v>
      </c>
      <c r="C73" s="16">
        <v>43745</v>
      </c>
      <c r="D73" s="4">
        <v>8100</v>
      </c>
      <c r="E73" s="7">
        <v>53060</v>
      </c>
      <c r="F73" s="21">
        <v>26360</v>
      </c>
      <c r="G73" s="6">
        <f>E73-F73</f>
        <v>26700</v>
      </c>
      <c r="H73" s="7" t="s">
        <v>41</v>
      </c>
      <c r="I73" s="3">
        <v>0.92</v>
      </c>
      <c r="J73" s="3">
        <f t="shared" si="18"/>
        <v>24564</v>
      </c>
      <c r="K73" s="14">
        <v>45</v>
      </c>
      <c r="L73" s="3">
        <v>0.42</v>
      </c>
      <c r="M73" s="15">
        <f t="shared" si="19"/>
        <v>58485.714285714283</v>
      </c>
      <c r="N73" s="3">
        <f t="shared" si="20"/>
        <v>11053.8</v>
      </c>
      <c r="O73" s="3">
        <f t="shared" si="21"/>
        <v>0.58000000000000007</v>
      </c>
      <c r="P73" s="15">
        <f t="shared" si="22"/>
        <v>33921.71428571429</v>
      </c>
      <c r="Q73" s="3">
        <v>45</v>
      </c>
      <c r="R73" s="15">
        <f t="shared" si="23"/>
        <v>15264.77142857143</v>
      </c>
      <c r="S73" s="3">
        <v>0.4</v>
      </c>
      <c r="T73" s="3">
        <v>0.4</v>
      </c>
      <c r="U73" s="3">
        <v>41</v>
      </c>
      <c r="V73" s="15">
        <f t="shared" si="24"/>
        <v>23394.285714285714</v>
      </c>
      <c r="W73" s="15">
        <f t="shared" si="25"/>
        <v>10527.428571428571</v>
      </c>
      <c r="X73" s="15">
        <f t="shared" si="26"/>
        <v>36846</v>
      </c>
    </row>
    <row r="74" spans="1:24" ht="16" x14ac:dyDescent="0.2">
      <c r="A74" s="7" t="s">
        <v>21</v>
      </c>
      <c r="B74" s="7" t="s">
        <v>21</v>
      </c>
      <c r="C74" s="16">
        <v>43756</v>
      </c>
      <c r="D74" s="22">
        <v>8100</v>
      </c>
      <c r="E74" s="7">
        <v>164640</v>
      </c>
      <c r="F74" s="7">
        <v>53240</v>
      </c>
      <c r="G74" s="7">
        <v>111400</v>
      </c>
      <c r="H74" s="7" t="s">
        <v>44</v>
      </c>
      <c r="I74" s="3">
        <v>0.92</v>
      </c>
      <c r="J74" s="3">
        <f t="shared" si="18"/>
        <v>102488</v>
      </c>
      <c r="K74" s="14">
        <v>45</v>
      </c>
      <c r="L74" s="3">
        <v>0.42</v>
      </c>
      <c r="M74" s="15">
        <f t="shared" si="19"/>
        <v>244019.04761904763</v>
      </c>
      <c r="N74" s="3">
        <f t="shared" si="20"/>
        <v>46119.6</v>
      </c>
      <c r="O74" s="3">
        <f t="shared" si="21"/>
        <v>0.58000000000000007</v>
      </c>
      <c r="P74" s="15">
        <f t="shared" si="22"/>
        <v>141531.04761904763</v>
      </c>
      <c r="Q74" s="3">
        <v>45</v>
      </c>
      <c r="R74" s="15">
        <f t="shared" si="23"/>
        <v>63688.971428571436</v>
      </c>
      <c r="S74" s="3">
        <v>0.4</v>
      </c>
      <c r="T74" s="3">
        <v>0.4</v>
      </c>
      <c r="U74" s="3">
        <v>41</v>
      </c>
      <c r="V74" s="15">
        <f t="shared" si="24"/>
        <v>97607.619047619053</v>
      </c>
      <c r="W74" s="15">
        <f t="shared" si="25"/>
        <v>43923.428571428572</v>
      </c>
      <c r="X74" s="15">
        <f t="shared" si="26"/>
        <v>153732</v>
      </c>
    </row>
    <row r="75" spans="1:24" ht="16" x14ac:dyDescent="0.2">
      <c r="A75" s="3" t="s">
        <v>21</v>
      </c>
      <c r="B75" s="7" t="s">
        <v>21</v>
      </c>
      <c r="C75" s="12">
        <v>43745</v>
      </c>
      <c r="D75" s="4">
        <v>8200</v>
      </c>
      <c r="E75" s="3">
        <v>253000</v>
      </c>
      <c r="F75" s="3">
        <v>100160</v>
      </c>
      <c r="G75" s="3">
        <v>152840</v>
      </c>
      <c r="H75" s="3" t="s">
        <v>41</v>
      </c>
      <c r="I75" s="3">
        <v>0.92</v>
      </c>
      <c r="J75" s="3">
        <f t="shared" si="18"/>
        <v>140612.80000000002</v>
      </c>
      <c r="K75" s="14">
        <v>45</v>
      </c>
      <c r="L75" s="3">
        <v>0.42</v>
      </c>
      <c r="M75" s="15">
        <f t="shared" si="19"/>
        <v>334792.38095238101</v>
      </c>
      <c r="N75" s="3">
        <f t="shared" si="20"/>
        <v>63275.760000000009</v>
      </c>
      <c r="O75" s="3">
        <f t="shared" si="21"/>
        <v>0.58000000000000007</v>
      </c>
      <c r="P75" s="15">
        <f t="shared" si="22"/>
        <v>194179.58095238102</v>
      </c>
      <c r="Q75" s="3">
        <v>45</v>
      </c>
      <c r="R75" s="15">
        <f t="shared" si="23"/>
        <v>87380.811428571455</v>
      </c>
      <c r="S75" s="3">
        <v>0.4</v>
      </c>
      <c r="T75" s="3">
        <v>0.4</v>
      </c>
      <c r="U75" s="3">
        <v>41</v>
      </c>
      <c r="V75" s="15">
        <f t="shared" si="24"/>
        <v>133916.9523809524</v>
      </c>
      <c r="W75" s="15">
        <f t="shared" si="25"/>
        <v>60262.628571428577</v>
      </c>
      <c r="X75" s="15">
        <f t="shared" si="26"/>
        <v>210919.20000000007</v>
      </c>
    </row>
    <row r="76" spans="1:24" ht="16" x14ac:dyDescent="0.2">
      <c r="A76" s="3" t="s">
        <v>21</v>
      </c>
      <c r="B76" s="7" t="s">
        <v>21</v>
      </c>
      <c r="C76" s="12">
        <v>43745</v>
      </c>
      <c r="D76" s="22">
        <v>8700</v>
      </c>
      <c r="E76" s="3">
        <v>81360</v>
      </c>
      <c r="F76" s="3">
        <v>20250</v>
      </c>
      <c r="G76" s="3">
        <v>61110</v>
      </c>
      <c r="H76" s="3" t="s">
        <v>39</v>
      </c>
      <c r="I76" s="3">
        <v>0.92</v>
      </c>
      <c r="J76" s="3">
        <f t="shared" si="18"/>
        <v>56221.200000000004</v>
      </c>
      <c r="K76" s="14">
        <v>45</v>
      </c>
      <c r="L76" s="3">
        <v>0.42</v>
      </c>
      <c r="M76" s="15">
        <f t="shared" si="19"/>
        <v>133860</v>
      </c>
      <c r="N76" s="3">
        <f t="shared" si="20"/>
        <v>25299.54</v>
      </c>
      <c r="O76" s="3">
        <f t="shared" si="21"/>
        <v>0.58000000000000007</v>
      </c>
      <c r="P76" s="15">
        <f t="shared" si="22"/>
        <v>77638.8</v>
      </c>
      <c r="Q76" s="3">
        <v>45</v>
      </c>
      <c r="R76" s="15">
        <f t="shared" si="23"/>
        <v>34937.46</v>
      </c>
      <c r="S76" s="3">
        <v>0.4</v>
      </c>
      <c r="T76" s="3">
        <v>0.4</v>
      </c>
      <c r="U76" s="3">
        <v>41</v>
      </c>
      <c r="V76" s="15">
        <f t="shared" si="24"/>
        <v>53544</v>
      </c>
      <c r="W76" s="15">
        <f t="shared" si="25"/>
        <v>24094.799999999999</v>
      </c>
      <c r="X76" s="15">
        <f t="shared" si="26"/>
        <v>84331.8</v>
      </c>
    </row>
    <row r="77" spans="1:24" ht="16" x14ac:dyDescent="0.2">
      <c r="A77" s="3" t="s">
        <v>21</v>
      </c>
      <c r="B77" s="7" t="s">
        <v>21</v>
      </c>
      <c r="C77" s="12">
        <v>43745</v>
      </c>
      <c r="D77" s="4">
        <v>8850</v>
      </c>
      <c r="E77" s="3">
        <v>62800</v>
      </c>
      <c r="F77" s="3">
        <v>25160</v>
      </c>
      <c r="G77" s="3">
        <v>37640</v>
      </c>
      <c r="H77" s="3" t="s">
        <v>41</v>
      </c>
      <c r="I77" s="3">
        <v>0.92</v>
      </c>
      <c r="J77" s="3">
        <f t="shared" si="18"/>
        <v>34628.800000000003</v>
      </c>
      <c r="K77" s="14">
        <v>45</v>
      </c>
      <c r="L77" s="3">
        <v>0.42</v>
      </c>
      <c r="M77" s="15">
        <f t="shared" si="19"/>
        <v>82449.523809523816</v>
      </c>
      <c r="N77" s="3">
        <f t="shared" si="20"/>
        <v>15582.960000000003</v>
      </c>
      <c r="O77" s="3">
        <f t="shared" si="21"/>
        <v>0.58000000000000007</v>
      </c>
      <c r="P77" s="15">
        <f t="shared" si="22"/>
        <v>47820.723809523821</v>
      </c>
      <c r="Q77" s="3">
        <v>45</v>
      </c>
      <c r="R77" s="15">
        <f t="shared" si="23"/>
        <v>21519.325714285718</v>
      </c>
      <c r="S77" s="3">
        <v>0.4</v>
      </c>
      <c r="T77" s="3">
        <v>0.4</v>
      </c>
      <c r="U77" s="3">
        <v>41</v>
      </c>
      <c r="V77" s="15">
        <f t="shared" si="24"/>
        <v>32979.809523809527</v>
      </c>
      <c r="W77" s="15">
        <f t="shared" si="25"/>
        <v>14840.914285714287</v>
      </c>
      <c r="X77" s="15">
        <f t="shared" si="26"/>
        <v>51943.200000000012</v>
      </c>
    </row>
    <row r="78" spans="1:24" ht="16" x14ac:dyDescent="0.2">
      <c r="A78" s="7" t="s">
        <v>21</v>
      </c>
      <c r="B78" s="7" t="s">
        <v>21</v>
      </c>
      <c r="C78" s="16">
        <v>43756</v>
      </c>
      <c r="D78" s="7">
        <v>9200</v>
      </c>
      <c r="E78" s="7">
        <v>86060</v>
      </c>
      <c r="F78" s="7">
        <v>28100</v>
      </c>
      <c r="G78" s="7">
        <v>57960</v>
      </c>
      <c r="H78" s="7" t="s">
        <v>44</v>
      </c>
      <c r="I78" s="3">
        <v>0.92</v>
      </c>
      <c r="J78" s="3">
        <f t="shared" si="18"/>
        <v>53323.200000000004</v>
      </c>
      <c r="K78" s="14">
        <v>45</v>
      </c>
      <c r="L78" s="3">
        <v>0.42</v>
      </c>
      <c r="M78" s="15">
        <f t="shared" si="19"/>
        <v>126960</v>
      </c>
      <c r="N78" s="3">
        <f t="shared" si="20"/>
        <v>23995.439999999999</v>
      </c>
      <c r="O78" s="3">
        <f t="shared" si="21"/>
        <v>0.58000000000000007</v>
      </c>
      <c r="P78" s="15">
        <f t="shared" si="22"/>
        <v>73636.800000000003</v>
      </c>
      <c r="Q78" s="3">
        <v>45</v>
      </c>
      <c r="R78" s="15">
        <f t="shared" si="23"/>
        <v>33136.559999999998</v>
      </c>
      <c r="S78" s="3">
        <v>0.4</v>
      </c>
      <c r="T78" s="3">
        <v>0.4</v>
      </c>
      <c r="U78" s="3">
        <v>41</v>
      </c>
      <c r="V78" s="15">
        <f t="shared" si="24"/>
        <v>50784</v>
      </c>
      <c r="W78" s="15">
        <f t="shared" si="25"/>
        <v>22852.799999999999</v>
      </c>
      <c r="X78" s="15">
        <f t="shared" si="26"/>
        <v>79984.800000000003</v>
      </c>
    </row>
    <row r="79" spans="1:24" ht="16" x14ac:dyDescent="0.2">
      <c r="A79" s="3" t="s">
        <v>21</v>
      </c>
      <c r="B79" s="7" t="s">
        <v>21</v>
      </c>
      <c r="C79" s="12">
        <v>43745</v>
      </c>
      <c r="D79" s="22" t="s">
        <v>42</v>
      </c>
      <c r="E79" s="3">
        <v>276880</v>
      </c>
      <c r="F79" s="3">
        <v>100160</v>
      </c>
      <c r="G79" s="3">
        <v>176720</v>
      </c>
      <c r="H79" s="3" t="s">
        <v>41</v>
      </c>
      <c r="I79" s="3">
        <v>0.92</v>
      </c>
      <c r="J79" s="3">
        <f t="shared" si="18"/>
        <v>162582.39999999999</v>
      </c>
      <c r="K79" s="14">
        <v>45</v>
      </c>
      <c r="L79" s="3">
        <v>0.42</v>
      </c>
      <c r="M79" s="15">
        <f t="shared" si="19"/>
        <v>387100.95238095237</v>
      </c>
      <c r="N79" s="3">
        <f t="shared" si="20"/>
        <v>73162.080000000002</v>
      </c>
      <c r="O79" s="3">
        <f t="shared" si="21"/>
        <v>0.58000000000000007</v>
      </c>
      <c r="P79" s="15">
        <f t="shared" si="22"/>
        <v>224518.5523809524</v>
      </c>
      <c r="Q79" s="3">
        <v>45</v>
      </c>
      <c r="R79" s="15">
        <f t="shared" si="23"/>
        <v>101033.34857142858</v>
      </c>
      <c r="S79" s="3">
        <v>0.4</v>
      </c>
      <c r="T79" s="3">
        <v>0.4</v>
      </c>
      <c r="U79" s="3">
        <v>41</v>
      </c>
      <c r="V79" s="15">
        <f t="shared" si="24"/>
        <v>154840.38095238095</v>
      </c>
      <c r="W79" s="15">
        <f t="shared" si="25"/>
        <v>69678.171428571426</v>
      </c>
      <c r="X79" s="15">
        <f t="shared" si="26"/>
        <v>243873.6</v>
      </c>
    </row>
    <row r="80" spans="1:24" ht="16" x14ac:dyDescent="0.2">
      <c r="A80" s="7" t="s">
        <v>21</v>
      </c>
      <c r="B80" s="7" t="s">
        <v>21</v>
      </c>
      <c r="C80" s="16">
        <v>43745</v>
      </c>
      <c r="D80" s="22" t="s">
        <v>45</v>
      </c>
      <c r="E80" s="7">
        <v>184226</v>
      </c>
      <c r="F80" s="7">
        <v>72120</v>
      </c>
      <c r="G80" s="7">
        <v>112106</v>
      </c>
      <c r="H80" s="7" t="s">
        <v>41</v>
      </c>
      <c r="I80" s="3">
        <v>0.92</v>
      </c>
      <c r="J80" s="3">
        <f t="shared" si="18"/>
        <v>103137.52</v>
      </c>
      <c r="K80" s="14">
        <v>45</v>
      </c>
      <c r="L80" s="3">
        <v>0.42</v>
      </c>
      <c r="M80" s="15">
        <f t="shared" si="19"/>
        <v>245565.52380952382</v>
      </c>
      <c r="N80" s="3">
        <f t="shared" si="20"/>
        <v>46411.884000000005</v>
      </c>
      <c r="O80" s="3">
        <f t="shared" si="21"/>
        <v>0.58000000000000007</v>
      </c>
      <c r="P80" s="15">
        <f t="shared" si="22"/>
        <v>142428.00380952383</v>
      </c>
      <c r="Q80" s="3">
        <v>45</v>
      </c>
      <c r="R80" s="15">
        <f t="shared" si="23"/>
        <v>64092.601714285724</v>
      </c>
      <c r="S80" s="3">
        <v>0.4</v>
      </c>
      <c r="T80" s="3">
        <v>0.4</v>
      </c>
      <c r="U80" s="3">
        <v>41</v>
      </c>
      <c r="V80" s="15">
        <f t="shared" si="24"/>
        <v>98226.209523809535</v>
      </c>
      <c r="W80" s="15">
        <f t="shared" si="25"/>
        <v>44201.794285714292</v>
      </c>
      <c r="X80" s="15">
        <f t="shared" si="26"/>
        <v>154706.28000000003</v>
      </c>
    </row>
    <row r="81" spans="1:24" ht="16" x14ac:dyDescent="0.2">
      <c r="A81" s="3" t="s">
        <v>40</v>
      </c>
      <c r="B81" s="3" t="s">
        <v>64</v>
      </c>
      <c r="C81" s="12">
        <v>43676</v>
      </c>
      <c r="D81" s="23">
        <v>2400</v>
      </c>
      <c r="E81" s="23"/>
      <c r="F81" s="3"/>
      <c r="G81" s="5">
        <v>133827.20000000001</v>
      </c>
      <c r="H81" s="3" t="s">
        <v>43</v>
      </c>
      <c r="I81" s="3">
        <v>0.89</v>
      </c>
      <c r="J81" s="3">
        <f t="shared" si="18"/>
        <v>119106.20800000001</v>
      </c>
      <c r="K81" s="14">
        <v>45</v>
      </c>
      <c r="L81" s="3">
        <v>0.39</v>
      </c>
      <c r="M81" s="15">
        <f t="shared" si="19"/>
        <v>305400.53333333333</v>
      </c>
      <c r="N81" s="3">
        <f t="shared" si="20"/>
        <v>53597.793600000005</v>
      </c>
      <c r="O81" s="3">
        <f t="shared" si="21"/>
        <v>0.61</v>
      </c>
      <c r="P81" s="15">
        <f t="shared" si="22"/>
        <v>186294.32533333331</v>
      </c>
      <c r="Q81" s="3">
        <v>45</v>
      </c>
      <c r="R81" s="15">
        <f t="shared" si="23"/>
        <v>83832.446399999986</v>
      </c>
      <c r="S81" s="3">
        <v>0.2</v>
      </c>
      <c r="T81" s="3">
        <v>0.4</v>
      </c>
      <c r="U81" s="3">
        <v>41</v>
      </c>
      <c r="V81" s="15">
        <f t="shared" si="24"/>
        <v>61080.106666666667</v>
      </c>
      <c r="W81" s="15">
        <f t="shared" si="25"/>
        <v>27486.047999999999</v>
      </c>
      <c r="X81" s="15">
        <f t="shared" si="26"/>
        <v>164916.288</v>
      </c>
    </row>
    <row r="82" spans="1:24" ht="16" x14ac:dyDescent="0.2">
      <c r="A82" s="3" t="s">
        <v>40</v>
      </c>
      <c r="B82" s="3" t="s">
        <v>64</v>
      </c>
      <c r="C82" s="12">
        <v>43677</v>
      </c>
      <c r="D82" s="23">
        <v>2500</v>
      </c>
      <c r="E82" s="23"/>
      <c r="F82" s="3"/>
      <c r="G82" s="5">
        <v>118385.60000000001</v>
      </c>
      <c r="H82" s="3" t="s">
        <v>43</v>
      </c>
      <c r="I82" s="3">
        <v>0.89</v>
      </c>
      <c r="J82" s="3">
        <f t="shared" si="18"/>
        <v>105363.18400000001</v>
      </c>
      <c r="K82" s="14">
        <v>45</v>
      </c>
      <c r="L82" s="3">
        <v>0.39</v>
      </c>
      <c r="M82" s="15">
        <f t="shared" si="19"/>
        <v>270162.01025641029</v>
      </c>
      <c r="N82" s="3">
        <f t="shared" si="20"/>
        <v>47413.432800000002</v>
      </c>
      <c r="O82" s="3">
        <f t="shared" si="21"/>
        <v>0.61</v>
      </c>
      <c r="P82" s="15">
        <f t="shared" si="22"/>
        <v>164798.82625641028</v>
      </c>
      <c r="Q82" s="3">
        <v>45</v>
      </c>
      <c r="R82" s="15">
        <f t="shared" si="23"/>
        <v>74159.471815384633</v>
      </c>
      <c r="S82" s="3">
        <v>0.2</v>
      </c>
      <c r="T82" s="3">
        <v>0.4</v>
      </c>
      <c r="U82" s="3">
        <v>41</v>
      </c>
      <c r="V82" s="15">
        <f t="shared" si="24"/>
        <v>54032.402051282057</v>
      </c>
      <c r="W82" s="15">
        <f t="shared" si="25"/>
        <v>24314.580923076926</v>
      </c>
      <c r="X82" s="15">
        <f t="shared" si="26"/>
        <v>145887.48553846157</v>
      </c>
    </row>
    <row r="83" spans="1:24" ht="16" x14ac:dyDescent="0.2">
      <c r="A83" s="3" t="s">
        <v>40</v>
      </c>
      <c r="B83" s="3" t="s">
        <v>64</v>
      </c>
      <c r="C83" s="12">
        <v>43675</v>
      </c>
      <c r="D83" s="23">
        <v>4450</v>
      </c>
      <c r="E83" s="23"/>
      <c r="F83" s="3"/>
      <c r="G83" s="5">
        <v>82355.199999999997</v>
      </c>
      <c r="H83" s="3" t="s">
        <v>43</v>
      </c>
      <c r="I83" s="3">
        <v>0.89</v>
      </c>
      <c r="J83" s="3">
        <f t="shared" si="18"/>
        <v>73296.127999999997</v>
      </c>
      <c r="K83" s="14">
        <v>45</v>
      </c>
      <c r="L83" s="3">
        <v>0.39</v>
      </c>
      <c r="M83" s="15">
        <f t="shared" si="19"/>
        <v>187938.78974358973</v>
      </c>
      <c r="N83" s="3">
        <f t="shared" si="20"/>
        <v>32983.257599999997</v>
      </c>
      <c r="O83" s="3">
        <f t="shared" si="21"/>
        <v>0.61</v>
      </c>
      <c r="P83" s="15">
        <f t="shared" si="22"/>
        <v>114642.66174358974</v>
      </c>
      <c r="Q83" s="3">
        <v>45</v>
      </c>
      <c r="R83" s="15">
        <f t="shared" si="23"/>
        <v>51589.197784615382</v>
      </c>
      <c r="S83" s="3">
        <v>0.2</v>
      </c>
      <c r="T83" s="3">
        <v>0.4</v>
      </c>
      <c r="U83" s="3">
        <v>41</v>
      </c>
      <c r="V83" s="15">
        <f t="shared" si="24"/>
        <v>37587.757948717946</v>
      </c>
      <c r="W83" s="15">
        <f t="shared" si="25"/>
        <v>16914.491076923077</v>
      </c>
      <c r="X83" s="15">
        <f t="shared" si="26"/>
        <v>101486.94646153845</v>
      </c>
    </row>
    <row r="84" spans="1:24" ht="16" x14ac:dyDescent="0.2">
      <c r="A84" s="3" t="s">
        <v>40</v>
      </c>
      <c r="B84" s="3" t="s">
        <v>64</v>
      </c>
      <c r="C84" s="12">
        <v>43675</v>
      </c>
      <c r="D84" s="23">
        <v>5400</v>
      </c>
      <c r="E84" s="23"/>
      <c r="F84" s="3"/>
      <c r="G84" s="5">
        <v>92649.599999999991</v>
      </c>
      <c r="H84" s="3" t="s">
        <v>43</v>
      </c>
      <c r="I84" s="3">
        <v>0.89</v>
      </c>
      <c r="J84" s="3">
        <f t="shared" si="18"/>
        <v>82458.144</v>
      </c>
      <c r="K84" s="14">
        <v>45</v>
      </c>
      <c r="L84" s="3">
        <v>0.39</v>
      </c>
      <c r="M84" s="15">
        <f t="shared" si="19"/>
        <v>211431.13846153847</v>
      </c>
      <c r="N84" s="3">
        <f t="shared" si="20"/>
        <v>37106.164799999999</v>
      </c>
      <c r="O84" s="3">
        <f t="shared" si="21"/>
        <v>0.61</v>
      </c>
      <c r="P84" s="15">
        <f t="shared" si="22"/>
        <v>128972.99446153846</v>
      </c>
      <c r="Q84" s="3">
        <v>45</v>
      </c>
      <c r="R84" s="15">
        <f t="shared" si="23"/>
        <v>58037.847507692306</v>
      </c>
      <c r="S84" s="3">
        <v>0.2</v>
      </c>
      <c r="T84" s="3">
        <v>0.4</v>
      </c>
      <c r="U84" s="3">
        <v>41</v>
      </c>
      <c r="V84" s="15">
        <f t="shared" si="24"/>
        <v>42286.227692307701</v>
      </c>
      <c r="W84" s="15">
        <f t="shared" si="25"/>
        <v>19028.802461538467</v>
      </c>
      <c r="X84" s="15">
        <f t="shared" si="26"/>
        <v>114172.81476923077</v>
      </c>
    </row>
    <row r="85" spans="1:24" ht="16" x14ac:dyDescent="0.2">
      <c r="A85" s="3" t="s">
        <v>40</v>
      </c>
      <c r="B85" s="3" t="s">
        <v>64</v>
      </c>
      <c r="C85" s="12">
        <v>43675</v>
      </c>
      <c r="D85" s="23">
        <v>7400</v>
      </c>
      <c r="E85" s="23"/>
      <c r="F85" s="3"/>
      <c r="G85" s="5">
        <v>41177.599999999999</v>
      </c>
      <c r="H85" s="3" t="s">
        <v>43</v>
      </c>
      <c r="I85" s="3">
        <v>0.89</v>
      </c>
      <c r="J85" s="3">
        <f t="shared" si="18"/>
        <v>36648.063999999998</v>
      </c>
      <c r="K85" s="14">
        <v>45</v>
      </c>
      <c r="L85" s="3">
        <v>0.39</v>
      </c>
      <c r="M85" s="15">
        <f t="shared" si="19"/>
        <v>93969.394871794866</v>
      </c>
      <c r="N85" s="3">
        <f t="shared" si="20"/>
        <v>16491.628799999999</v>
      </c>
      <c r="O85" s="3">
        <f t="shared" si="21"/>
        <v>0.61</v>
      </c>
      <c r="P85" s="15">
        <f t="shared" si="22"/>
        <v>57321.330871794868</v>
      </c>
      <c r="Q85" s="3">
        <v>45</v>
      </c>
      <c r="R85" s="15">
        <f t="shared" si="23"/>
        <v>25794.598892307691</v>
      </c>
      <c r="S85" s="3">
        <v>0.2</v>
      </c>
      <c r="T85" s="3">
        <v>0.4</v>
      </c>
      <c r="U85" s="3">
        <v>41</v>
      </c>
      <c r="V85" s="15">
        <f t="shared" si="24"/>
        <v>18793.878974358973</v>
      </c>
      <c r="W85" s="15">
        <f t="shared" si="25"/>
        <v>8457.2455384615387</v>
      </c>
      <c r="X85" s="15">
        <f t="shared" si="26"/>
        <v>50743.473230769225</v>
      </c>
    </row>
    <row r="86" spans="1:24" ht="16" x14ac:dyDescent="0.2">
      <c r="A86" s="3" t="s">
        <v>40</v>
      </c>
      <c r="B86" s="3" t="s">
        <v>64</v>
      </c>
      <c r="C86" s="12">
        <v>43675</v>
      </c>
      <c r="D86" s="23">
        <v>7500</v>
      </c>
      <c r="E86" s="23"/>
      <c r="F86" s="3"/>
      <c r="G86" s="5">
        <v>46324.799999999996</v>
      </c>
      <c r="H86" s="3" t="s">
        <v>43</v>
      </c>
      <c r="I86" s="3">
        <v>0.89</v>
      </c>
      <c r="J86" s="3">
        <f t="shared" si="18"/>
        <v>41229.072</v>
      </c>
      <c r="K86" s="14">
        <v>45</v>
      </c>
      <c r="L86" s="3">
        <v>0.39</v>
      </c>
      <c r="M86" s="15">
        <f t="shared" si="19"/>
        <v>105715.56923076924</v>
      </c>
      <c r="N86" s="3">
        <f t="shared" si="20"/>
        <v>18553.082399999999</v>
      </c>
      <c r="O86" s="3">
        <f t="shared" si="21"/>
        <v>0.61</v>
      </c>
      <c r="P86" s="15">
        <f t="shared" si="22"/>
        <v>64486.49723076923</v>
      </c>
      <c r="Q86" s="3">
        <v>45</v>
      </c>
      <c r="R86" s="15">
        <f t="shared" si="23"/>
        <v>29018.923753846153</v>
      </c>
      <c r="S86" s="3">
        <v>0.2</v>
      </c>
      <c r="T86" s="3">
        <v>0.4</v>
      </c>
      <c r="U86" s="3">
        <v>41</v>
      </c>
      <c r="V86" s="15">
        <f t="shared" si="24"/>
        <v>21143.11384615385</v>
      </c>
      <c r="W86" s="15">
        <f t="shared" si="25"/>
        <v>9514.4012307692337</v>
      </c>
      <c r="X86" s="15">
        <f t="shared" si="26"/>
        <v>57086.407384615384</v>
      </c>
    </row>
    <row r="89" spans="1:24" x14ac:dyDescent="0.2">
      <c r="X89" s="24"/>
    </row>
    <row r="90" spans="1:24" x14ac:dyDescent="0.2">
      <c r="X9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7259-EE0A-0B4A-97B6-B033078E0337}">
  <dimension ref="A1:X86"/>
  <sheetViews>
    <sheetView tabSelected="1" topLeftCell="O1" workbookViewId="0">
      <selection activeCell="J11" sqref="J11"/>
    </sheetView>
  </sheetViews>
  <sheetFormatPr baseColWidth="10" defaultRowHeight="15" x14ac:dyDescent="0.2"/>
  <sheetData>
    <row r="1" spans="1:24" ht="16" x14ac:dyDescent="0.2">
      <c r="A1" s="9" t="s">
        <v>0</v>
      </c>
      <c r="B1" s="9" t="s">
        <v>65</v>
      </c>
      <c r="C1" s="9" t="s">
        <v>1</v>
      </c>
      <c r="D1" s="1" t="s">
        <v>2</v>
      </c>
      <c r="E1" s="1" t="s">
        <v>54</v>
      </c>
      <c r="F1" s="1" t="s">
        <v>55</v>
      </c>
      <c r="G1" s="1" t="s">
        <v>56</v>
      </c>
      <c r="H1" s="1" t="s">
        <v>3</v>
      </c>
      <c r="I1" s="10" t="s">
        <v>57</v>
      </c>
      <c r="J1" s="10" t="s">
        <v>58</v>
      </c>
      <c r="K1" s="9" t="s">
        <v>4</v>
      </c>
      <c r="L1" s="9" t="s">
        <v>5</v>
      </c>
      <c r="M1" s="9" t="s">
        <v>62</v>
      </c>
      <c r="N1" s="9" t="s">
        <v>6</v>
      </c>
      <c r="O1" s="9" t="s">
        <v>7</v>
      </c>
      <c r="P1" s="9" t="s">
        <v>8</v>
      </c>
      <c r="Q1" s="9" t="s">
        <v>59</v>
      </c>
      <c r="R1" s="9" t="s">
        <v>9</v>
      </c>
      <c r="S1" s="9" t="s">
        <v>60</v>
      </c>
      <c r="T1" s="9" t="s">
        <v>10</v>
      </c>
      <c r="U1" s="9" t="s">
        <v>11</v>
      </c>
      <c r="V1" s="9" t="s">
        <v>12</v>
      </c>
      <c r="W1" s="9" t="s">
        <v>13</v>
      </c>
      <c r="X1" s="9" t="s">
        <v>61</v>
      </c>
    </row>
    <row r="2" spans="1:24" ht="16" x14ac:dyDescent="0.2">
      <c r="A2" s="3" t="s">
        <v>14</v>
      </c>
      <c r="B2" s="3" t="s">
        <v>63</v>
      </c>
      <c r="C2" s="12">
        <v>43623</v>
      </c>
      <c r="D2" s="13">
        <v>1200</v>
      </c>
      <c r="E2" s="2">
        <v>436600</v>
      </c>
      <c r="F2" s="2">
        <v>282940</v>
      </c>
      <c r="G2" s="2">
        <v>153660</v>
      </c>
      <c r="H2" s="3" t="s">
        <v>22</v>
      </c>
      <c r="I2" s="3">
        <v>0.35</v>
      </c>
      <c r="J2" s="3">
        <f t="shared" ref="J2:J33" si="0">G2*I2</f>
        <v>53781</v>
      </c>
      <c r="K2" s="14">
        <v>45</v>
      </c>
      <c r="L2" s="3">
        <v>0.9</v>
      </c>
      <c r="M2" s="15">
        <f t="shared" ref="M2:M33" si="1">J2*100/(L2*100)</f>
        <v>59756.666666666664</v>
      </c>
      <c r="N2" s="3">
        <f t="shared" ref="N2:N33" si="2">J2*K2/100</f>
        <v>24201.45</v>
      </c>
      <c r="O2" s="3">
        <f t="shared" ref="O2:O33" si="3">1-L2</f>
        <v>9.9999999999999978E-2</v>
      </c>
      <c r="P2" s="15">
        <f t="shared" ref="P2:P33" si="4">O2*M2</f>
        <v>5975.6666666666652</v>
      </c>
      <c r="Q2" s="3">
        <v>45</v>
      </c>
      <c r="R2" s="15">
        <f t="shared" ref="R2:R33" si="5">P2*Q2/100</f>
        <v>2689.0499999999993</v>
      </c>
      <c r="S2" s="3">
        <v>1.9</v>
      </c>
      <c r="T2" s="3">
        <v>1.2</v>
      </c>
      <c r="U2" s="3">
        <v>50</v>
      </c>
      <c r="V2" s="15">
        <f t="shared" ref="V2:V33" si="6">S2*(M2)</f>
        <v>113537.66666666666</v>
      </c>
      <c r="W2" s="15">
        <f t="shared" ref="W2:W33" si="7">Q2/100*V2</f>
        <v>51091.95</v>
      </c>
      <c r="X2" s="15">
        <f t="shared" ref="X2:X33" si="8">N2+R2+W2</f>
        <v>77982.45</v>
      </c>
    </row>
    <row r="3" spans="1:24" ht="16" x14ac:dyDescent="0.2">
      <c r="A3" s="3" t="s">
        <v>17</v>
      </c>
      <c r="B3" s="3" t="s">
        <v>63</v>
      </c>
      <c r="C3" s="12">
        <v>43712</v>
      </c>
      <c r="D3" s="3">
        <v>1200</v>
      </c>
      <c r="E3" s="3">
        <v>68300</v>
      </c>
      <c r="F3" s="3">
        <v>37000</v>
      </c>
      <c r="G3" s="3">
        <v>31300</v>
      </c>
      <c r="H3" s="3" t="s">
        <v>30</v>
      </c>
      <c r="I3" s="3">
        <v>0.35</v>
      </c>
      <c r="J3" s="3">
        <f t="shared" si="0"/>
        <v>10955</v>
      </c>
      <c r="K3" s="14">
        <v>45</v>
      </c>
      <c r="L3" s="3">
        <v>0.9</v>
      </c>
      <c r="M3" s="15">
        <f t="shared" si="1"/>
        <v>12172.222222222223</v>
      </c>
      <c r="N3" s="3">
        <f t="shared" si="2"/>
        <v>4929.75</v>
      </c>
      <c r="O3" s="3">
        <f t="shared" si="3"/>
        <v>9.9999999999999978E-2</v>
      </c>
      <c r="P3" s="15">
        <f t="shared" si="4"/>
        <v>1217.2222222222219</v>
      </c>
      <c r="Q3" s="3">
        <v>45</v>
      </c>
      <c r="R3" s="15">
        <f t="shared" si="5"/>
        <v>547.74999999999989</v>
      </c>
      <c r="S3" s="3">
        <v>1.9</v>
      </c>
      <c r="T3" s="3">
        <v>1.2</v>
      </c>
      <c r="U3" s="3">
        <v>50</v>
      </c>
      <c r="V3" s="15">
        <f t="shared" si="6"/>
        <v>23127.222222222223</v>
      </c>
      <c r="W3" s="15">
        <f t="shared" si="7"/>
        <v>10407.25</v>
      </c>
      <c r="X3" s="15">
        <f t="shared" si="8"/>
        <v>15884.75</v>
      </c>
    </row>
    <row r="4" spans="1:24" ht="16" x14ac:dyDescent="0.2">
      <c r="A4" s="3" t="s">
        <v>15</v>
      </c>
      <c r="B4" s="3" t="s">
        <v>63</v>
      </c>
      <c r="C4" s="12">
        <v>43654</v>
      </c>
      <c r="D4" s="3">
        <v>1200</v>
      </c>
      <c r="E4" s="1"/>
      <c r="F4" s="1"/>
      <c r="G4" s="2">
        <v>83800</v>
      </c>
      <c r="H4" s="3" t="s">
        <v>25</v>
      </c>
      <c r="I4" s="3">
        <v>0.35</v>
      </c>
      <c r="J4" s="3">
        <f t="shared" si="0"/>
        <v>29329.999999999996</v>
      </c>
      <c r="K4" s="14">
        <v>45</v>
      </c>
      <c r="L4" s="3">
        <v>0.9</v>
      </c>
      <c r="M4" s="15">
        <f t="shared" si="1"/>
        <v>32588.888888888883</v>
      </c>
      <c r="N4" s="3">
        <f t="shared" si="2"/>
        <v>13198.499999999998</v>
      </c>
      <c r="O4" s="3">
        <f t="shared" si="3"/>
        <v>9.9999999999999978E-2</v>
      </c>
      <c r="P4" s="15">
        <f t="shared" si="4"/>
        <v>3258.8888888888878</v>
      </c>
      <c r="Q4" s="3">
        <v>45</v>
      </c>
      <c r="R4" s="15">
        <f t="shared" si="5"/>
        <v>1466.4999999999993</v>
      </c>
      <c r="S4" s="3">
        <v>1.9</v>
      </c>
      <c r="T4" s="3">
        <v>1.2</v>
      </c>
      <c r="U4" s="3">
        <v>50</v>
      </c>
      <c r="V4" s="15">
        <f t="shared" si="6"/>
        <v>61918.888888888876</v>
      </c>
      <c r="W4" s="15">
        <f t="shared" si="7"/>
        <v>27863.499999999996</v>
      </c>
      <c r="X4" s="15">
        <f t="shared" si="8"/>
        <v>42528.499999999993</v>
      </c>
    </row>
    <row r="5" spans="1:24" ht="16" x14ac:dyDescent="0.2">
      <c r="A5" s="3" t="s">
        <v>16</v>
      </c>
      <c r="B5" s="3" t="s">
        <v>63</v>
      </c>
      <c r="C5" s="12">
        <v>43684</v>
      </c>
      <c r="D5" s="3">
        <v>1200</v>
      </c>
      <c r="E5" s="2">
        <v>495240</v>
      </c>
      <c r="F5" s="2">
        <v>312460</v>
      </c>
      <c r="G5" s="2">
        <v>182780</v>
      </c>
      <c r="H5" s="3" t="s">
        <v>26</v>
      </c>
      <c r="I5" s="3">
        <v>0.35</v>
      </c>
      <c r="J5" s="3">
        <f t="shared" si="0"/>
        <v>63972.999999999993</v>
      </c>
      <c r="K5" s="14">
        <v>45</v>
      </c>
      <c r="L5" s="3">
        <v>0.9</v>
      </c>
      <c r="M5" s="15">
        <f t="shared" si="1"/>
        <v>71081.111111111095</v>
      </c>
      <c r="N5" s="3">
        <f t="shared" si="2"/>
        <v>28787.849999999995</v>
      </c>
      <c r="O5" s="3">
        <f t="shared" si="3"/>
        <v>9.9999999999999978E-2</v>
      </c>
      <c r="P5" s="15">
        <f t="shared" si="4"/>
        <v>7108.1111111111077</v>
      </c>
      <c r="Q5" s="3">
        <v>45</v>
      </c>
      <c r="R5" s="15">
        <f t="shared" si="5"/>
        <v>3198.6499999999983</v>
      </c>
      <c r="S5" s="3">
        <v>1.9</v>
      </c>
      <c r="T5" s="3">
        <v>1.2</v>
      </c>
      <c r="U5" s="3">
        <v>50</v>
      </c>
      <c r="V5" s="15">
        <f t="shared" si="6"/>
        <v>135054.11111111107</v>
      </c>
      <c r="W5" s="15">
        <f t="shared" si="7"/>
        <v>60774.349999999984</v>
      </c>
      <c r="X5" s="15">
        <f t="shared" si="8"/>
        <v>92760.849999999977</v>
      </c>
    </row>
    <row r="6" spans="1:24" ht="16" x14ac:dyDescent="0.2">
      <c r="A6" s="3" t="s">
        <v>14</v>
      </c>
      <c r="B6" s="3" t="s">
        <v>63</v>
      </c>
      <c r="C6" s="12">
        <v>43623</v>
      </c>
      <c r="D6" s="13">
        <v>1400</v>
      </c>
      <c r="E6" s="2">
        <v>168760</v>
      </c>
      <c r="F6" s="2">
        <v>104280</v>
      </c>
      <c r="G6" s="2">
        <v>64480</v>
      </c>
      <c r="H6" s="3" t="s">
        <v>22</v>
      </c>
      <c r="I6" s="3">
        <v>0.35</v>
      </c>
      <c r="J6" s="3">
        <f t="shared" si="0"/>
        <v>22568</v>
      </c>
      <c r="K6" s="14">
        <v>45</v>
      </c>
      <c r="L6" s="3">
        <v>0.9</v>
      </c>
      <c r="M6" s="15">
        <f t="shared" si="1"/>
        <v>25075.555555555555</v>
      </c>
      <c r="N6" s="3">
        <f t="shared" si="2"/>
        <v>10155.6</v>
      </c>
      <c r="O6" s="3">
        <f t="shared" si="3"/>
        <v>9.9999999999999978E-2</v>
      </c>
      <c r="P6" s="15">
        <f t="shared" si="4"/>
        <v>2507.5555555555547</v>
      </c>
      <c r="Q6" s="3">
        <v>45</v>
      </c>
      <c r="R6" s="15">
        <f t="shared" si="5"/>
        <v>1128.3999999999996</v>
      </c>
      <c r="S6" s="3">
        <v>1.9</v>
      </c>
      <c r="T6" s="3">
        <v>1.2</v>
      </c>
      <c r="U6" s="3">
        <v>50</v>
      </c>
      <c r="V6" s="15">
        <f t="shared" si="6"/>
        <v>47643.555555555555</v>
      </c>
      <c r="W6" s="15">
        <f t="shared" si="7"/>
        <v>21439.599999999999</v>
      </c>
      <c r="X6" s="15">
        <f t="shared" si="8"/>
        <v>32723.599999999999</v>
      </c>
    </row>
    <row r="7" spans="1:24" ht="16" x14ac:dyDescent="0.2">
      <c r="A7" s="3" t="s">
        <v>17</v>
      </c>
      <c r="B7" s="3" t="s">
        <v>63</v>
      </c>
      <c r="C7" s="12">
        <v>43712</v>
      </c>
      <c r="D7" s="3">
        <v>1400</v>
      </c>
      <c r="E7" s="3">
        <v>72240</v>
      </c>
      <c r="F7" s="3">
        <v>40280</v>
      </c>
      <c r="G7" s="3">
        <v>31960</v>
      </c>
      <c r="H7" s="3" t="s">
        <v>30</v>
      </c>
      <c r="I7" s="3">
        <v>0.35</v>
      </c>
      <c r="J7" s="3">
        <f t="shared" si="0"/>
        <v>11186</v>
      </c>
      <c r="K7" s="14">
        <v>45</v>
      </c>
      <c r="L7" s="3">
        <v>0.9</v>
      </c>
      <c r="M7" s="15">
        <f t="shared" si="1"/>
        <v>12428.888888888889</v>
      </c>
      <c r="N7" s="3">
        <f t="shared" si="2"/>
        <v>5033.7</v>
      </c>
      <c r="O7" s="3">
        <f t="shared" si="3"/>
        <v>9.9999999999999978E-2</v>
      </c>
      <c r="P7" s="15">
        <f t="shared" si="4"/>
        <v>1242.8888888888887</v>
      </c>
      <c r="Q7" s="3">
        <v>45</v>
      </c>
      <c r="R7" s="15">
        <f t="shared" si="5"/>
        <v>559.29999999999995</v>
      </c>
      <c r="S7" s="3">
        <v>1.9</v>
      </c>
      <c r="T7" s="3">
        <v>1.2</v>
      </c>
      <c r="U7" s="3">
        <v>50</v>
      </c>
      <c r="V7" s="15">
        <f t="shared" si="6"/>
        <v>23614.888888888887</v>
      </c>
      <c r="W7" s="15">
        <f t="shared" si="7"/>
        <v>10626.699999999999</v>
      </c>
      <c r="X7" s="15">
        <f t="shared" si="8"/>
        <v>16219.699999999999</v>
      </c>
    </row>
    <row r="8" spans="1:24" ht="16" x14ac:dyDescent="0.2">
      <c r="A8" s="3" t="s">
        <v>15</v>
      </c>
      <c r="B8" s="3" t="s">
        <v>63</v>
      </c>
      <c r="C8" s="12">
        <v>43654</v>
      </c>
      <c r="D8" s="3">
        <v>1400</v>
      </c>
      <c r="E8" s="3"/>
      <c r="F8" s="3"/>
      <c r="G8" s="3">
        <v>50700</v>
      </c>
      <c r="H8" s="3" t="s">
        <v>25</v>
      </c>
      <c r="I8" s="3">
        <v>0.35</v>
      </c>
      <c r="J8" s="3">
        <f t="shared" si="0"/>
        <v>17745</v>
      </c>
      <c r="K8" s="14">
        <v>45</v>
      </c>
      <c r="L8" s="3">
        <v>0.9</v>
      </c>
      <c r="M8" s="15">
        <f t="shared" si="1"/>
        <v>19716.666666666668</v>
      </c>
      <c r="N8" s="3">
        <f t="shared" si="2"/>
        <v>7985.25</v>
      </c>
      <c r="O8" s="3">
        <f t="shared" si="3"/>
        <v>9.9999999999999978E-2</v>
      </c>
      <c r="P8" s="15">
        <f t="shared" si="4"/>
        <v>1971.6666666666663</v>
      </c>
      <c r="Q8" s="3">
        <v>45</v>
      </c>
      <c r="R8" s="15">
        <f t="shared" si="5"/>
        <v>887.24999999999989</v>
      </c>
      <c r="S8" s="3">
        <v>1.9</v>
      </c>
      <c r="T8" s="3">
        <v>1.2</v>
      </c>
      <c r="U8" s="3">
        <v>50</v>
      </c>
      <c r="V8" s="15">
        <f t="shared" si="6"/>
        <v>37461.666666666664</v>
      </c>
      <c r="W8" s="15">
        <f t="shared" si="7"/>
        <v>16857.75</v>
      </c>
      <c r="X8" s="15">
        <f t="shared" si="8"/>
        <v>25730.25</v>
      </c>
    </row>
    <row r="9" spans="1:24" ht="16" x14ac:dyDescent="0.2">
      <c r="A9" s="3" t="s">
        <v>16</v>
      </c>
      <c r="B9" s="3" t="s">
        <v>63</v>
      </c>
      <c r="C9" s="12">
        <v>43685</v>
      </c>
      <c r="D9" s="3">
        <v>1400</v>
      </c>
      <c r="E9" s="3">
        <v>178880</v>
      </c>
      <c r="F9" s="3">
        <v>105120</v>
      </c>
      <c r="G9" s="3">
        <v>73760</v>
      </c>
      <c r="H9" s="3" t="s">
        <v>26</v>
      </c>
      <c r="I9" s="3">
        <v>0.35</v>
      </c>
      <c r="J9" s="3">
        <f t="shared" si="0"/>
        <v>25816</v>
      </c>
      <c r="K9" s="14">
        <v>45</v>
      </c>
      <c r="L9" s="3">
        <v>0.9</v>
      </c>
      <c r="M9" s="15">
        <f t="shared" si="1"/>
        <v>28684.444444444445</v>
      </c>
      <c r="N9" s="3">
        <f t="shared" si="2"/>
        <v>11617.2</v>
      </c>
      <c r="O9" s="3">
        <f t="shared" si="3"/>
        <v>9.9999999999999978E-2</v>
      </c>
      <c r="P9" s="15">
        <f t="shared" si="4"/>
        <v>2868.4444444444439</v>
      </c>
      <c r="Q9" s="3">
        <v>45</v>
      </c>
      <c r="R9" s="15">
        <f t="shared" si="5"/>
        <v>1290.7999999999997</v>
      </c>
      <c r="S9" s="3">
        <v>1.9</v>
      </c>
      <c r="T9" s="3">
        <v>1.2</v>
      </c>
      <c r="U9" s="3">
        <v>50</v>
      </c>
      <c r="V9" s="15">
        <f t="shared" si="6"/>
        <v>54500.444444444445</v>
      </c>
      <c r="W9" s="15">
        <f t="shared" si="7"/>
        <v>24525.200000000001</v>
      </c>
      <c r="X9" s="15">
        <f t="shared" si="8"/>
        <v>37433.199999999997</v>
      </c>
    </row>
    <row r="10" spans="1:24" ht="16" x14ac:dyDescent="0.2">
      <c r="A10" s="3" t="s">
        <v>14</v>
      </c>
      <c r="B10" s="3" t="s">
        <v>63</v>
      </c>
      <c r="C10" s="12">
        <v>43623</v>
      </c>
      <c r="D10" s="13">
        <v>1500</v>
      </c>
      <c r="E10" s="2">
        <v>77120</v>
      </c>
      <c r="F10" s="2">
        <v>49320</v>
      </c>
      <c r="G10" s="2">
        <v>27800</v>
      </c>
      <c r="H10" s="3" t="s">
        <v>22</v>
      </c>
      <c r="I10" s="3">
        <v>0.35</v>
      </c>
      <c r="J10" s="3">
        <f t="shared" si="0"/>
        <v>9730</v>
      </c>
      <c r="K10" s="14">
        <v>45</v>
      </c>
      <c r="L10" s="3">
        <v>0.9</v>
      </c>
      <c r="M10" s="15">
        <f t="shared" si="1"/>
        <v>10811.111111111111</v>
      </c>
      <c r="N10" s="3">
        <f t="shared" si="2"/>
        <v>4378.5</v>
      </c>
      <c r="O10" s="3">
        <f t="shared" si="3"/>
        <v>9.9999999999999978E-2</v>
      </c>
      <c r="P10" s="15">
        <f t="shared" si="4"/>
        <v>1081.1111111111109</v>
      </c>
      <c r="Q10" s="3">
        <v>45</v>
      </c>
      <c r="R10" s="15">
        <f t="shared" si="5"/>
        <v>486.49999999999983</v>
      </c>
      <c r="S10" s="3">
        <v>1.9</v>
      </c>
      <c r="T10" s="3">
        <v>1.2</v>
      </c>
      <c r="U10" s="3">
        <v>50</v>
      </c>
      <c r="V10" s="15">
        <f t="shared" si="6"/>
        <v>20541.111111111109</v>
      </c>
      <c r="W10" s="15">
        <f t="shared" si="7"/>
        <v>9243.5</v>
      </c>
      <c r="X10" s="15">
        <f t="shared" si="8"/>
        <v>14108.5</v>
      </c>
    </row>
    <row r="11" spans="1:24" ht="16" x14ac:dyDescent="0.2">
      <c r="A11" s="3" t="s">
        <v>15</v>
      </c>
      <c r="B11" s="3" t="s">
        <v>63</v>
      </c>
      <c r="C11" s="12">
        <v>43654</v>
      </c>
      <c r="D11" s="3">
        <v>1500</v>
      </c>
      <c r="E11" s="3"/>
      <c r="F11" s="3"/>
      <c r="G11" s="3">
        <v>42340</v>
      </c>
      <c r="H11" s="3" t="s">
        <v>25</v>
      </c>
      <c r="I11" s="3">
        <v>0.35</v>
      </c>
      <c r="J11" s="3">
        <f t="shared" si="0"/>
        <v>14818.999999999998</v>
      </c>
      <c r="K11" s="14">
        <v>45</v>
      </c>
      <c r="L11" s="3">
        <v>0.9</v>
      </c>
      <c r="M11" s="15">
        <f t="shared" si="1"/>
        <v>16465.555555555555</v>
      </c>
      <c r="N11" s="3">
        <f t="shared" si="2"/>
        <v>6668.5499999999993</v>
      </c>
      <c r="O11" s="3">
        <f t="shared" si="3"/>
        <v>9.9999999999999978E-2</v>
      </c>
      <c r="P11" s="15">
        <f t="shared" si="4"/>
        <v>1646.5555555555552</v>
      </c>
      <c r="Q11" s="3">
        <v>45</v>
      </c>
      <c r="R11" s="15">
        <f t="shared" si="5"/>
        <v>740.94999999999982</v>
      </c>
      <c r="S11" s="3">
        <v>1.9</v>
      </c>
      <c r="T11" s="3">
        <v>1.2</v>
      </c>
      <c r="U11" s="3">
        <v>50</v>
      </c>
      <c r="V11" s="15">
        <f t="shared" si="6"/>
        <v>31284.555555555551</v>
      </c>
      <c r="W11" s="15">
        <f t="shared" si="7"/>
        <v>14078.049999999997</v>
      </c>
      <c r="X11" s="15">
        <f t="shared" si="8"/>
        <v>21487.549999999996</v>
      </c>
    </row>
    <row r="12" spans="1:24" ht="16" x14ac:dyDescent="0.2">
      <c r="A12" s="3" t="s">
        <v>16</v>
      </c>
      <c r="B12" s="3" t="s">
        <v>63</v>
      </c>
      <c r="C12" s="12">
        <v>43685</v>
      </c>
      <c r="D12" s="3">
        <v>1500</v>
      </c>
      <c r="E12" s="3">
        <v>194180</v>
      </c>
      <c r="F12" s="3">
        <v>127540</v>
      </c>
      <c r="G12" s="3">
        <v>66640</v>
      </c>
      <c r="H12" s="3" t="s">
        <v>26</v>
      </c>
      <c r="I12" s="3">
        <v>0.35</v>
      </c>
      <c r="J12" s="3">
        <f t="shared" si="0"/>
        <v>23324</v>
      </c>
      <c r="K12" s="14">
        <v>45</v>
      </c>
      <c r="L12" s="3">
        <v>0.9</v>
      </c>
      <c r="M12" s="15">
        <f t="shared" si="1"/>
        <v>25915.555555555555</v>
      </c>
      <c r="N12" s="3">
        <f t="shared" si="2"/>
        <v>10495.8</v>
      </c>
      <c r="O12" s="3">
        <f t="shared" si="3"/>
        <v>9.9999999999999978E-2</v>
      </c>
      <c r="P12" s="15">
        <f t="shared" si="4"/>
        <v>2591.5555555555547</v>
      </c>
      <c r="Q12" s="3">
        <v>45</v>
      </c>
      <c r="R12" s="15">
        <f t="shared" si="5"/>
        <v>1166.1999999999998</v>
      </c>
      <c r="S12" s="3">
        <v>1.9</v>
      </c>
      <c r="T12" s="3">
        <v>1.2</v>
      </c>
      <c r="U12" s="3">
        <v>50</v>
      </c>
      <c r="V12" s="15">
        <f t="shared" si="6"/>
        <v>49239.555555555555</v>
      </c>
      <c r="W12" s="15">
        <f t="shared" si="7"/>
        <v>22157.8</v>
      </c>
      <c r="X12" s="15">
        <f t="shared" si="8"/>
        <v>33819.800000000003</v>
      </c>
    </row>
    <row r="13" spans="1:24" ht="16" x14ac:dyDescent="0.2">
      <c r="A13" s="3" t="s">
        <v>14</v>
      </c>
      <c r="B13" s="3" t="s">
        <v>63</v>
      </c>
      <c r="C13" s="12">
        <v>43623</v>
      </c>
      <c r="D13" s="13">
        <v>4150</v>
      </c>
      <c r="E13" s="2">
        <v>754860</v>
      </c>
      <c r="F13" s="2">
        <v>460800</v>
      </c>
      <c r="G13" s="2">
        <v>294060</v>
      </c>
      <c r="H13" s="3" t="s">
        <v>23</v>
      </c>
      <c r="I13" s="3">
        <v>0.35</v>
      </c>
      <c r="J13" s="3">
        <f t="shared" si="0"/>
        <v>102921</v>
      </c>
      <c r="K13" s="14">
        <v>45</v>
      </c>
      <c r="L13" s="3">
        <v>0.9</v>
      </c>
      <c r="M13" s="15">
        <f t="shared" si="1"/>
        <v>114356.66666666667</v>
      </c>
      <c r="N13" s="3">
        <f t="shared" si="2"/>
        <v>46314.45</v>
      </c>
      <c r="O13" s="3">
        <f t="shared" si="3"/>
        <v>9.9999999999999978E-2</v>
      </c>
      <c r="P13" s="15">
        <f t="shared" si="4"/>
        <v>11435.666666666664</v>
      </c>
      <c r="Q13" s="3">
        <v>45</v>
      </c>
      <c r="R13" s="15">
        <f t="shared" si="5"/>
        <v>5146.0499999999993</v>
      </c>
      <c r="S13" s="3">
        <v>1.9</v>
      </c>
      <c r="T13" s="3">
        <v>1.2</v>
      </c>
      <c r="U13" s="3">
        <v>50</v>
      </c>
      <c r="V13" s="15">
        <f t="shared" si="6"/>
        <v>217277.66666666666</v>
      </c>
      <c r="W13" s="15">
        <f t="shared" si="7"/>
        <v>97774.95</v>
      </c>
      <c r="X13" s="15">
        <f t="shared" si="8"/>
        <v>149235.45000000001</v>
      </c>
    </row>
    <row r="14" spans="1:24" ht="16" x14ac:dyDescent="0.2">
      <c r="A14" s="3" t="s">
        <v>17</v>
      </c>
      <c r="B14" s="3" t="s">
        <v>63</v>
      </c>
      <c r="C14" s="12">
        <v>43712</v>
      </c>
      <c r="D14" s="3">
        <v>4150</v>
      </c>
      <c r="E14" s="3">
        <v>239520</v>
      </c>
      <c r="F14" s="3">
        <v>139520</v>
      </c>
      <c r="G14" s="3">
        <v>100000</v>
      </c>
      <c r="H14" s="3" t="s">
        <v>30</v>
      </c>
      <c r="I14" s="3">
        <v>0.35</v>
      </c>
      <c r="J14" s="3">
        <f t="shared" si="0"/>
        <v>35000</v>
      </c>
      <c r="K14" s="14">
        <v>45</v>
      </c>
      <c r="L14" s="3">
        <v>0.9</v>
      </c>
      <c r="M14" s="15">
        <f t="shared" si="1"/>
        <v>38888.888888888891</v>
      </c>
      <c r="N14" s="3">
        <f t="shared" si="2"/>
        <v>15750</v>
      </c>
      <c r="O14" s="3">
        <f t="shared" si="3"/>
        <v>9.9999999999999978E-2</v>
      </c>
      <c r="P14" s="15">
        <f t="shared" si="4"/>
        <v>3888.8888888888882</v>
      </c>
      <c r="Q14" s="3">
        <v>45</v>
      </c>
      <c r="R14" s="15">
        <f t="shared" si="5"/>
        <v>1749.9999999999998</v>
      </c>
      <c r="S14" s="3">
        <v>1.9</v>
      </c>
      <c r="T14" s="3">
        <v>1.2</v>
      </c>
      <c r="U14" s="3">
        <v>50</v>
      </c>
      <c r="V14" s="15">
        <f t="shared" si="6"/>
        <v>73888.888888888891</v>
      </c>
      <c r="W14" s="15">
        <f t="shared" si="7"/>
        <v>33250</v>
      </c>
      <c r="X14" s="15">
        <f t="shared" si="8"/>
        <v>50750</v>
      </c>
    </row>
    <row r="15" spans="1:24" ht="16" x14ac:dyDescent="0.2">
      <c r="A15" s="3" t="s">
        <v>15</v>
      </c>
      <c r="B15" s="3" t="s">
        <v>63</v>
      </c>
      <c r="C15" s="12">
        <v>43654</v>
      </c>
      <c r="D15" s="3">
        <v>4150</v>
      </c>
      <c r="E15" s="3"/>
      <c r="F15" s="3"/>
      <c r="G15" s="3">
        <v>256326</v>
      </c>
      <c r="H15" s="3" t="s">
        <v>25</v>
      </c>
      <c r="I15" s="3">
        <v>0.35</v>
      </c>
      <c r="J15" s="3">
        <f t="shared" si="0"/>
        <v>89714.099999999991</v>
      </c>
      <c r="K15" s="14">
        <v>45</v>
      </c>
      <c r="L15" s="3">
        <v>0.9</v>
      </c>
      <c r="M15" s="15">
        <f t="shared" si="1"/>
        <v>99682.333333333328</v>
      </c>
      <c r="N15" s="3">
        <f t="shared" si="2"/>
        <v>40371.344999999994</v>
      </c>
      <c r="O15" s="3">
        <f t="shared" si="3"/>
        <v>9.9999999999999978E-2</v>
      </c>
      <c r="P15" s="15">
        <f t="shared" si="4"/>
        <v>9968.2333333333299</v>
      </c>
      <c r="Q15" s="3">
        <v>45</v>
      </c>
      <c r="R15" s="15">
        <f t="shared" si="5"/>
        <v>4485.7049999999981</v>
      </c>
      <c r="S15" s="3">
        <v>1.9</v>
      </c>
      <c r="T15" s="3">
        <v>1.2</v>
      </c>
      <c r="U15" s="3">
        <v>50</v>
      </c>
      <c r="V15" s="15">
        <f t="shared" si="6"/>
        <v>189396.43333333332</v>
      </c>
      <c r="W15" s="15">
        <f t="shared" si="7"/>
        <v>85228.39499999999</v>
      </c>
      <c r="X15" s="15">
        <f t="shared" si="8"/>
        <v>130085.44499999998</v>
      </c>
    </row>
    <row r="16" spans="1:24" ht="16" x14ac:dyDescent="0.2">
      <c r="A16" s="3" t="s">
        <v>16</v>
      </c>
      <c r="B16" s="3" t="s">
        <v>63</v>
      </c>
      <c r="C16" s="12">
        <v>43684</v>
      </c>
      <c r="D16" s="3">
        <v>4150</v>
      </c>
      <c r="E16" s="3">
        <v>1034360</v>
      </c>
      <c r="F16" s="3">
        <v>613220</v>
      </c>
      <c r="G16" s="3">
        <v>421140</v>
      </c>
      <c r="H16" s="3" t="s">
        <v>27</v>
      </c>
      <c r="I16" s="3">
        <v>0.35</v>
      </c>
      <c r="J16" s="3">
        <f t="shared" si="0"/>
        <v>147399</v>
      </c>
      <c r="K16" s="14">
        <v>45</v>
      </c>
      <c r="L16" s="3">
        <v>0.9</v>
      </c>
      <c r="M16" s="15">
        <f t="shared" si="1"/>
        <v>163776.66666666666</v>
      </c>
      <c r="N16" s="3">
        <f t="shared" si="2"/>
        <v>66329.55</v>
      </c>
      <c r="O16" s="3">
        <f t="shared" si="3"/>
        <v>9.9999999999999978E-2</v>
      </c>
      <c r="P16" s="15">
        <f t="shared" si="4"/>
        <v>16377.666666666662</v>
      </c>
      <c r="Q16" s="3">
        <v>45</v>
      </c>
      <c r="R16" s="15">
        <f t="shared" si="5"/>
        <v>7369.949999999998</v>
      </c>
      <c r="S16" s="3">
        <v>1.9</v>
      </c>
      <c r="T16" s="3">
        <v>1.2</v>
      </c>
      <c r="U16" s="3">
        <v>50</v>
      </c>
      <c r="V16" s="15">
        <f t="shared" si="6"/>
        <v>311175.66666666663</v>
      </c>
      <c r="W16" s="15">
        <f t="shared" si="7"/>
        <v>140029.04999999999</v>
      </c>
      <c r="X16" s="15">
        <f t="shared" si="8"/>
        <v>213728.55</v>
      </c>
    </row>
    <row r="17" spans="1:24" ht="16" x14ac:dyDescent="0.2">
      <c r="A17" s="7" t="s">
        <v>14</v>
      </c>
      <c r="B17" s="3" t="s">
        <v>63</v>
      </c>
      <c r="C17" s="16">
        <v>43623</v>
      </c>
      <c r="D17" s="17">
        <v>5100</v>
      </c>
      <c r="E17" s="7">
        <v>848770</v>
      </c>
      <c r="F17" s="7">
        <v>511740</v>
      </c>
      <c r="G17" s="4">
        <v>337030</v>
      </c>
      <c r="H17" s="7" t="s">
        <v>24</v>
      </c>
      <c r="I17" s="3">
        <v>0.35</v>
      </c>
      <c r="J17" s="3">
        <f t="shared" si="0"/>
        <v>117960.49999999999</v>
      </c>
      <c r="K17" s="14">
        <v>45</v>
      </c>
      <c r="L17" s="3">
        <v>0.9</v>
      </c>
      <c r="M17" s="15">
        <f t="shared" si="1"/>
        <v>131067.2222222222</v>
      </c>
      <c r="N17" s="3">
        <f t="shared" si="2"/>
        <v>53082.224999999991</v>
      </c>
      <c r="O17" s="3">
        <f t="shared" si="3"/>
        <v>9.9999999999999978E-2</v>
      </c>
      <c r="P17" s="15">
        <f t="shared" si="4"/>
        <v>13106.722222222217</v>
      </c>
      <c r="Q17" s="3">
        <v>45</v>
      </c>
      <c r="R17" s="15">
        <f t="shared" si="5"/>
        <v>5898.0249999999978</v>
      </c>
      <c r="S17" s="3">
        <v>1.9</v>
      </c>
      <c r="T17" s="3">
        <v>1.2</v>
      </c>
      <c r="U17" s="3">
        <v>50</v>
      </c>
      <c r="V17" s="15">
        <f t="shared" si="6"/>
        <v>249027.72222222219</v>
      </c>
      <c r="W17" s="15">
        <f t="shared" si="7"/>
        <v>112062.47499999999</v>
      </c>
      <c r="X17" s="15">
        <f t="shared" si="8"/>
        <v>171042.72499999998</v>
      </c>
    </row>
    <row r="18" spans="1:24" ht="16" x14ac:dyDescent="0.2">
      <c r="A18" s="7" t="s">
        <v>17</v>
      </c>
      <c r="B18" s="3" t="s">
        <v>63</v>
      </c>
      <c r="C18" s="16">
        <v>43712</v>
      </c>
      <c r="D18" s="7">
        <v>5100</v>
      </c>
      <c r="E18" s="7">
        <v>419840</v>
      </c>
      <c r="F18" s="7">
        <v>232980</v>
      </c>
      <c r="G18" s="4">
        <v>186860</v>
      </c>
      <c r="H18" s="7" t="s">
        <v>30</v>
      </c>
      <c r="I18" s="3">
        <v>0.35</v>
      </c>
      <c r="J18" s="3">
        <f t="shared" si="0"/>
        <v>65400.999999999993</v>
      </c>
      <c r="K18" s="14">
        <v>45</v>
      </c>
      <c r="L18" s="3">
        <v>0.9</v>
      </c>
      <c r="M18" s="15">
        <f t="shared" si="1"/>
        <v>72667.777777777766</v>
      </c>
      <c r="N18" s="3">
        <f t="shared" si="2"/>
        <v>29430.449999999997</v>
      </c>
      <c r="O18" s="3">
        <f t="shared" si="3"/>
        <v>9.9999999999999978E-2</v>
      </c>
      <c r="P18" s="15">
        <f t="shared" si="4"/>
        <v>7266.7777777777746</v>
      </c>
      <c r="Q18" s="3">
        <v>45</v>
      </c>
      <c r="R18" s="15">
        <f t="shared" si="5"/>
        <v>3270.0499999999988</v>
      </c>
      <c r="S18" s="3">
        <v>1.9</v>
      </c>
      <c r="T18" s="3">
        <v>1.2</v>
      </c>
      <c r="U18" s="3">
        <v>50</v>
      </c>
      <c r="V18" s="15">
        <f t="shared" si="6"/>
        <v>138068.77777777775</v>
      </c>
      <c r="W18" s="15">
        <f t="shared" si="7"/>
        <v>62130.94999999999</v>
      </c>
      <c r="X18" s="15">
        <f t="shared" si="8"/>
        <v>94831.449999999983</v>
      </c>
    </row>
    <row r="19" spans="1:24" ht="16" x14ac:dyDescent="0.2">
      <c r="A19" s="7" t="s">
        <v>15</v>
      </c>
      <c r="B19" s="3" t="s">
        <v>63</v>
      </c>
      <c r="C19" s="16">
        <v>43654</v>
      </c>
      <c r="D19" s="7">
        <v>5100</v>
      </c>
      <c r="E19" s="7"/>
      <c r="F19" s="7"/>
      <c r="G19" s="4">
        <v>324750</v>
      </c>
      <c r="H19" s="7" t="s">
        <v>25</v>
      </c>
      <c r="I19" s="3">
        <v>0.35</v>
      </c>
      <c r="J19" s="3">
        <f t="shared" si="0"/>
        <v>113662.5</v>
      </c>
      <c r="K19" s="14">
        <v>45</v>
      </c>
      <c r="L19" s="3">
        <v>0.9</v>
      </c>
      <c r="M19" s="15">
        <f t="shared" si="1"/>
        <v>126291.66666666667</v>
      </c>
      <c r="N19" s="3">
        <f t="shared" si="2"/>
        <v>51148.125</v>
      </c>
      <c r="O19" s="3">
        <f t="shared" si="3"/>
        <v>9.9999999999999978E-2</v>
      </c>
      <c r="P19" s="15">
        <f t="shared" si="4"/>
        <v>12629.166666666664</v>
      </c>
      <c r="Q19" s="3">
        <v>45</v>
      </c>
      <c r="R19" s="15">
        <f t="shared" si="5"/>
        <v>5683.1249999999991</v>
      </c>
      <c r="S19" s="3">
        <v>1.9</v>
      </c>
      <c r="T19" s="3">
        <v>1.2</v>
      </c>
      <c r="U19" s="3">
        <v>50</v>
      </c>
      <c r="V19" s="15">
        <f t="shared" si="6"/>
        <v>239954.16666666666</v>
      </c>
      <c r="W19" s="15">
        <f t="shared" si="7"/>
        <v>107979.375</v>
      </c>
      <c r="X19" s="15">
        <f t="shared" si="8"/>
        <v>164810.625</v>
      </c>
    </row>
    <row r="20" spans="1:24" ht="16" x14ac:dyDescent="0.2">
      <c r="A20" s="7" t="s">
        <v>16</v>
      </c>
      <c r="B20" s="3" t="s">
        <v>63</v>
      </c>
      <c r="C20" s="16">
        <v>43685</v>
      </c>
      <c r="D20" s="7">
        <v>5100</v>
      </c>
      <c r="E20" s="7">
        <v>610805</v>
      </c>
      <c r="F20" s="7">
        <v>383100</v>
      </c>
      <c r="G20" s="4">
        <v>227705</v>
      </c>
      <c r="H20" s="7" t="s">
        <v>28</v>
      </c>
      <c r="I20" s="3">
        <v>0.35</v>
      </c>
      <c r="J20" s="3">
        <f t="shared" si="0"/>
        <v>79696.75</v>
      </c>
      <c r="K20" s="14">
        <v>45</v>
      </c>
      <c r="L20" s="3">
        <v>0.9</v>
      </c>
      <c r="M20" s="15">
        <f t="shared" si="1"/>
        <v>88551.944444444438</v>
      </c>
      <c r="N20" s="3">
        <f t="shared" si="2"/>
        <v>35863.537499999999</v>
      </c>
      <c r="O20" s="3">
        <f t="shared" si="3"/>
        <v>9.9999999999999978E-2</v>
      </c>
      <c r="P20" s="15">
        <f t="shared" si="4"/>
        <v>8855.1944444444416</v>
      </c>
      <c r="Q20" s="3">
        <v>45</v>
      </c>
      <c r="R20" s="15">
        <f t="shared" si="5"/>
        <v>3984.8374999999987</v>
      </c>
      <c r="S20" s="3">
        <v>1.9</v>
      </c>
      <c r="T20" s="3">
        <v>1.2</v>
      </c>
      <c r="U20" s="3">
        <v>50</v>
      </c>
      <c r="V20" s="15">
        <f t="shared" si="6"/>
        <v>168248.69444444444</v>
      </c>
      <c r="W20" s="15">
        <f t="shared" si="7"/>
        <v>75711.912500000006</v>
      </c>
      <c r="X20" s="15">
        <f t="shared" si="8"/>
        <v>115560.28750000001</v>
      </c>
    </row>
    <row r="21" spans="1:24" ht="16" x14ac:dyDescent="0.2">
      <c r="A21" s="3" t="s">
        <v>14</v>
      </c>
      <c r="B21" s="3" t="s">
        <v>63</v>
      </c>
      <c r="C21" s="12">
        <v>43623</v>
      </c>
      <c r="D21" s="13">
        <v>6150</v>
      </c>
      <c r="E21" s="3">
        <v>205140</v>
      </c>
      <c r="F21" s="3">
        <v>134980</v>
      </c>
      <c r="G21" s="3">
        <v>70160</v>
      </c>
      <c r="H21" s="3" t="s">
        <v>22</v>
      </c>
      <c r="I21" s="3">
        <v>0.35</v>
      </c>
      <c r="J21" s="3">
        <f t="shared" si="0"/>
        <v>24556</v>
      </c>
      <c r="K21" s="14">
        <v>45</v>
      </c>
      <c r="L21" s="3">
        <v>0.9</v>
      </c>
      <c r="M21" s="15">
        <f t="shared" si="1"/>
        <v>27284.444444444445</v>
      </c>
      <c r="N21" s="3">
        <f t="shared" si="2"/>
        <v>11050.2</v>
      </c>
      <c r="O21" s="3">
        <f t="shared" si="3"/>
        <v>9.9999999999999978E-2</v>
      </c>
      <c r="P21" s="15">
        <f t="shared" si="4"/>
        <v>2728.4444444444439</v>
      </c>
      <c r="Q21" s="3">
        <v>45</v>
      </c>
      <c r="R21" s="15">
        <f t="shared" si="5"/>
        <v>1227.7999999999997</v>
      </c>
      <c r="S21" s="3">
        <v>1.9</v>
      </c>
      <c r="T21" s="3">
        <v>1.2</v>
      </c>
      <c r="U21" s="3">
        <v>50</v>
      </c>
      <c r="V21" s="15">
        <f t="shared" si="6"/>
        <v>51840.444444444445</v>
      </c>
      <c r="W21" s="15">
        <f t="shared" si="7"/>
        <v>23328.2</v>
      </c>
      <c r="X21" s="15">
        <f t="shared" si="8"/>
        <v>35606.199999999997</v>
      </c>
    </row>
    <row r="22" spans="1:24" ht="16" x14ac:dyDescent="0.2">
      <c r="A22" s="3" t="s">
        <v>15</v>
      </c>
      <c r="B22" s="3" t="s">
        <v>63</v>
      </c>
      <c r="C22" s="12">
        <v>43654</v>
      </c>
      <c r="D22" s="3">
        <v>6150</v>
      </c>
      <c r="E22" s="3"/>
      <c r="F22" s="3"/>
      <c r="G22" s="3">
        <v>246160</v>
      </c>
      <c r="H22" s="3" t="s">
        <v>25</v>
      </c>
      <c r="I22" s="3">
        <v>0.35</v>
      </c>
      <c r="J22" s="3">
        <f t="shared" si="0"/>
        <v>86156</v>
      </c>
      <c r="K22" s="14">
        <v>45</v>
      </c>
      <c r="L22" s="3">
        <v>0.9</v>
      </c>
      <c r="M22" s="15">
        <f t="shared" si="1"/>
        <v>95728.888888888891</v>
      </c>
      <c r="N22" s="3">
        <f t="shared" si="2"/>
        <v>38770.199999999997</v>
      </c>
      <c r="O22" s="3">
        <f t="shared" si="3"/>
        <v>9.9999999999999978E-2</v>
      </c>
      <c r="P22" s="15">
        <f t="shared" si="4"/>
        <v>9572.8888888888869</v>
      </c>
      <c r="Q22" s="3">
        <v>45</v>
      </c>
      <c r="R22" s="15">
        <f t="shared" si="5"/>
        <v>4307.7999999999993</v>
      </c>
      <c r="S22" s="3">
        <v>1.9</v>
      </c>
      <c r="T22" s="3">
        <v>1.2</v>
      </c>
      <c r="U22" s="3">
        <v>50</v>
      </c>
      <c r="V22" s="15">
        <f t="shared" si="6"/>
        <v>181884.88888888888</v>
      </c>
      <c r="W22" s="15">
        <f t="shared" si="7"/>
        <v>81848.2</v>
      </c>
      <c r="X22" s="15">
        <f t="shared" si="8"/>
        <v>124926.2</v>
      </c>
    </row>
    <row r="23" spans="1:24" ht="16" x14ac:dyDescent="0.2">
      <c r="A23" s="3" t="s">
        <v>14</v>
      </c>
      <c r="B23" s="3" t="s">
        <v>63</v>
      </c>
      <c r="C23" s="12">
        <v>43623</v>
      </c>
      <c r="D23" s="13">
        <v>6300</v>
      </c>
      <c r="E23" s="3">
        <v>145200</v>
      </c>
      <c r="F23" s="3">
        <v>98640</v>
      </c>
      <c r="G23" s="3">
        <v>46560</v>
      </c>
      <c r="H23" s="3" t="s">
        <v>24</v>
      </c>
      <c r="I23" s="3">
        <v>0.35</v>
      </c>
      <c r="J23" s="3">
        <f t="shared" si="0"/>
        <v>16295.999999999998</v>
      </c>
      <c r="K23" s="14">
        <v>45</v>
      </c>
      <c r="L23" s="3">
        <v>0.9</v>
      </c>
      <c r="M23" s="15">
        <f t="shared" si="1"/>
        <v>18106.666666666664</v>
      </c>
      <c r="N23" s="3">
        <f t="shared" si="2"/>
        <v>7333.1999999999989</v>
      </c>
      <c r="O23" s="3">
        <f t="shared" si="3"/>
        <v>9.9999999999999978E-2</v>
      </c>
      <c r="P23" s="15">
        <f t="shared" si="4"/>
        <v>1810.6666666666661</v>
      </c>
      <c r="Q23" s="3">
        <v>45</v>
      </c>
      <c r="R23" s="15">
        <f t="shared" si="5"/>
        <v>814.79999999999973</v>
      </c>
      <c r="S23" s="3">
        <v>1.9</v>
      </c>
      <c r="T23" s="3">
        <v>1.2</v>
      </c>
      <c r="U23" s="3">
        <v>50</v>
      </c>
      <c r="V23" s="15">
        <f t="shared" si="6"/>
        <v>34402.666666666657</v>
      </c>
      <c r="W23" s="15">
        <f t="shared" si="7"/>
        <v>15481.199999999995</v>
      </c>
      <c r="X23" s="15">
        <f t="shared" si="8"/>
        <v>23629.199999999993</v>
      </c>
    </row>
    <row r="24" spans="1:24" ht="16" x14ac:dyDescent="0.2">
      <c r="A24" s="3" t="s">
        <v>17</v>
      </c>
      <c r="B24" s="3" t="s">
        <v>63</v>
      </c>
      <c r="C24" s="12">
        <v>43712</v>
      </c>
      <c r="D24" s="3">
        <v>6300</v>
      </c>
      <c r="E24" s="3">
        <v>44480</v>
      </c>
      <c r="F24" s="3">
        <v>27380</v>
      </c>
      <c r="G24" s="3">
        <v>17100</v>
      </c>
      <c r="H24" s="3" t="s">
        <v>30</v>
      </c>
      <c r="I24" s="3">
        <v>0.35</v>
      </c>
      <c r="J24" s="3">
        <f t="shared" si="0"/>
        <v>5985</v>
      </c>
      <c r="K24" s="14">
        <v>45</v>
      </c>
      <c r="L24" s="3">
        <v>0.9</v>
      </c>
      <c r="M24" s="15">
        <f t="shared" si="1"/>
        <v>6650</v>
      </c>
      <c r="N24" s="3">
        <f t="shared" si="2"/>
        <v>2693.25</v>
      </c>
      <c r="O24" s="3">
        <f t="shared" si="3"/>
        <v>9.9999999999999978E-2</v>
      </c>
      <c r="P24" s="15">
        <f t="shared" si="4"/>
        <v>664.99999999999989</v>
      </c>
      <c r="Q24" s="3">
        <v>45</v>
      </c>
      <c r="R24" s="15">
        <f t="shared" si="5"/>
        <v>299.24999999999994</v>
      </c>
      <c r="S24" s="3">
        <v>1.9</v>
      </c>
      <c r="T24" s="3">
        <v>1.2</v>
      </c>
      <c r="U24" s="3">
        <v>50</v>
      </c>
      <c r="V24" s="15">
        <f t="shared" si="6"/>
        <v>12635</v>
      </c>
      <c r="W24" s="15">
        <f t="shared" si="7"/>
        <v>5685.75</v>
      </c>
      <c r="X24" s="15">
        <f t="shared" si="8"/>
        <v>8678.25</v>
      </c>
    </row>
    <row r="25" spans="1:24" ht="16" x14ac:dyDescent="0.2">
      <c r="A25" s="3" t="s">
        <v>15</v>
      </c>
      <c r="B25" s="3" t="s">
        <v>63</v>
      </c>
      <c r="C25" s="12">
        <v>43654</v>
      </c>
      <c r="D25" s="3">
        <v>6300</v>
      </c>
      <c r="E25" s="3"/>
      <c r="F25" s="3"/>
      <c r="G25" s="3">
        <v>79780</v>
      </c>
      <c r="H25" s="3" t="s">
        <v>25</v>
      </c>
      <c r="I25" s="3">
        <v>0.35</v>
      </c>
      <c r="J25" s="3">
        <f t="shared" si="0"/>
        <v>27923</v>
      </c>
      <c r="K25" s="14">
        <v>45</v>
      </c>
      <c r="L25" s="3">
        <v>0.9</v>
      </c>
      <c r="M25" s="15">
        <f t="shared" si="1"/>
        <v>31025.555555555555</v>
      </c>
      <c r="N25" s="3">
        <f t="shared" si="2"/>
        <v>12565.35</v>
      </c>
      <c r="O25" s="3">
        <f t="shared" si="3"/>
        <v>9.9999999999999978E-2</v>
      </c>
      <c r="P25" s="15">
        <f t="shared" si="4"/>
        <v>3102.5555555555547</v>
      </c>
      <c r="Q25" s="3">
        <v>45</v>
      </c>
      <c r="R25" s="15">
        <f t="shared" si="5"/>
        <v>1396.1499999999996</v>
      </c>
      <c r="S25" s="3">
        <v>1.9</v>
      </c>
      <c r="T25" s="3">
        <v>1.2</v>
      </c>
      <c r="U25" s="3">
        <v>50</v>
      </c>
      <c r="V25" s="15">
        <f t="shared" si="6"/>
        <v>58948.555555555555</v>
      </c>
      <c r="W25" s="15">
        <f t="shared" si="7"/>
        <v>26526.85</v>
      </c>
      <c r="X25" s="15">
        <f t="shared" si="8"/>
        <v>40488.35</v>
      </c>
    </row>
    <row r="26" spans="1:24" ht="16" x14ac:dyDescent="0.2">
      <c r="A26" s="3" t="s">
        <v>16</v>
      </c>
      <c r="B26" s="3" t="s">
        <v>63</v>
      </c>
      <c r="C26" s="12">
        <v>43684</v>
      </c>
      <c r="D26" s="3">
        <v>6300</v>
      </c>
      <c r="E26" s="3">
        <v>268260</v>
      </c>
      <c r="F26" s="3">
        <v>177420</v>
      </c>
      <c r="G26" s="3">
        <v>101480</v>
      </c>
      <c r="H26" s="3" t="s">
        <v>29</v>
      </c>
      <c r="I26" s="3">
        <v>0.35</v>
      </c>
      <c r="J26" s="3">
        <f t="shared" si="0"/>
        <v>35518</v>
      </c>
      <c r="K26" s="14">
        <v>45</v>
      </c>
      <c r="L26" s="3">
        <v>0.9</v>
      </c>
      <c r="M26" s="15">
        <f t="shared" si="1"/>
        <v>39464.444444444445</v>
      </c>
      <c r="N26" s="3">
        <f t="shared" si="2"/>
        <v>15983.1</v>
      </c>
      <c r="O26" s="3">
        <f t="shared" si="3"/>
        <v>9.9999999999999978E-2</v>
      </c>
      <c r="P26" s="15">
        <f t="shared" si="4"/>
        <v>3946.4444444444434</v>
      </c>
      <c r="Q26" s="3">
        <v>45</v>
      </c>
      <c r="R26" s="15">
        <f t="shared" si="5"/>
        <v>1775.8999999999994</v>
      </c>
      <c r="S26" s="3">
        <v>1.9</v>
      </c>
      <c r="T26" s="3">
        <v>1.2</v>
      </c>
      <c r="U26" s="3">
        <v>50</v>
      </c>
      <c r="V26" s="15">
        <f t="shared" si="6"/>
        <v>74982.444444444438</v>
      </c>
      <c r="W26" s="15">
        <f t="shared" si="7"/>
        <v>33742.1</v>
      </c>
      <c r="X26" s="15">
        <f t="shared" si="8"/>
        <v>51501.1</v>
      </c>
    </row>
    <row r="27" spans="1:24" ht="16" x14ac:dyDescent="0.2">
      <c r="A27" s="3" t="s">
        <v>14</v>
      </c>
      <c r="B27" s="3" t="s">
        <v>63</v>
      </c>
      <c r="C27" s="12">
        <v>43623</v>
      </c>
      <c r="D27" s="13">
        <v>6400</v>
      </c>
      <c r="E27" s="3">
        <v>77080</v>
      </c>
      <c r="F27" s="3">
        <v>49320</v>
      </c>
      <c r="G27" s="3">
        <v>27760</v>
      </c>
      <c r="H27" s="3" t="s">
        <v>24</v>
      </c>
      <c r="I27" s="3">
        <v>0.35</v>
      </c>
      <c r="J27" s="3">
        <f t="shared" si="0"/>
        <v>9716</v>
      </c>
      <c r="K27" s="14">
        <v>45</v>
      </c>
      <c r="L27" s="3">
        <v>0.9</v>
      </c>
      <c r="M27" s="15">
        <f t="shared" si="1"/>
        <v>10795.555555555555</v>
      </c>
      <c r="N27" s="3">
        <f t="shared" si="2"/>
        <v>4372.2</v>
      </c>
      <c r="O27" s="3">
        <f t="shared" si="3"/>
        <v>9.9999999999999978E-2</v>
      </c>
      <c r="P27" s="15">
        <f t="shared" si="4"/>
        <v>1079.5555555555552</v>
      </c>
      <c r="Q27" s="3">
        <v>45</v>
      </c>
      <c r="R27" s="15">
        <f t="shared" si="5"/>
        <v>485.79999999999984</v>
      </c>
      <c r="S27" s="3">
        <v>1.9</v>
      </c>
      <c r="T27" s="3">
        <v>1.2</v>
      </c>
      <c r="U27" s="3">
        <v>50</v>
      </c>
      <c r="V27" s="15">
        <f t="shared" si="6"/>
        <v>20511.555555555555</v>
      </c>
      <c r="W27" s="15">
        <f t="shared" si="7"/>
        <v>9230.2000000000007</v>
      </c>
      <c r="X27" s="15">
        <f t="shared" si="8"/>
        <v>14088.2</v>
      </c>
    </row>
    <row r="28" spans="1:24" ht="16" x14ac:dyDescent="0.2">
      <c r="A28" s="3" t="s">
        <v>17</v>
      </c>
      <c r="B28" s="3" t="s">
        <v>63</v>
      </c>
      <c r="C28" s="12">
        <v>43712</v>
      </c>
      <c r="D28" s="3">
        <v>6400</v>
      </c>
      <c r="E28" s="3">
        <v>236080</v>
      </c>
      <c r="F28" s="3">
        <v>128600</v>
      </c>
      <c r="G28" s="3">
        <v>107480</v>
      </c>
      <c r="H28" s="3" t="s">
        <v>30</v>
      </c>
      <c r="I28" s="3">
        <v>0.35</v>
      </c>
      <c r="J28" s="3">
        <f t="shared" si="0"/>
        <v>37618</v>
      </c>
      <c r="K28" s="14">
        <v>45</v>
      </c>
      <c r="L28" s="3">
        <v>0.9</v>
      </c>
      <c r="M28" s="15">
        <f t="shared" si="1"/>
        <v>41797.777777777781</v>
      </c>
      <c r="N28" s="3">
        <f t="shared" si="2"/>
        <v>16928.099999999999</v>
      </c>
      <c r="O28" s="3">
        <f t="shared" si="3"/>
        <v>9.9999999999999978E-2</v>
      </c>
      <c r="P28" s="15">
        <f t="shared" si="4"/>
        <v>4179.7777777777774</v>
      </c>
      <c r="Q28" s="3">
        <v>45</v>
      </c>
      <c r="R28" s="15">
        <f t="shared" si="5"/>
        <v>1880.8999999999996</v>
      </c>
      <c r="S28" s="3">
        <v>1.9</v>
      </c>
      <c r="T28" s="3">
        <v>1.2</v>
      </c>
      <c r="U28" s="3">
        <v>50</v>
      </c>
      <c r="V28" s="15">
        <f t="shared" si="6"/>
        <v>79415.777777777781</v>
      </c>
      <c r="W28" s="15">
        <f t="shared" si="7"/>
        <v>35737.100000000006</v>
      </c>
      <c r="X28" s="15">
        <f t="shared" si="8"/>
        <v>54546.100000000006</v>
      </c>
    </row>
    <row r="29" spans="1:24" ht="16" x14ac:dyDescent="0.2">
      <c r="A29" s="3" t="s">
        <v>15</v>
      </c>
      <c r="B29" s="3" t="s">
        <v>63</v>
      </c>
      <c r="C29" s="12">
        <v>43654</v>
      </c>
      <c r="D29" s="3">
        <v>6400</v>
      </c>
      <c r="E29" s="3">
        <v>44210</v>
      </c>
      <c r="F29" s="3">
        <v>24980</v>
      </c>
      <c r="G29" s="3">
        <v>19230</v>
      </c>
      <c r="H29" s="3" t="s">
        <v>25</v>
      </c>
      <c r="I29" s="3">
        <v>0.35</v>
      </c>
      <c r="J29" s="3">
        <f t="shared" si="0"/>
        <v>6730.5</v>
      </c>
      <c r="K29" s="14">
        <v>45</v>
      </c>
      <c r="L29" s="3">
        <v>0.9</v>
      </c>
      <c r="M29" s="15">
        <f t="shared" si="1"/>
        <v>7478.333333333333</v>
      </c>
      <c r="N29" s="3">
        <f t="shared" si="2"/>
        <v>3028.7249999999999</v>
      </c>
      <c r="O29" s="3">
        <f t="shared" si="3"/>
        <v>9.9999999999999978E-2</v>
      </c>
      <c r="P29" s="15">
        <f t="shared" si="4"/>
        <v>747.83333333333314</v>
      </c>
      <c r="Q29" s="3">
        <v>45</v>
      </c>
      <c r="R29" s="15">
        <f t="shared" si="5"/>
        <v>336.52499999999992</v>
      </c>
      <c r="S29" s="3">
        <v>1.9</v>
      </c>
      <c r="T29" s="3">
        <v>1.2</v>
      </c>
      <c r="U29" s="3">
        <v>50</v>
      </c>
      <c r="V29" s="15">
        <f t="shared" si="6"/>
        <v>14208.833333333332</v>
      </c>
      <c r="W29" s="15">
        <f t="shared" si="7"/>
        <v>6393.9749999999995</v>
      </c>
      <c r="X29" s="15">
        <f t="shared" si="8"/>
        <v>9759.2249999999985</v>
      </c>
    </row>
    <row r="30" spans="1:24" ht="16" x14ac:dyDescent="0.2">
      <c r="A30" s="3" t="s">
        <v>14</v>
      </c>
      <c r="B30" s="3" t="s">
        <v>63</v>
      </c>
      <c r="C30" s="12">
        <v>43621</v>
      </c>
      <c r="D30" s="3">
        <v>6500</v>
      </c>
      <c r="E30" s="2">
        <v>84260</v>
      </c>
      <c r="F30" s="2">
        <v>32120</v>
      </c>
      <c r="G30" s="2">
        <v>52140</v>
      </c>
      <c r="H30" s="3" t="s">
        <v>32</v>
      </c>
      <c r="I30" s="3">
        <v>0.35</v>
      </c>
      <c r="J30" s="3">
        <f t="shared" si="0"/>
        <v>18249</v>
      </c>
      <c r="K30" s="14">
        <v>45</v>
      </c>
      <c r="L30" s="3">
        <v>0.9</v>
      </c>
      <c r="M30" s="15">
        <f t="shared" si="1"/>
        <v>20276.666666666668</v>
      </c>
      <c r="N30" s="3">
        <f t="shared" si="2"/>
        <v>8212.0499999999993</v>
      </c>
      <c r="O30" s="3">
        <f t="shared" si="3"/>
        <v>9.9999999999999978E-2</v>
      </c>
      <c r="P30" s="15">
        <f t="shared" si="4"/>
        <v>2027.6666666666663</v>
      </c>
      <c r="Q30" s="3">
        <v>45</v>
      </c>
      <c r="R30" s="15">
        <f t="shared" si="5"/>
        <v>912.44999999999982</v>
      </c>
      <c r="S30" s="3">
        <v>1.9</v>
      </c>
      <c r="T30" s="3">
        <v>1.2</v>
      </c>
      <c r="U30" s="3">
        <v>50</v>
      </c>
      <c r="V30" s="15">
        <f t="shared" si="6"/>
        <v>38525.666666666664</v>
      </c>
      <c r="W30" s="15">
        <f t="shared" si="7"/>
        <v>17336.55</v>
      </c>
      <c r="X30" s="15">
        <f t="shared" si="8"/>
        <v>26461.05</v>
      </c>
    </row>
    <row r="31" spans="1:24" ht="16" x14ac:dyDescent="0.2">
      <c r="A31" s="3" t="s">
        <v>17</v>
      </c>
      <c r="B31" s="3" t="s">
        <v>63</v>
      </c>
      <c r="C31" s="12">
        <v>43712</v>
      </c>
      <c r="D31" s="3">
        <v>6500</v>
      </c>
      <c r="E31" s="3">
        <v>110880</v>
      </c>
      <c r="F31" s="3">
        <v>75140</v>
      </c>
      <c r="G31" s="3">
        <v>35740</v>
      </c>
      <c r="H31" s="3" t="s">
        <v>31</v>
      </c>
      <c r="I31" s="3">
        <v>0.35</v>
      </c>
      <c r="J31" s="3">
        <f t="shared" si="0"/>
        <v>12509</v>
      </c>
      <c r="K31" s="14">
        <v>45</v>
      </c>
      <c r="L31" s="3">
        <v>0.9</v>
      </c>
      <c r="M31" s="15">
        <f t="shared" si="1"/>
        <v>13898.888888888889</v>
      </c>
      <c r="N31" s="3">
        <f t="shared" si="2"/>
        <v>5629.05</v>
      </c>
      <c r="O31" s="3">
        <f t="shared" si="3"/>
        <v>9.9999999999999978E-2</v>
      </c>
      <c r="P31" s="15">
        <f t="shared" si="4"/>
        <v>1389.8888888888885</v>
      </c>
      <c r="Q31" s="3">
        <v>45</v>
      </c>
      <c r="R31" s="15">
        <f t="shared" si="5"/>
        <v>625.44999999999982</v>
      </c>
      <c r="S31" s="3">
        <v>1.9</v>
      </c>
      <c r="T31" s="3">
        <v>1.2</v>
      </c>
      <c r="U31" s="3">
        <v>50</v>
      </c>
      <c r="V31" s="15">
        <f t="shared" si="6"/>
        <v>26407.888888888887</v>
      </c>
      <c r="W31" s="15">
        <f t="shared" si="7"/>
        <v>11883.55</v>
      </c>
      <c r="X31" s="15">
        <f t="shared" si="8"/>
        <v>18138.05</v>
      </c>
    </row>
    <row r="32" spans="1:24" ht="16" x14ac:dyDescent="0.2">
      <c r="A32" s="3" t="s">
        <v>15</v>
      </c>
      <c r="B32" s="3" t="s">
        <v>63</v>
      </c>
      <c r="C32" s="12">
        <v>43654</v>
      </c>
      <c r="D32" s="3">
        <v>6500</v>
      </c>
      <c r="E32" s="3"/>
      <c r="F32" s="3"/>
      <c r="G32" s="3">
        <v>97720</v>
      </c>
      <c r="H32" s="3" t="s">
        <v>25</v>
      </c>
      <c r="I32" s="3">
        <v>0.35</v>
      </c>
      <c r="J32" s="3">
        <f t="shared" si="0"/>
        <v>34202</v>
      </c>
      <c r="K32" s="14">
        <v>45</v>
      </c>
      <c r="L32" s="3">
        <v>0.9</v>
      </c>
      <c r="M32" s="15">
        <f t="shared" si="1"/>
        <v>38002.222222222219</v>
      </c>
      <c r="N32" s="3">
        <f t="shared" si="2"/>
        <v>15390.9</v>
      </c>
      <c r="O32" s="3">
        <f t="shared" si="3"/>
        <v>9.9999999999999978E-2</v>
      </c>
      <c r="P32" s="15">
        <f t="shared" si="4"/>
        <v>3800.2222222222213</v>
      </c>
      <c r="Q32" s="3">
        <v>45</v>
      </c>
      <c r="R32" s="15">
        <f t="shared" si="5"/>
        <v>1710.0999999999997</v>
      </c>
      <c r="S32" s="3">
        <v>1.9</v>
      </c>
      <c r="T32" s="3">
        <v>1.2</v>
      </c>
      <c r="U32" s="3">
        <v>50</v>
      </c>
      <c r="V32" s="15">
        <f t="shared" si="6"/>
        <v>72204.222222222219</v>
      </c>
      <c r="W32" s="15">
        <f t="shared" si="7"/>
        <v>32491.899999999998</v>
      </c>
      <c r="X32" s="15">
        <f t="shared" si="8"/>
        <v>49592.899999999994</v>
      </c>
    </row>
    <row r="33" spans="1:24" ht="16" x14ac:dyDescent="0.2">
      <c r="A33" s="3" t="s">
        <v>14</v>
      </c>
      <c r="B33" s="3" t="s">
        <v>63</v>
      </c>
      <c r="C33" s="12">
        <v>43623</v>
      </c>
      <c r="D33" s="13">
        <v>6600</v>
      </c>
      <c r="E33" s="3">
        <v>572810</v>
      </c>
      <c r="F33" s="3">
        <v>255320</v>
      </c>
      <c r="G33" s="3">
        <v>317490</v>
      </c>
      <c r="H33" s="3" t="s">
        <v>24</v>
      </c>
      <c r="I33" s="3">
        <v>0.35</v>
      </c>
      <c r="J33" s="3">
        <f t="shared" si="0"/>
        <v>111121.5</v>
      </c>
      <c r="K33" s="14">
        <v>45</v>
      </c>
      <c r="L33" s="3">
        <v>0.9</v>
      </c>
      <c r="M33" s="15">
        <f t="shared" si="1"/>
        <v>123468.33333333333</v>
      </c>
      <c r="N33" s="3">
        <f t="shared" si="2"/>
        <v>50004.675000000003</v>
      </c>
      <c r="O33" s="3">
        <f t="shared" si="3"/>
        <v>9.9999999999999978E-2</v>
      </c>
      <c r="P33" s="15">
        <f t="shared" si="4"/>
        <v>12346.83333333333</v>
      </c>
      <c r="Q33" s="3">
        <v>45</v>
      </c>
      <c r="R33" s="15">
        <f t="shared" si="5"/>
        <v>5556.0749999999989</v>
      </c>
      <c r="S33" s="3">
        <v>1.9</v>
      </c>
      <c r="T33" s="3">
        <v>1.2</v>
      </c>
      <c r="U33" s="3">
        <v>50</v>
      </c>
      <c r="V33" s="15">
        <f t="shared" si="6"/>
        <v>234589.83333333331</v>
      </c>
      <c r="W33" s="15">
        <f t="shared" si="7"/>
        <v>105565.42499999999</v>
      </c>
      <c r="X33" s="15">
        <f t="shared" si="8"/>
        <v>161126.17499999999</v>
      </c>
    </row>
    <row r="34" spans="1:24" ht="16" x14ac:dyDescent="0.2">
      <c r="A34" s="3" t="s">
        <v>15</v>
      </c>
      <c r="B34" s="3" t="s">
        <v>63</v>
      </c>
      <c r="C34" s="12">
        <v>43654</v>
      </c>
      <c r="D34" s="3">
        <v>6600</v>
      </c>
      <c r="E34" s="3"/>
      <c r="F34" s="3"/>
      <c r="G34" s="3">
        <v>81480</v>
      </c>
      <c r="H34" s="3" t="s">
        <v>25</v>
      </c>
      <c r="I34" s="3">
        <v>0.35</v>
      </c>
      <c r="J34" s="3">
        <f t="shared" ref="J34:J65" si="9">G34*I34</f>
        <v>28518</v>
      </c>
      <c r="K34" s="14">
        <v>45</v>
      </c>
      <c r="L34" s="3">
        <v>0.9</v>
      </c>
      <c r="M34" s="15">
        <f t="shared" ref="M34:M65" si="10">J34*100/(L34*100)</f>
        <v>31686.666666666668</v>
      </c>
      <c r="N34" s="3">
        <f t="shared" ref="N34:N65" si="11">J34*K34/100</f>
        <v>12833.1</v>
      </c>
      <c r="O34" s="3">
        <f t="shared" ref="O34:O65" si="12">1-L34</f>
        <v>9.9999999999999978E-2</v>
      </c>
      <c r="P34" s="15">
        <f t="shared" ref="P34:P65" si="13">O34*M34</f>
        <v>3168.6666666666661</v>
      </c>
      <c r="Q34" s="3">
        <v>45</v>
      </c>
      <c r="R34" s="15">
        <f t="shared" ref="R34:R65" si="14">P34*Q34/100</f>
        <v>1425.8999999999996</v>
      </c>
      <c r="S34" s="3">
        <v>1.9</v>
      </c>
      <c r="T34" s="3">
        <v>1.2</v>
      </c>
      <c r="U34" s="3">
        <v>50</v>
      </c>
      <c r="V34" s="15">
        <f t="shared" ref="V34:V65" si="15">S34*(M34)</f>
        <v>60204.666666666664</v>
      </c>
      <c r="W34" s="15">
        <f t="shared" ref="W34:W65" si="16">Q34/100*V34</f>
        <v>27092.1</v>
      </c>
      <c r="X34" s="15">
        <f t="shared" ref="X34:X65" si="17">N34+R34+W34</f>
        <v>41351.1</v>
      </c>
    </row>
    <row r="35" spans="1:24" ht="16" x14ac:dyDescent="0.2">
      <c r="A35" s="3" t="s">
        <v>16</v>
      </c>
      <c r="B35" s="3" t="s">
        <v>63</v>
      </c>
      <c r="C35" s="12">
        <v>43685</v>
      </c>
      <c r="D35" s="3">
        <v>6600</v>
      </c>
      <c r="E35" s="3">
        <v>72980</v>
      </c>
      <c r="F35" s="3">
        <v>25720</v>
      </c>
      <c r="G35" s="3">
        <v>47260</v>
      </c>
      <c r="H35" s="3" t="s">
        <v>29</v>
      </c>
      <c r="I35" s="3">
        <v>0.35</v>
      </c>
      <c r="J35" s="3">
        <f t="shared" si="9"/>
        <v>16541</v>
      </c>
      <c r="K35" s="14">
        <v>45</v>
      </c>
      <c r="L35" s="3">
        <v>0.9</v>
      </c>
      <c r="M35" s="15">
        <f t="shared" si="10"/>
        <v>18378.888888888891</v>
      </c>
      <c r="N35" s="3">
        <f t="shared" si="11"/>
        <v>7443.45</v>
      </c>
      <c r="O35" s="3">
        <f t="shared" si="12"/>
        <v>9.9999999999999978E-2</v>
      </c>
      <c r="P35" s="15">
        <f t="shared" si="13"/>
        <v>1837.8888888888887</v>
      </c>
      <c r="Q35" s="3">
        <v>45</v>
      </c>
      <c r="R35" s="15">
        <f t="shared" si="14"/>
        <v>827.04999999999984</v>
      </c>
      <c r="S35" s="3">
        <v>1.9</v>
      </c>
      <c r="T35" s="3">
        <v>1.2</v>
      </c>
      <c r="U35" s="3">
        <v>50</v>
      </c>
      <c r="V35" s="15">
        <f t="shared" si="15"/>
        <v>34919.888888888891</v>
      </c>
      <c r="W35" s="15">
        <f t="shared" si="16"/>
        <v>15713.95</v>
      </c>
      <c r="X35" s="15">
        <f t="shared" si="17"/>
        <v>23984.45</v>
      </c>
    </row>
    <row r="36" spans="1:24" ht="16" x14ac:dyDescent="0.2">
      <c r="A36" s="3" t="s">
        <v>14</v>
      </c>
      <c r="B36" s="3" t="s">
        <v>63</v>
      </c>
      <c r="C36" s="12">
        <v>43623</v>
      </c>
      <c r="D36" s="13">
        <v>7150</v>
      </c>
      <c r="E36" s="3">
        <v>208300</v>
      </c>
      <c r="F36" s="3">
        <v>157400</v>
      </c>
      <c r="G36" s="3">
        <v>50900</v>
      </c>
      <c r="H36" s="3" t="s">
        <v>24</v>
      </c>
      <c r="I36" s="3">
        <v>0.35</v>
      </c>
      <c r="J36" s="3">
        <f t="shared" si="9"/>
        <v>17815</v>
      </c>
      <c r="K36" s="14">
        <v>45</v>
      </c>
      <c r="L36" s="3">
        <v>0.9</v>
      </c>
      <c r="M36" s="15">
        <f t="shared" si="10"/>
        <v>19794.444444444445</v>
      </c>
      <c r="N36" s="3">
        <f t="shared" si="11"/>
        <v>8016.75</v>
      </c>
      <c r="O36" s="3">
        <f t="shared" si="12"/>
        <v>9.9999999999999978E-2</v>
      </c>
      <c r="P36" s="15">
        <f t="shared" si="13"/>
        <v>1979.4444444444441</v>
      </c>
      <c r="Q36" s="3">
        <v>45</v>
      </c>
      <c r="R36" s="15">
        <f t="shared" si="14"/>
        <v>890.74999999999989</v>
      </c>
      <c r="S36" s="3">
        <v>1.9</v>
      </c>
      <c r="T36" s="3">
        <v>1.2</v>
      </c>
      <c r="U36" s="3">
        <v>50</v>
      </c>
      <c r="V36" s="15">
        <f t="shared" si="15"/>
        <v>37609.444444444445</v>
      </c>
      <c r="W36" s="15">
        <f t="shared" si="16"/>
        <v>16924.25</v>
      </c>
      <c r="X36" s="15">
        <f t="shared" si="17"/>
        <v>25831.75</v>
      </c>
    </row>
    <row r="37" spans="1:24" ht="16" x14ac:dyDescent="0.2">
      <c r="A37" s="3" t="s">
        <v>17</v>
      </c>
      <c r="B37" s="3" t="s">
        <v>63</v>
      </c>
      <c r="C37" s="12">
        <v>43712</v>
      </c>
      <c r="D37" s="13">
        <v>7150</v>
      </c>
      <c r="E37" s="3">
        <v>141540</v>
      </c>
      <c r="F37" s="3">
        <v>77280</v>
      </c>
      <c r="G37" s="3">
        <v>64260</v>
      </c>
      <c r="H37" s="3" t="s">
        <v>30</v>
      </c>
      <c r="I37" s="3">
        <v>0.35</v>
      </c>
      <c r="J37" s="3">
        <f t="shared" si="9"/>
        <v>22491</v>
      </c>
      <c r="K37" s="14">
        <v>45</v>
      </c>
      <c r="L37" s="3">
        <v>0.9</v>
      </c>
      <c r="M37" s="15">
        <f t="shared" si="10"/>
        <v>24990</v>
      </c>
      <c r="N37" s="3">
        <f t="shared" si="11"/>
        <v>10120.950000000001</v>
      </c>
      <c r="O37" s="3">
        <f t="shared" si="12"/>
        <v>9.9999999999999978E-2</v>
      </c>
      <c r="P37" s="15">
        <f t="shared" si="13"/>
        <v>2498.9999999999995</v>
      </c>
      <c r="Q37" s="3">
        <v>45</v>
      </c>
      <c r="R37" s="15">
        <f t="shared" si="14"/>
        <v>1124.55</v>
      </c>
      <c r="S37" s="3">
        <v>1.9</v>
      </c>
      <c r="T37" s="3">
        <v>1.2</v>
      </c>
      <c r="U37" s="3">
        <v>50</v>
      </c>
      <c r="V37" s="15">
        <f t="shared" si="15"/>
        <v>47481</v>
      </c>
      <c r="W37" s="15">
        <f t="shared" si="16"/>
        <v>21366.45</v>
      </c>
      <c r="X37" s="15">
        <f t="shared" si="17"/>
        <v>32611.95</v>
      </c>
    </row>
    <row r="38" spans="1:24" ht="16" x14ac:dyDescent="0.2">
      <c r="A38" s="3" t="s">
        <v>15</v>
      </c>
      <c r="B38" s="3" t="s">
        <v>63</v>
      </c>
      <c r="C38" s="12">
        <v>43654</v>
      </c>
      <c r="D38" s="3">
        <v>7150</v>
      </c>
      <c r="E38" s="3"/>
      <c r="F38" s="3"/>
      <c r="G38" s="3">
        <v>158500</v>
      </c>
      <c r="H38" s="3" t="s">
        <v>25</v>
      </c>
      <c r="I38" s="3">
        <v>0.35</v>
      </c>
      <c r="J38" s="3">
        <f t="shared" si="9"/>
        <v>55475</v>
      </c>
      <c r="K38" s="14">
        <v>45</v>
      </c>
      <c r="L38" s="3">
        <v>0.9</v>
      </c>
      <c r="M38" s="15">
        <f t="shared" si="10"/>
        <v>61638.888888888891</v>
      </c>
      <c r="N38" s="3">
        <f t="shared" si="11"/>
        <v>24963.75</v>
      </c>
      <c r="O38" s="3">
        <f t="shared" si="12"/>
        <v>9.9999999999999978E-2</v>
      </c>
      <c r="P38" s="15">
        <f t="shared" si="13"/>
        <v>6163.8888888888878</v>
      </c>
      <c r="Q38" s="3">
        <v>45</v>
      </c>
      <c r="R38" s="15">
        <f t="shared" si="14"/>
        <v>2773.7499999999995</v>
      </c>
      <c r="S38" s="3">
        <v>1.9</v>
      </c>
      <c r="T38" s="3">
        <v>1.2</v>
      </c>
      <c r="U38" s="3">
        <v>50</v>
      </c>
      <c r="V38" s="15">
        <f t="shared" si="15"/>
        <v>117113.88888888889</v>
      </c>
      <c r="W38" s="15">
        <f t="shared" si="16"/>
        <v>52701.25</v>
      </c>
      <c r="X38" s="15">
        <f t="shared" si="17"/>
        <v>80438.75</v>
      </c>
    </row>
    <row r="39" spans="1:24" ht="16" x14ac:dyDescent="0.2">
      <c r="A39" s="3" t="s">
        <v>16</v>
      </c>
      <c r="B39" s="3" t="s">
        <v>63</v>
      </c>
      <c r="C39" s="12">
        <v>43685</v>
      </c>
      <c r="D39" s="3">
        <v>7150</v>
      </c>
      <c r="E39" s="3">
        <v>318920</v>
      </c>
      <c r="F39" s="3">
        <v>190280</v>
      </c>
      <c r="G39" s="3">
        <v>128640</v>
      </c>
      <c r="H39" s="3" t="s">
        <v>29</v>
      </c>
      <c r="I39" s="3">
        <v>0.35</v>
      </c>
      <c r="J39" s="3">
        <f t="shared" si="9"/>
        <v>45024</v>
      </c>
      <c r="K39" s="14">
        <v>45</v>
      </c>
      <c r="L39" s="3">
        <v>0.9</v>
      </c>
      <c r="M39" s="15">
        <f t="shared" si="10"/>
        <v>50026.666666666664</v>
      </c>
      <c r="N39" s="3">
        <f t="shared" si="11"/>
        <v>20260.8</v>
      </c>
      <c r="O39" s="3">
        <f t="shared" si="12"/>
        <v>9.9999999999999978E-2</v>
      </c>
      <c r="P39" s="15">
        <f t="shared" si="13"/>
        <v>5002.6666666666652</v>
      </c>
      <c r="Q39" s="3">
        <v>45</v>
      </c>
      <c r="R39" s="15">
        <f t="shared" si="14"/>
        <v>2251.1999999999994</v>
      </c>
      <c r="S39" s="3">
        <v>1.9</v>
      </c>
      <c r="T39" s="3">
        <v>1.2</v>
      </c>
      <c r="U39" s="3">
        <v>50</v>
      </c>
      <c r="V39" s="15">
        <f t="shared" si="15"/>
        <v>95050.666666666657</v>
      </c>
      <c r="W39" s="15">
        <f t="shared" si="16"/>
        <v>42772.799999999996</v>
      </c>
      <c r="X39" s="15">
        <f t="shared" si="17"/>
        <v>65284.799999999996</v>
      </c>
    </row>
    <row r="40" spans="1:24" ht="16" x14ac:dyDescent="0.2">
      <c r="A40" s="3" t="s">
        <v>17</v>
      </c>
      <c r="B40" s="3" t="s">
        <v>63</v>
      </c>
      <c r="C40" s="12">
        <v>43712</v>
      </c>
      <c r="D40" s="13">
        <v>8300</v>
      </c>
      <c r="E40" s="3">
        <v>38600</v>
      </c>
      <c r="F40" s="3">
        <v>25520</v>
      </c>
      <c r="G40" s="3">
        <v>13080</v>
      </c>
      <c r="H40" s="3" t="s">
        <v>30</v>
      </c>
      <c r="I40" s="3">
        <v>0.35</v>
      </c>
      <c r="J40" s="3">
        <f t="shared" si="9"/>
        <v>4578</v>
      </c>
      <c r="K40" s="14">
        <v>45</v>
      </c>
      <c r="L40" s="3">
        <v>0.9</v>
      </c>
      <c r="M40" s="15">
        <f t="shared" si="10"/>
        <v>5086.666666666667</v>
      </c>
      <c r="N40" s="3">
        <f t="shared" si="11"/>
        <v>2060.1</v>
      </c>
      <c r="O40" s="3">
        <f t="shared" si="12"/>
        <v>9.9999999999999978E-2</v>
      </c>
      <c r="P40" s="15">
        <f t="shared" si="13"/>
        <v>508.66666666666657</v>
      </c>
      <c r="Q40" s="3">
        <v>45</v>
      </c>
      <c r="R40" s="15">
        <f t="shared" si="14"/>
        <v>228.89999999999998</v>
      </c>
      <c r="S40" s="3">
        <v>1.9</v>
      </c>
      <c r="T40" s="3">
        <v>1.2</v>
      </c>
      <c r="U40" s="3">
        <v>50</v>
      </c>
      <c r="V40" s="15">
        <f t="shared" si="15"/>
        <v>9664.6666666666661</v>
      </c>
      <c r="W40" s="15">
        <f t="shared" si="16"/>
        <v>4349.0999999999995</v>
      </c>
      <c r="X40" s="15">
        <f t="shared" si="17"/>
        <v>6638.0999999999995</v>
      </c>
    </row>
    <row r="41" spans="1:24" ht="16" x14ac:dyDescent="0.2">
      <c r="A41" s="3" t="s">
        <v>15</v>
      </c>
      <c r="B41" s="3" t="s">
        <v>63</v>
      </c>
      <c r="C41" s="12">
        <v>43654</v>
      </c>
      <c r="D41" s="3">
        <v>8300</v>
      </c>
      <c r="E41" s="3">
        <v>39820</v>
      </c>
      <c r="F41" s="3">
        <v>25620</v>
      </c>
      <c r="G41" s="3">
        <f>E41-F41</f>
        <v>14200</v>
      </c>
      <c r="H41" s="3" t="s">
        <v>25</v>
      </c>
      <c r="I41" s="3">
        <v>0.35</v>
      </c>
      <c r="J41" s="3">
        <f t="shared" si="9"/>
        <v>4970</v>
      </c>
      <c r="K41" s="14">
        <v>45</v>
      </c>
      <c r="L41" s="3">
        <v>0.9</v>
      </c>
      <c r="M41" s="15">
        <f t="shared" si="10"/>
        <v>5522.2222222222226</v>
      </c>
      <c r="N41" s="3">
        <f t="shared" si="11"/>
        <v>2236.5</v>
      </c>
      <c r="O41" s="3">
        <f t="shared" si="12"/>
        <v>9.9999999999999978E-2</v>
      </c>
      <c r="P41" s="15">
        <f t="shared" si="13"/>
        <v>552.22222222222217</v>
      </c>
      <c r="Q41" s="3">
        <v>45</v>
      </c>
      <c r="R41" s="15">
        <f t="shared" si="14"/>
        <v>248.49999999999997</v>
      </c>
      <c r="S41" s="3">
        <v>1.9</v>
      </c>
      <c r="T41" s="3">
        <v>1.2</v>
      </c>
      <c r="U41" s="3">
        <v>50</v>
      </c>
      <c r="V41" s="15">
        <f t="shared" si="15"/>
        <v>10492.222222222223</v>
      </c>
      <c r="W41" s="15">
        <f t="shared" si="16"/>
        <v>4721.5</v>
      </c>
      <c r="X41" s="15">
        <f t="shared" si="17"/>
        <v>7206.5</v>
      </c>
    </row>
    <row r="42" spans="1:24" ht="16" x14ac:dyDescent="0.2">
      <c r="A42" s="3" t="s">
        <v>16</v>
      </c>
      <c r="B42" s="3" t="s">
        <v>63</v>
      </c>
      <c r="C42" s="12">
        <v>43685</v>
      </c>
      <c r="D42" s="3">
        <v>8300</v>
      </c>
      <c r="E42" s="3">
        <v>32140</v>
      </c>
      <c r="F42" s="3">
        <v>12860</v>
      </c>
      <c r="G42" s="3">
        <v>19280</v>
      </c>
      <c r="H42" s="3" t="s">
        <v>23</v>
      </c>
      <c r="I42" s="3">
        <v>0.35</v>
      </c>
      <c r="J42" s="3">
        <f t="shared" si="9"/>
        <v>6748</v>
      </c>
      <c r="K42" s="14">
        <v>45</v>
      </c>
      <c r="L42" s="3">
        <v>0.9</v>
      </c>
      <c r="M42" s="15">
        <f t="shared" si="10"/>
        <v>7497.7777777777774</v>
      </c>
      <c r="N42" s="3">
        <f t="shared" si="11"/>
        <v>3036.6</v>
      </c>
      <c r="O42" s="3">
        <f t="shared" si="12"/>
        <v>9.9999999999999978E-2</v>
      </c>
      <c r="P42" s="15">
        <f t="shared" si="13"/>
        <v>749.7777777777776</v>
      </c>
      <c r="Q42" s="3">
        <v>45</v>
      </c>
      <c r="R42" s="15">
        <f t="shared" si="14"/>
        <v>337.39999999999992</v>
      </c>
      <c r="S42" s="3">
        <v>1.9</v>
      </c>
      <c r="T42" s="3">
        <v>1.2</v>
      </c>
      <c r="U42" s="3">
        <v>50</v>
      </c>
      <c r="V42" s="15">
        <f t="shared" si="15"/>
        <v>14245.777777777776</v>
      </c>
      <c r="W42" s="15">
        <f t="shared" si="16"/>
        <v>6410.5999999999995</v>
      </c>
      <c r="X42" s="15">
        <f t="shared" si="17"/>
        <v>9784.5999999999985</v>
      </c>
    </row>
    <row r="43" spans="1:24" ht="16" x14ac:dyDescent="0.2">
      <c r="A43" s="3" t="s">
        <v>14</v>
      </c>
      <c r="B43" s="3" t="s">
        <v>63</v>
      </c>
      <c r="C43" s="12">
        <v>43623</v>
      </c>
      <c r="D43" s="13">
        <v>8400</v>
      </c>
      <c r="E43" s="3">
        <v>252080</v>
      </c>
      <c r="F43" s="3">
        <v>188100</v>
      </c>
      <c r="G43" s="3">
        <v>63980</v>
      </c>
      <c r="H43" s="3" t="s">
        <v>24</v>
      </c>
      <c r="I43" s="3">
        <v>0.35</v>
      </c>
      <c r="J43" s="3">
        <f t="shared" si="9"/>
        <v>22393</v>
      </c>
      <c r="K43" s="14">
        <v>45</v>
      </c>
      <c r="L43" s="3">
        <v>0.9</v>
      </c>
      <c r="M43" s="15">
        <f t="shared" si="10"/>
        <v>24881.111111111109</v>
      </c>
      <c r="N43" s="3">
        <f t="shared" si="11"/>
        <v>10076.85</v>
      </c>
      <c r="O43" s="3">
        <f t="shared" si="12"/>
        <v>9.9999999999999978E-2</v>
      </c>
      <c r="P43" s="15">
        <f t="shared" si="13"/>
        <v>2488.1111111111104</v>
      </c>
      <c r="Q43" s="3">
        <v>45</v>
      </c>
      <c r="R43" s="15">
        <f t="shared" si="14"/>
        <v>1119.6499999999996</v>
      </c>
      <c r="S43" s="3">
        <v>1.9</v>
      </c>
      <c r="T43" s="3">
        <v>1.2</v>
      </c>
      <c r="U43" s="3">
        <v>50</v>
      </c>
      <c r="V43" s="15">
        <f t="shared" si="15"/>
        <v>47274.111111111102</v>
      </c>
      <c r="W43" s="15">
        <f t="shared" si="16"/>
        <v>21273.349999999995</v>
      </c>
      <c r="X43" s="15">
        <f t="shared" si="17"/>
        <v>32469.849999999995</v>
      </c>
    </row>
    <row r="44" spans="1:24" ht="16" x14ac:dyDescent="0.2">
      <c r="A44" s="3" t="s">
        <v>17</v>
      </c>
      <c r="B44" s="3" t="s">
        <v>63</v>
      </c>
      <c r="C44" s="12">
        <v>43712</v>
      </c>
      <c r="D44" s="3">
        <v>8400</v>
      </c>
      <c r="E44" s="3">
        <v>102220</v>
      </c>
      <c r="F44" s="3">
        <v>51320</v>
      </c>
      <c r="G44" s="3">
        <v>50900</v>
      </c>
      <c r="H44" s="3" t="s">
        <v>30</v>
      </c>
      <c r="I44" s="3">
        <v>0.35</v>
      </c>
      <c r="J44" s="3">
        <f t="shared" si="9"/>
        <v>17815</v>
      </c>
      <c r="K44" s="14">
        <v>45</v>
      </c>
      <c r="L44" s="3">
        <v>0.9</v>
      </c>
      <c r="M44" s="15">
        <f t="shared" si="10"/>
        <v>19794.444444444445</v>
      </c>
      <c r="N44" s="3">
        <f t="shared" si="11"/>
        <v>8016.75</v>
      </c>
      <c r="O44" s="3">
        <f t="shared" si="12"/>
        <v>9.9999999999999978E-2</v>
      </c>
      <c r="P44" s="15">
        <f t="shared" si="13"/>
        <v>1979.4444444444441</v>
      </c>
      <c r="Q44" s="3">
        <v>45</v>
      </c>
      <c r="R44" s="15">
        <f t="shared" si="14"/>
        <v>890.74999999999989</v>
      </c>
      <c r="S44" s="3">
        <v>1.9</v>
      </c>
      <c r="T44" s="3">
        <v>1.2</v>
      </c>
      <c r="U44" s="3">
        <v>50</v>
      </c>
      <c r="V44" s="15">
        <f t="shared" si="15"/>
        <v>37609.444444444445</v>
      </c>
      <c r="W44" s="15">
        <f t="shared" si="16"/>
        <v>16924.25</v>
      </c>
      <c r="X44" s="15">
        <f t="shared" si="17"/>
        <v>25831.75</v>
      </c>
    </row>
    <row r="45" spans="1:24" ht="16" x14ac:dyDescent="0.2">
      <c r="A45" s="3" t="s">
        <v>15</v>
      </c>
      <c r="B45" s="3" t="s">
        <v>63</v>
      </c>
      <c r="C45" s="12">
        <v>43654</v>
      </c>
      <c r="D45" s="3">
        <v>8400</v>
      </c>
      <c r="E45" s="3"/>
      <c r="F45" s="3"/>
      <c r="G45" s="3">
        <v>65380</v>
      </c>
      <c r="H45" s="3" t="s">
        <v>25</v>
      </c>
      <c r="I45" s="3">
        <v>0.35</v>
      </c>
      <c r="J45" s="3">
        <f t="shared" si="9"/>
        <v>22883</v>
      </c>
      <c r="K45" s="14">
        <v>45</v>
      </c>
      <c r="L45" s="3">
        <v>0.9</v>
      </c>
      <c r="M45" s="15">
        <f t="shared" si="10"/>
        <v>25425.555555555555</v>
      </c>
      <c r="N45" s="3">
        <f t="shared" si="11"/>
        <v>10297.35</v>
      </c>
      <c r="O45" s="3">
        <f t="shared" si="12"/>
        <v>9.9999999999999978E-2</v>
      </c>
      <c r="P45" s="15">
        <f t="shared" si="13"/>
        <v>2542.5555555555547</v>
      </c>
      <c r="Q45" s="3">
        <v>45</v>
      </c>
      <c r="R45" s="15">
        <f t="shared" si="14"/>
        <v>1144.1499999999996</v>
      </c>
      <c r="S45" s="3">
        <v>1.9</v>
      </c>
      <c r="T45" s="3">
        <v>1.2</v>
      </c>
      <c r="U45" s="3">
        <v>50</v>
      </c>
      <c r="V45" s="15">
        <f t="shared" si="15"/>
        <v>48308.555555555555</v>
      </c>
      <c r="W45" s="15">
        <f t="shared" si="16"/>
        <v>21738.85</v>
      </c>
      <c r="X45" s="15">
        <f t="shared" si="17"/>
        <v>33180.35</v>
      </c>
    </row>
    <row r="46" spans="1:24" ht="16" x14ac:dyDescent="0.2">
      <c r="A46" s="3" t="s">
        <v>16</v>
      </c>
      <c r="B46" s="3" t="s">
        <v>63</v>
      </c>
      <c r="C46" s="12">
        <v>43684</v>
      </c>
      <c r="D46" s="3">
        <v>8400</v>
      </c>
      <c r="E46" s="3">
        <v>299560</v>
      </c>
      <c r="F46" s="3">
        <v>190280</v>
      </c>
      <c r="G46" s="3">
        <v>146840</v>
      </c>
      <c r="H46" s="3" t="s">
        <v>29</v>
      </c>
      <c r="I46" s="3">
        <v>0.35</v>
      </c>
      <c r="J46" s="3">
        <f t="shared" si="9"/>
        <v>51394</v>
      </c>
      <c r="K46" s="14">
        <v>45</v>
      </c>
      <c r="L46" s="3">
        <v>0.9</v>
      </c>
      <c r="M46" s="15">
        <f t="shared" si="10"/>
        <v>57104.444444444445</v>
      </c>
      <c r="N46" s="3">
        <f t="shared" si="11"/>
        <v>23127.3</v>
      </c>
      <c r="O46" s="3">
        <f t="shared" si="12"/>
        <v>9.9999999999999978E-2</v>
      </c>
      <c r="P46" s="15">
        <f t="shared" si="13"/>
        <v>5710.4444444444434</v>
      </c>
      <c r="Q46" s="3">
        <v>45</v>
      </c>
      <c r="R46" s="15">
        <f t="shared" si="14"/>
        <v>2569.6999999999994</v>
      </c>
      <c r="S46" s="3">
        <v>1.9</v>
      </c>
      <c r="T46" s="3">
        <v>1.2</v>
      </c>
      <c r="U46" s="3">
        <v>50</v>
      </c>
      <c r="V46" s="15">
        <f t="shared" si="15"/>
        <v>108498.44444444444</v>
      </c>
      <c r="W46" s="15">
        <f t="shared" si="16"/>
        <v>48824.299999999996</v>
      </c>
      <c r="X46" s="15">
        <f t="shared" si="17"/>
        <v>74521.299999999988</v>
      </c>
    </row>
    <row r="47" spans="1:24" ht="16" x14ac:dyDescent="0.2">
      <c r="A47" s="3" t="s">
        <v>14</v>
      </c>
      <c r="B47" s="3" t="s">
        <v>63</v>
      </c>
      <c r="C47" s="12">
        <v>43621</v>
      </c>
      <c r="D47" s="3">
        <v>8600</v>
      </c>
      <c r="E47" s="3">
        <v>224060</v>
      </c>
      <c r="F47" s="3">
        <v>79400</v>
      </c>
      <c r="G47" s="3">
        <v>144660</v>
      </c>
      <c r="H47" s="3" t="s">
        <v>33</v>
      </c>
      <c r="I47" s="3">
        <v>0.35</v>
      </c>
      <c r="J47" s="3">
        <f t="shared" si="9"/>
        <v>50631</v>
      </c>
      <c r="K47" s="14">
        <v>45</v>
      </c>
      <c r="L47" s="3">
        <v>0.9</v>
      </c>
      <c r="M47" s="15">
        <f t="shared" si="10"/>
        <v>56256.666666666664</v>
      </c>
      <c r="N47" s="3">
        <f t="shared" si="11"/>
        <v>22783.95</v>
      </c>
      <c r="O47" s="3">
        <f t="shared" si="12"/>
        <v>9.9999999999999978E-2</v>
      </c>
      <c r="P47" s="15">
        <f t="shared" si="13"/>
        <v>5625.6666666666652</v>
      </c>
      <c r="Q47" s="3">
        <v>45</v>
      </c>
      <c r="R47" s="15">
        <f t="shared" si="14"/>
        <v>2531.5499999999993</v>
      </c>
      <c r="S47" s="3">
        <v>1.9</v>
      </c>
      <c r="T47" s="3">
        <v>1.2</v>
      </c>
      <c r="U47" s="3">
        <v>50</v>
      </c>
      <c r="V47" s="15">
        <f t="shared" si="15"/>
        <v>106887.66666666666</v>
      </c>
      <c r="W47" s="15">
        <f t="shared" si="16"/>
        <v>48099.45</v>
      </c>
      <c r="X47" s="15">
        <f t="shared" si="17"/>
        <v>73414.95</v>
      </c>
    </row>
    <row r="48" spans="1:24" ht="16" x14ac:dyDescent="0.2">
      <c r="A48" s="3" t="s">
        <v>17</v>
      </c>
      <c r="B48" s="3" t="s">
        <v>63</v>
      </c>
      <c r="C48" s="12">
        <v>43712</v>
      </c>
      <c r="D48" s="3">
        <v>8600</v>
      </c>
      <c r="E48" s="3">
        <v>36100</v>
      </c>
      <c r="F48" s="3">
        <v>24100</v>
      </c>
      <c r="G48" s="3">
        <v>12000</v>
      </c>
      <c r="H48" s="3" t="s">
        <v>30</v>
      </c>
      <c r="I48" s="3">
        <v>0.35</v>
      </c>
      <c r="J48" s="3">
        <f t="shared" si="9"/>
        <v>4200</v>
      </c>
      <c r="K48" s="14">
        <v>45</v>
      </c>
      <c r="L48" s="3">
        <v>0.9</v>
      </c>
      <c r="M48" s="15">
        <f t="shared" si="10"/>
        <v>4666.666666666667</v>
      </c>
      <c r="N48" s="3">
        <f t="shared" si="11"/>
        <v>1890</v>
      </c>
      <c r="O48" s="3">
        <f t="shared" si="12"/>
        <v>9.9999999999999978E-2</v>
      </c>
      <c r="P48" s="15">
        <f t="shared" si="13"/>
        <v>466.66666666666657</v>
      </c>
      <c r="Q48" s="3">
        <v>45</v>
      </c>
      <c r="R48" s="15">
        <f t="shared" si="14"/>
        <v>209.99999999999997</v>
      </c>
      <c r="S48" s="3">
        <v>1.9</v>
      </c>
      <c r="T48" s="3">
        <v>1.2</v>
      </c>
      <c r="U48" s="3">
        <v>50</v>
      </c>
      <c r="V48" s="15">
        <f t="shared" si="15"/>
        <v>8866.6666666666661</v>
      </c>
      <c r="W48" s="15">
        <f t="shared" si="16"/>
        <v>3990</v>
      </c>
      <c r="X48" s="15">
        <f t="shared" si="17"/>
        <v>6090</v>
      </c>
    </row>
    <row r="49" spans="1:24" ht="16" x14ac:dyDescent="0.2">
      <c r="A49" s="3" t="s">
        <v>15</v>
      </c>
      <c r="B49" s="3" t="s">
        <v>63</v>
      </c>
      <c r="C49" s="12">
        <v>43654</v>
      </c>
      <c r="D49" s="3">
        <v>8600</v>
      </c>
      <c r="E49" s="3"/>
      <c r="F49" s="3"/>
      <c r="G49" s="3">
        <v>64020</v>
      </c>
      <c r="H49" s="3" t="s">
        <v>25</v>
      </c>
      <c r="I49" s="3">
        <v>0.35</v>
      </c>
      <c r="J49" s="3">
        <f t="shared" si="9"/>
        <v>22407</v>
      </c>
      <c r="K49" s="14">
        <v>45</v>
      </c>
      <c r="L49" s="3">
        <v>0.9</v>
      </c>
      <c r="M49" s="15">
        <f t="shared" si="10"/>
        <v>24896.666666666668</v>
      </c>
      <c r="N49" s="3">
        <f t="shared" si="11"/>
        <v>10083.15</v>
      </c>
      <c r="O49" s="3">
        <f t="shared" si="12"/>
        <v>9.9999999999999978E-2</v>
      </c>
      <c r="P49" s="15">
        <f t="shared" si="13"/>
        <v>2489.6666666666661</v>
      </c>
      <c r="Q49" s="3">
        <v>45</v>
      </c>
      <c r="R49" s="15">
        <f t="shared" si="14"/>
        <v>1120.3499999999997</v>
      </c>
      <c r="S49" s="3">
        <v>1.9</v>
      </c>
      <c r="T49" s="3">
        <v>1.2</v>
      </c>
      <c r="U49" s="3">
        <v>50</v>
      </c>
      <c r="V49" s="15">
        <f t="shared" si="15"/>
        <v>47303.666666666664</v>
      </c>
      <c r="W49" s="15">
        <f t="shared" si="16"/>
        <v>21286.649999999998</v>
      </c>
      <c r="X49" s="15">
        <f t="shared" si="17"/>
        <v>32490.149999999998</v>
      </c>
    </row>
    <row r="50" spans="1:24" ht="16" x14ac:dyDescent="0.2">
      <c r="A50" s="3" t="s">
        <v>20</v>
      </c>
      <c r="B50" s="7" t="s">
        <v>66</v>
      </c>
      <c r="C50" s="12">
        <v>43784</v>
      </c>
      <c r="D50" s="3">
        <v>2350</v>
      </c>
      <c r="E50" s="3">
        <v>555600</v>
      </c>
      <c r="F50" s="3">
        <v>239220</v>
      </c>
      <c r="G50" s="3">
        <v>316380</v>
      </c>
      <c r="H50" s="3" t="s">
        <v>44</v>
      </c>
      <c r="I50" s="18">
        <v>0.7</v>
      </c>
      <c r="J50" s="3">
        <f t="shared" si="9"/>
        <v>221466</v>
      </c>
      <c r="K50" s="14">
        <v>45</v>
      </c>
      <c r="L50" s="3">
        <v>0.53</v>
      </c>
      <c r="M50" s="15">
        <f t="shared" si="10"/>
        <v>417860.37735849054</v>
      </c>
      <c r="N50" s="3">
        <f t="shared" si="11"/>
        <v>99659.7</v>
      </c>
      <c r="O50" s="3">
        <f t="shared" si="12"/>
        <v>0.47</v>
      </c>
      <c r="P50" s="15">
        <f t="shared" si="13"/>
        <v>196394.37735849054</v>
      </c>
      <c r="Q50" s="3">
        <v>45</v>
      </c>
      <c r="R50" s="15">
        <f t="shared" si="14"/>
        <v>88377.469811320756</v>
      </c>
      <c r="S50" s="3">
        <v>0.21</v>
      </c>
      <c r="T50" s="3">
        <v>0.4</v>
      </c>
      <c r="U50" s="3">
        <v>41</v>
      </c>
      <c r="V50" s="15">
        <f t="shared" si="15"/>
        <v>87750.679245283012</v>
      </c>
      <c r="W50" s="15">
        <f t="shared" si="16"/>
        <v>39487.805660377358</v>
      </c>
      <c r="X50" s="15">
        <f t="shared" si="17"/>
        <v>227524.9754716981</v>
      </c>
    </row>
    <row r="51" spans="1:24" ht="16" x14ac:dyDescent="0.2">
      <c r="A51" s="3" t="s">
        <v>20</v>
      </c>
      <c r="B51" s="7" t="s">
        <v>66</v>
      </c>
      <c r="C51" s="12">
        <v>43781</v>
      </c>
      <c r="D51" s="7">
        <v>3400</v>
      </c>
      <c r="E51" s="3">
        <v>253100</v>
      </c>
      <c r="F51" s="3">
        <v>106020</v>
      </c>
      <c r="G51" s="3">
        <v>147080</v>
      </c>
      <c r="H51" s="3" t="s">
        <v>44</v>
      </c>
      <c r="I51" s="18">
        <v>0.7</v>
      </c>
      <c r="J51" s="3">
        <f t="shared" si="9"/>
        <v>102956</v>
      </c>
      <c r="K51" s="14">
        <v>45</v>
      </c>
      <c r="L51" s="3">
        <v>0.53</v>
      </c>
      <c r="M51" s="15">
        <f t="shared" si="10"/>
        <v>194256.60377358491</v>
      </c>
      <c r="N51" s="3">
        <f t="shared" si="11"/>
        <v>46330.2</v>
      </c>
      <c r="O51" s="3">
        <f t="shared" si="12"/>
        <v>0.47</v>
      </c>
      <c r="P51" s="15">
        <f t="shared" si="13"/>
        <v>91300.60377358491</v>
      </c>
      <c r="Q51" s="3">
        <v>45</v>
      </c>
      <c r="R51" s="15">
        <f t="shared" si="14"/>
        <v>41085.271698113211</v>
      </c>
      <c r="S51" s="3">
        <v>0.21</v>
      </c>
      <c r="T51" s="3">
        <v>0.4</v>
      </c>
      <c r="U51" s="3">
        <v>41</v>
      </c>
      <c r="V51" s="15">
        <f t="shared" si="15"/>
        <v>40793.886792452831</v>
      </c>
      <c r="W51" s="15">
        <f t="shared" si="16"/>
        <v>18357.249056603774</v>
      </c>
      <c r="X51" s="15">
        <f t="shared" si="17"/>
        <v>105772.72075471698</v>
      </c>
    </row>
    <row r="52" spans="1:24" ht="16" x14ac:dyDescent="0.2">
      <c r="A52" s="3" t="s">
        <v>20</v>
      </c>
      <c r="B52" s="7" t="s">
        <v>66</v>
      </c>
      <c r="C52" s="12">
        <v>43782</v>
      </c>
      <c r="D52" s="3">
        <v>3400</v>
      </c>
      <c r="E52" s="3">
        <v>457240</v>
      </c>
      <c r="F52" s="3">
        <v>199840</v>
      </c>
      <c r="G52" s="3">
        <v>257400</v>
      </c>
      <c r="H52" s="3" t="s">
        <v>53</v>
      </c>
      <c r="I52" s="18">
        <v>0.7</v>
      </c>
      <c r="J52" s="3">
        <f t="shared" si="9"/>
        <v>180180</v>
      </c>
      <c r="K52" s="14">
        <v>45</v>
      </c>
      <c r="L52" s="3">
        <v>0.53</v>
      </c>
      <c r="M52" s="15">
        <f t="shared" si="10"/>
        <v>339962.26415094337</v>
      </c>
      <c r="N52" s="3">
        <f t="shared" si="11"/>
        <v>81081</v>
      </c>
      <c r="O52" s="3">
        <f t="shared" si="12"/>
        <v>0.47</v>
      </c>
      <c r="P52" s="15">
        <f t="shared" si="13"/>
        <v>159782.26415094337</v>
      </c>
      <c r="Q52" s="3">
        <v>45</v>
      </c>
      <c r="R52" s="15">
        <f t="shared" si="14"/>
        <v>71902.018867924518</v>
      </c>
      <c r="S52" s="3">
        <v>0.21</v>
      </c>
      <c r="T52" s="3">
        <v>0.4</v>
      </c>
      <c r="U52" s="3">
        <v>41</v>
      </c>
      <c r="V52" s="15">
        <f t="shared" si="15"/>
        <v>71392.075471698103</v>
      </c>
      <c r="W52" s="15">
        <f t="shared" si="16"/>
        <v>32126.433962264146</v>
      </c>
      <c r="X52" s="15">
        <f t="shared" si="17"/>
        <v>185109.45283018867</v>
      </c>
    </row>
    <row r="53" spans="1:24" ht="16" x14ac:dyDescent="0.2">
      <c r="A53" s="3" t="s">
        <v>19</v>
      </c>
      <c r="B53" s="7" t="s">
        <v>66</v>
      </c>
      <c r="C53" s="12">
        <v>43761</v>
      </c>
      <c r="D53" s="3">
        <v>7300</v>
      </c>
      <c r="E53" s="3">
        <v>844300</v>
      </c>
      <c r="F53" s="3">
        <v>351040</v>
      </c>
      <c r="G53" s="3">
        <v>493260</v>
      </c>
      <c r="H53" s="3" t="s">
        <v>50</v>
      </c>
      <c r="I53" s="18">
        <v>0.7</v>
      </c>
      <c r="J53" s="3">
        <f t="shared" si="9"/>
        <v>345282</v>
      </c>
      <c r="K53" s="14">
        <v>45</v>
      </c>
      <c r="L53" s="3">
        <v>0.53</v>
      </c>
      <c r="M53" s="15">
        <f t="shared" si="10"/>
        <v>651475.47169811325</v>
      </c>
      <c r="N53" s="3">
        <f t="shared" si="11"/>
        <v>155376.9</v>
      </c>
      <c r="O53" s="3">
        <f t="shared" si="12"/>
        <v>0.47</v>
      </c>
      <c r="P53" s="15">
        <f t="shared" si="13"/>
        <v>306193.47169811319</v>
      </c>
      <c r="Q53" s="3">
        <v>45</v>
      </c>
      <c r="R53" s="15">
        <f t="shared" si="14"/>
        <v>137787.06226415094</v>
      </c>
      <c r="S53" s="3">
        <v>0.21</v>
      </c>
      <c r="T53" s="3">
        <v>0.4</v>
      </c>
      <c r="U53" s="3">
        <v>41</v>
      </c>
      <c r="V53" s="15">
        <f t="shared" si="15"/>
        <v>136809.84905660377</v>
      </c>
      <c r="W53" s="15">
        <f t="shared" si="16"/>
        <v>61564.432075471697</v>
      </c>
      <c r="X53" s="15">
        <f t="shared" si="17"/>
        <v>354728.39433962264</v>
      </c>
    </row>
    <row r="54" spans="1:24" ht="16" x14ac:dyDescent="0.2">
      <c r="A54" s="3" t="s">
        <v>20</v>
      </c>
      <c r="B54" s="7" t="s">
        <v>66</v>
      </c>
      <c r="C54" s="12">
        <v>43788</v>
      </c>
      <c r="D54" s="13" t="s">
        <v>48</v>
      </c>
      <c r="E54" s="3">
        <v>220380</v>
      </c>
      <c r="F54" s="3">
        <v>102500</v>
      </c>
      <c r="G54" s="3">
        <v>117880</v>
      </c>
      <c r="H54" s="3" t="s">
        <v>44</v>
      </c>
      <c r="I54" s="18">
        <v>0.7</v>
      </c>
      <c r="J54" s="3">
        <f t="shared" si="9"/>
        <v>82516</v>
      </c>
      <c r="K54" s="14">
        <v>45</v>
      </c>
      <c r="L54" s="3">
        <v>0.53</v>
      </c>
      <c r="M54" s="15">
        <f t="shared" si="10"/>
        <v>155690.56603773584</v>
      </c>
      <c r="N54" s="3">
        <f t="shared" si="11"/>
        <v>37132.199999999997</v>
      </c>
      <c r="O54" s="3">
        <f t="shared" si="12"/>
        <v>0.47</v>
      </c>
      <c r="P54" s="15">
        <f t="shared" si="13"/>
        <v>73174.566037735844</v>
      </c>
      <c r="Q54" s="3">
        <v>45</v>
      </c>
      <c r="R54" s="15">
        <f t="shared" si="14"/>
        <v>32928.554716981125</v>
      </c>
      <c r="S54" s="3">
        <v>0.21</v>
      </c>
      <c r="T54" s="3">
        <v>0.4</v>
      </c>
      <c r="U54" s="3">
        <v>41</v>
      </c>
      <c r="V54" s="15">
        <f t="shared" si="15"/>
        <v>32695.018867924526</v>
      </c>
      <c r="W54" s="15">
        <f t="shared" si="16"/>
        <v>14712.758490566037</v>
      </c>
      <c r="X54" s="15">
        <f t="shared" si="17"/>
        <v>84773.513207547148</v>
      </c>
    </row>
    <row r="55" spans="1:24" ht="16" x14ac:dyDescent="0.2">
      <c r="A55" s="3" t="s">
        <v>19</v>
      </c>
      <c r="B55" s="7" t="s">
        <v>66</v>
      </c>
      <c r="C55" s="12">
        <v>43761</v>
      </c>
      <c r="D55" s="13" t="s">
        <v>48</v>
      </c>
      <c r="E55" s="3">
        <v>776791</v>
      </c>
      <c r="F55" s="3">
        <v>326360</v>
      </c>
      <c r="G55" s="3">
        <v>450431</v>
      </c>
      <c r="H55" s="3" t="s">
        <v>51</v>
      </c>
      <c r="I55" s="18">
        <v>0.7</v>
      </c>
      <c r="J55" s="3">
        <f t="shared" si="9"/>
        <v>315301.69999999995</v>
      </c>
      <c r="K55" s="14">
        <v>45</v>
      </c>
      <c r="L55" s="3">
        <v>0.53</v>
      </c>
      <c r="M55" s="15">
        <f t="shared" si="10"/>
        <v>594908.8679245282</v>
      </c>
      <c r="N55" s="3">
        <f t="shared" si="11"/>
        <v>141885.76499999998</v>
      </c>
      <c r="O55" s="3">
        <f t="shared" si="12"/>
        <v>0.47</v>
      </c>
      <c r="P55" s="15">
        <f t="shared" si="13"/>
        <v>279607.16792452824</v>
      </c>
      <c r="Q55" s="3">
        <v>45</v>
      </c>
      <c r="R55" s="15">
        <f t="shared" si="14"/>
        <v>125823.22556603771</v>
      </c>
      <c r="S55" s="3">
        <v>0.21</v>
      </c>
      <c r="T55" s="3">
        <v>0.4</v>
      </c>
      <c r="U55" s="3">
        <v>41</v>
      </c>
      <c r="V55" s="15">
        <f t="shared" si="15"/>
        <v>124930.86226415091</v>
      </c>
      <c r="W55" s="15">
        <f t="shared" si="16"/>
        <v>56218.88801886791</v>
      </c>
      <c r="X55" s="15">
        <f t="shared" si="17"/>
        <v>323927.87858490564</v>
      </c>
    </row>
    <row r="56" spans="1:24" ht="16" x14ac:dyDescent="0.2">
      <c r="A56" s="3" t="s">
        <v>20</v>
      </c>
      <c r="B56" s="7" t="s">
        <v>67</v>
      </c>
      <c r="C56" s="12">
        <v>43781</v>
      </c>
      <c r="D56" s="3">
        <v>5300</v>
      </c>
      <c r="E56" s="3">
        <v>159780</v>
      </c>
      <c r="F56" s="3">
        <v>75000</v>
      </c>
      <c r="G56" s="3">
        <v>84780</v>
      </c>
      <c r="H56" s="3" t="s">
        <v>52</v>
      </c>
      <c r="I56" s="18">
        <v>0.7</v>
      </c>
      <c r="J56" s="3">
        <f t="shared" si="9"/>
        <v>59345.999999999993</v>
      </c>
      <c r="K56" s="14">
        <v>45</v>
      </c>
      <c r="L56" s="3">
        <v>0.53</v>
      </c>
      <c r="M56" s="15">
        <f t="shared" si="10"/>
        <v>111973.58490566036</v>
      </c>
      <c r="N56" s="3">
        <f t="shared" si="11"/>
        <v>26705.699999999997</v>
      </c>
      <c r="O56" s="3">
        <f t="shared" si="12"/>
        <v>0.47</v>
      </c>
      <c r="P56" s="15">
        <f t="shared" si="13"/>
        <v>52627.584905660369</v>
      </c>
      <c r="Q56" s="3">
        <v>45</v>
      </c>
      <c r="R56" s="15">
        <f t="shared" si="14"/>
        <v>23682.413207547168</v>
      </c>
      <c r="S56" s="3">
        <v>0.21</v>
      </c>
      <c r="T56" s="3">
        <v>0.4</v>
      </c>
      <c r="U56" s="3">
        <v>41</v>
      </c>
      <c r="V56" s="15">
        <f t="shared" si="15"/>
        <v>23514.452830188675</v>
      </c>
      <c r="W56" s="15">
        <f t="shared" si="16"/>
        <v>10581.503773584904</v>
      </c>
      <c r="X56" s="15">
        <f t="shared" si="17"/>
        <v>60969.616981132072</v>
      </c>
    </row>
    <row r="57" spans="1:24" ht="16" x14ac:dyDescent="0.2">
      <c r="A57" s="3" t="s">
        <v>19</v>
      </c>
      <c r="B57" s="7" t="s">
        <v>67</v>
      </c>
      <c r="C57" s="12">
        <v>43761</v>
      </c>
      <c r="D57" s="3">
        <v>5500</v>
      </c>
      <c r="E57" s="3">
        <v>33800</v>
      </c>
      <c r="F57" s="19">
        <v>25160</v>
      </c>
      <c r="G57" s="8">
        <v>8640</v>
      </c>
      <c r="H57" s="3" t="s">
        <v>47</v>
      </c>
      <c r="I57" s="18">
        <v>0.7</v>
      </c>
      <c r="J57" s="3">
        <f t="shared" si="9"/>
        <v>6048</v>
      </c>
      <c r="K57" s="14">
        <v>45</v>
      </c>
      <c r="L57" s="3">
        <v>0.53</v>
      </c>
      <c r="M57" s="15">
        <f t="shared" si="10"/>
        <v>11411.32075471698</v>
      </c>
      <c r="N57" s="3">
        <f t="shared" si="11"/>
        <v>2721.6</v>
      </c>
      <c r="O57" s="3">
        <f t="shared" si="12"/>
        <v>0.47</v>
      </c>
      <c r="P57" s="15">
        <f t="shared" si="13"/>
        <v>5363.3207547169804</v>
      </c>
      <c r="Q57" s="3">
        <v>45</v>
      </c>
      <c r="R57" s="15">
        <f t="shared" si="14"/>
        <v>2413.4943396226413</v>
      </c>
      <c r="S57" s="3">
        <v>0.21</v>
      </c>
      <c r="T57" s="3">
        <v>0.4</v>
      </c>
      <c r="U57" s="3">
        <v>41</v>
      </c>
      <c r="V57" s="15">
        <f t="shared" si="15"/>
        <v>2396.3773584905657</v>
      </c>
      <c r="W57" s="15">
        <f t="shared" si="16"/>
        <v>1078.3698113207547</v>
      </c>
      <c r="X57" s="15">
        <f t="shared" si="17"/>
        <v>6213.4641509433959</v>
      </c>
    </row>
    <row r="58" spans="1:24" ht="16" x14ac:dyDescent="0.2">
      <c r="A58" s="3" t="s">
        <v>20</v>
      </c>
      <c r="B58" s="7" t="s">
        <v>67</v>
      </c>
      <c r="C58" s="12">
        <v>43781</v>
      </c>
      <c r="D58" s="3">
        <v>7600</v>
      </c>
      <c r="E58" s="3">
        <v>264558</v>
      </c>
      <c r="F58" s="3">
        <v>100160</v>
      </c>
      <c r="G58" s="3">
        <v>164398</v>
      </c>
      <c r="H58" s="3" t="s">
        <v>52</v>
      </c>
      <c r="I58" s="18">
        <v>0.7</v>
      </c>
      <c r="J58" s="3">
        <f t="shared" si="9"/>
        <v>115078.59999999999</v>
      </c>
      <c r="K58" s="14">
        <v>45</v>
      </c>
      <c r="L58" s="3">
        <v>0.53</v>
      </c>
      <c r="M58" s="15">
        <f t="shared" si="10"/>
        <v>217129.43396226416</v>
      </c>
      <c r="N58" s="3">
        <f t="shared" si="11"/>
        <v>51785.37</v>
      </c>
      <c r="O58" s="3">
        <f t="shared" si="12"/>
        <v>0.47</v>
      </c>
      <c r="P58" s="15">
        <f t="shared" si="13"/>
        <v>102050.83396226415</v>
      </c>
      <c r="Q58" s="3">
        <v>45</v>
      </c>
      <c r="R58" s="15">
        <f t="shared" si="14"/>
        <v>45922.875283018875</v>
      </c>
      <c r="S58" s="3">
        <v>0.21</v>
      </c>
      <c r="T58" s="3">
        <v>0.4</v>
      </c>
      <c r="U58" s="3">
        <v>41</v>
      </c>
      <c r="V58" s="15">
        <f t="shared" si="15"/>
        <v>45597.181132075471</v>
      </c>
      <c r="W58" s="15">
        <f t="shared" si="16"/>
        <v>20518.731509433961</v>
      </c>
      <c r="X58" s="15">
        <f t="shared" si="17"/>
        <v>118226.97679245284</v>
      </c>
    </row>
    <row r="59" spans="1:24" ht="16" x14ac:dyDescent="0.2">
      <c r="A59" s="3" t="s">
        <v>19</v>
      </c>
      <c r="B59" s="7" t="s">
        <v>67</v>
      </c>
      <c r="C59" s="12">
        <v>43755</v>
      </c>
      <c r="D59" s="3">
        <v>9300</v>
      </c>
      <c r="E59" s="3">
        <v>1120690</v>
      </c>
      <c r="F59" s="3">
        <v>444240</v>
      </c>
      <c r="G59" s="3">
        <v>676450</v>
      </c>
      <c r="H59" s="3" t="s">
        <v>49</v>
      </c>
      <c r="I59" s="18">
        <v>0.7</v>
      </c>
      <c r="J59" s="3">
        <f t="shared" si="9"/>
        <v>473514.99999999994</v>
      </c>
      <c r="K59" s="14">
        <v>45</v>
      </c>
      <c r="L59" s="3">
        <v>0.53</v>
      </c>
      <c r="M59" s="15">
        <f t="shared" si="10"/>
        <v>893424.52830188663</v>
      </c>
      <c r="N59" s="3">
        <f t="shared" si="11"/>
        <v>213081.74999999997</v>
      </c>
      <c r="O59" s="3">
        <f t="shared" si="12"/>
        <v>0.47</v>
      </c>
      <c r="P59" s="15">
        <f t="shared" si="13"/>
        <v>419909.52830188669</v>
      </c>
      <c r="Q59" s="3">
        <v>45</v>
      </c>
      <c r="R59" s="15">
        <f t="shared" si="14"/>
        <v>188959.28773584904</v>
      </c>
      <c r="S59" s="3">
        <v>0.21</v>
      </c>
      <c r="T59" s="3">
        <v>0.4</v>
      </c>
      <c r="U59" s="3">
        <v>41</v>
      </c>
      <c r="V59" s="15">
        <f t="shared" si="15"/>
        <v>187619.15094339618</v>
      </c>
      <c r="W59" s="15">
        <f t="shared" si="16"/>
        <v>84428.617924528284</v>
      </c>
      <c r="X59" s="15">
        <f t="shared" si="17"/>
        <v>486469.65566037735</v>
      </c>
    </row>
    <row r="60" spans="1:24" ht="16" x14ac:dyDescent="0.2">
      <c r="A60" s="3" t="s">
        <v>20</v>
      </c>
      <c r="B60" s="7" t="s">
        <v>67</v>
      </c>
      <c r="C60" s="12">
        <v>43788</v>
      </c>
      <c r="D60" s="17" t="s">
        <v>46</v>
      </c>
      <c r="E60" s="3">
        <v>592020</v>
      </c>
      <c r="F60" s="3">
        <v>268420</v>
      </c>
      <c r="G60" s="3">
        <v>323600</v>
      </c>
      <c r="H60" s="3" t="s">
        <v>44</v>
      </c>
      <c r="I60" s="18">
        <v>0.7</v>
      </c>
      <c r="J60" s="3">
        <f t="shared" si="9"/>
        <v>226520</v>
      </c>
      <c r="K60" s="14">
        <v>45</v>
      </c>
      <c r="L60" s="3">
        <v>0.53</v>
      </c>
      <c r="M60" s="15">
        <f t="shared" si="10"/>
        <v>427396.22641509434</v>
      </c>
      <c r="N60" s="3">
        <f t="shared" si="11"/>
        <v>101934</v>
      </c>
      <c r="O60" s="3">
        <f t="shared" si="12"/>
        <v>0.47</v>
      </c>
      <c r="P60" s="15">
        <f t="shared" si="13"/>
        <v>200876.22641509434</v>
      </c>
      <c r="Q60" s="3">
        <v>45</v>
      </c>
      <c r="R60" s="15">
        <f t="shared" si="14"/>
        <v>90394.30188679244</v>
      </c>
      <c r="S60" s="3">
        <v>0.21</v>
      </c>
      <c r="T60" s="3">
        <v>0.4</v>
      </c>
      <c r="U60" s="3">
        <v>41</v>
      </c>
      <c r="V60" s="15">
        <f t="shared" si="15"/>
        <v>89753.207547169804</v>
      </c>
      <c r="W60" s="15">
        <f t="shared" si="16"/>
        <v>40388.943396226416</v>
      </c>
      <c r="X60" s="15">
        <f t="shared" si="17"/>
        <v>232717.24528301886</v>
      </c>
    </row>
    <row r="61" spans="1:24" ht="16" x14ac:dyDescent="0.2">
      <c r="A61" s="3" t="s">
        <v>34</v>
      </c>
      <c r="B61" s="3" t="s">
        <v>18</v>
      </c>
      <c r="C61" s="12">
        <v>43736</v>
      </c>
      <c r="D61" s="13">
        <v>3500</v>
      </c>
      <c r="E61" s="3">
        <v>4816112</v>
      </c>
      <c r="F61" s="3">
        <v>2448300</v>
      </c>
      <c r="G61" s="4">
        <v>2367812</v>
      </c>
      <c r="H61" s="3" t="s">
        <v>37</v>
      </c>
      <c r="I61" s="3">
        <v>0.35</v>
      </c>
      <c r="J61" s="3">
        <f t="shared" si="9"/>
        <v>828734.2</v>
      </c>
      <c r="K61" s="14">
        <v>45</v>
      </c>
      <c r="L61" s="3">
        <v>0.85</v>
      </c>
      <c r="M61" s="15">
        <f t="shared" si="10"/>
        <v>974981.4117647059</v>
      </c>
      <c r="N61" s="3">
        <f t="shared" si="11"/>
        <v>372930.39</v>
      </c>
      <c r="O61" s="3">
        <f t="shared" si="12"/>
        <v>0.15000000000000002</v>
      </c>
      <c r="P61" s="15">
        <f t="shared" si="13"/>
        <v>146247.21176470592</v>
      </c>
      <c r="Q61" s="3">
        <v>45</v>
      </c>
      <c r="R61" s="15">
        <f t="shared" si="14"/>
        <v>65811.24529411766</v>
      </c>
      <c r="S61" s="3">
        <v>0.21</v>
      </c>
      <c r="T61" s="3">
        <v>0.21</v>
      </c>
      <c r="U61" s="3">
        <v>26</v>
      </c>
      <c r="V61" s="15">
        <f t="shared" si="15"/>
        <v>204746.09647058824</v>
      </c>
      <c r="W61" s="15">
        <f t="shared" si="16"/>
        <v>92135.743411764706</v>
      </c>
      <c r="X61" s="15">
        <f t="shared" si="17"/>
        <v>530877.37870588235</v>
      </c>
    </row>
    <row r="62" spans="1:24" ht="16" x14ac:dyDescent="0.2">
      <c r="A62" s="3" t="s">
        <v>34</v>
      </c>
      <c r="B62" s="3" t="s">
        <v>18</v>
      </c>
      <c r="C62" s="12">
        <v>43734</v>
      </c>
      <c r="D62" s="13">
        <v>4600</v>
      </c>
      <c r="E62" s="3">
        <v>4734210</v>
      </c>
      <c r="F62" s="3">
        <v>2445860</v>
      </c>
      <c r="G62" s="3">
        <v>2288350</v>
      </c>
      <c r="H62" s="3" t="s">
        <v>38</v>
      </c>
      <c r="I62" s="3">
        <v>0.35</v>
      </c>
      <c r="J62" s="3">
        <f t="shared" si="9"/>
        <v>800922.5</v>
      </c>
      <c r="K62" s="14">
        <v>45</v>
      </c>
      <c r="L62" s="3">
        <v>0.85</v>
      </c>
      <c r="M62" s="15">
        <f t="shared" si="10"/>
        <v>942261.76470588241</v>
      </c>
      <c r="N62" s="3">
        <f t="shared" si="11"/>
        <v>360415.125</v>
      </c>
      <c r="O62" s="3">
        <f t="shared" si="12"/>
        <v>0.15000000000000002</v>
      </c>
      <c r="P62" s="15">
        <f t="shared" si="13"/>
        <v>141339.26470588238</v>
      </c>
      <c r="Q62" s="3">
        <v>45</v>
      </c>
      <c r="R62" s="15">
        <f t="shared" si="14"/>
        <v>63602.669117647078</v>
      </c>
      <c r="S62" s="3">
        <v>0.21</v>
      </c>
      <c r="T62" s="3">
        <v>0.21</v>
      </c>
      <c r="U62" s="3">
        <v>26</v>
      </c>
      <c r="V62" s="15">
        <f t="shared" si="15"/>
        <v>197874.9705882353</v>
      </c>
      <c r="W62" s="15">
        <f t="shared" si="16"/>
        <v>89043.736764705885</v>
      </c>
      <c r="X62" s="15">
        <f t="shared" si="17"/>
        <v>513061.53088235296</v>
      </c>
    </row>
    <row r="63" spans="1:24" ht="16" x14ac:dyDescent="0.2">
      <c r="A63" s="3" t="s">
        <v>34</v>
      </c>
      <c r="B63" s="3" t="s">
        <v>18</v>
      </c>
      <c r="C63" s="12">
        <v>43734</v>
      </c>
      <c r="D63" s="13">
        <v>5200</v>
      </c>
      <c r="E63" s="3">
        <v>783600</v>
      </c>
      <c r="F63" s="3">
        <v>410760</v>
      </c>
      <c r="G63" s="3">
        <v>372840</v>
      </c>
      <c r="H63" s="3" t="s">
        <v>36</v>
      </c>
      <c r="I63" s="3">
        <v>0.35</v>
      </c>
      <c r="J63" s="3">
        <f t="shared" si="9"/>
        <v>130493.99999999999</v>
      </c>
      <c r="K63" s="14">
        <v>45</v>
      </c>
      <c r="L63" s="3">
        <v>0.85</v>
      </c>
      <c r="M63" s="15">
        <f t="shared" si="10"/>
        <v>153522.35294117645</v>
      </c>
      <c r="N63" s="3">
        <f t="shared" si="11"/>
        <v>58722.299999999988</v>
      </c>
      <c r="O63" s="3">
        <f t="shared" si="12"/>
        <v>0.15000000000000002</v>
      </c>
      <c r="P63" s="15">
        <f t="shared" si="13"/>
        <v>23028.352941176472</v>
      </c>
      <c r="Q63" s="3">
        <v>45</v>
      </c>
      <c r="R63" s="15">
        <f t="shared" si="14"/>
        <v>10362.758823529412</v>
      </c>
      <c r="S63" s="3">
        <v>0.21</v>
      </c>
      <c r="T63" s="3">
        <v>0.21</v>
      </c>
      <c r="U63" s="3">
        <v>26</v>
      </c>
      <c r="V63" s="15">
        <f t="shared" si="15"/>
        <v>32239.694117647054</v>
      </c>
      <c r="W63" s="15">
        <f t="shared" si="16"/>
        <v>14507.862352941174</v>
      </c>
      <c r="X63" s="15">
        <f t="shared" si="17"/>
        <v>83592.921176470569</v>
      </c>
    </row>
    <row r="64" spans="1:24" ht="16" x14ac:dyDescent="0.2">
      <c r="A64" s="3" t="s">
        <v>34</v>
      </c>
      <c r="B64" s="3" t="s">
        <v>18</v>
      </c>
      <c r="C64" s="12">
        <v>43733</v>
      </c>
      <c r="D64" s="17">
        <v>8500</v>
      </c>
      <c r="E64" s="3">
        <v>3399740</v>
      </c>
      <c r="F64" s="3">
        <v>1529640</v>
      </c>
      <c r="G64" s="3">
        <v>1870100</v>
      </c>
      <c r="H64" s="3" t="s">
        <v>36</v>
      </c>
      <c r="I64" s="3">
        <v>0.35</v>
      </c>
      <c r="J64" s="3">
        <f t="shared" si="9"/>
        <v>654535</v>
      </c>
      <c r="K64" s="14">
        <v>45</v>
      </c>
      <c r="L64" s="3">
        <v>0.85</v>
      </c>
      <c r="M64" s="15">
        <f t="shared" si="10"/>
        <v>770041.17647058819</v>
      </c>
      <c r="N64" s="3">
        <f t="shared" si="11"/>
        <v>294540.75</v>
      </c>
      <c r="O64" s="3">
        <f t="shared" si="12"/>
        <v>0.15000000000000002</v>
      </c>
      <c r="P64" s="15">
        <f t="shared" si="13"/>
        <v>115506.17647058825</v>
      </c>
      <c r="Q64" s="3">
        <v>45</v>
      </c>
      <c r="R64" s="15">
        <f t="shared" si="14"/>
        <v>51977.779411764714</v>
      </c>
      <c r="S64" s="3">
        <v>0.21</v>
      </c>
      <c r="T64" s="3">
        <v>0.21</v>
      </c>
      <c r="U64" s="3">
        <v>26</v>
      </c>
      <c r="V64" s="15">
        <f t="shared" si="15"/>
        <v>161708.64705882352</v>
      </c>
      <c r="W64" s="15">
        <f t="shared" si="16"/>
        <v>72768.891176470584</v>
      </c>
      <c r="X64" s="15">
        <f t="shared" si="17"/>
        <v>419287.42058823525</v>
      </c>
    </row>
    <row r="65" spans="1:24" ht="16" x14ac:dyDescent="0.2">
      <c r="A65" s="3" t="s">
        <v>34</v>
      </c>
      <c r="B65" s="3" t="s">
        <v>18</v>
      </c>
      <c r="C65" s="12">
        <v>43734</v>
      </c>
      <c r="D65" s="13" t="s">
        <v>35</v>
      </c>
      <c r="E65" s="3">
        <v>120580</v>
      </c>
      <c r="F65" s="3">
        <v>64500</v>
      </c>
      <c r="G65" s="3">
        <v>56080</v>
      </c>
      <c r="H65" s="3" t="s">
        <v>36</v>
      </c>
      <c r="I65" s="3">
        <v>0.35</v>
      </c>
      <c r="J65" s="3">
        <f t="shared" si="9"/>
        <v>19628</v>
      </c>
      <c r="K65" s="14">
        <v>45</v>
      </c>
      <c r="L65" s="3">
        <v>0.85</v>
      </c>
      <c r="M65" s="15">
        <f t="shared" si="10"/>
        <v>23091.764705882353</v>
      </c>
      <c r="N65" s="3">
        <f t="shared" si="11"/>
        <v>8832.6</v>
      </c>
      <c r="O65" s="3">
        <f t="shared" si="12"/>
        <v>0.15000000000000002</v>
      </c>
      <c r="P65" s="15">
        <f t="shared" si="13"/>
        <v>3463.7647058823536</v>
      </c>
      <c r="Q65" s="3">
        <v>45</v>
      </c>
      <c r="R65" s="15">
        <f t="shared" si="14"/>
        <v>1558.6941176470591</v>
      </c>
      <c r="S65" s="3">
        <v>0.21</v>
      </c>
      <c r="T65" s="3">
        <v>0.21</v>
      </c>
      <c r="U65" s="3">
        <v>26</v>
      </c>
      <c r="V65" s="15">
        <f t="shared" si="15"/>
        <v>4849.2705882352939</v>
      </c>
      <c r="W65" s="15">
        <f t="shared" si="16"/>
        <v>2182.1717647058822</v>
      </c>
      <c r="X65" s="15">
        <f t="shared" si="17"/>
        <v>12573.465882352943</v>
      </c>
    </row>
    <row r="66" spans="1:24" ht="16" x14ac:dyDescent="0.2">
      <c r="A66" s="3" t="s">
        <v>21</v>
      </c>
      <c r="B66" s="7" t="s">
        <v>21</v>
      </c>
      <c r="C66" s="12">
        <v>43745</v>
      </c>
      <c r="D66" s="4">
        <v>6140</v>
      </c>
      <c r="E66" s="3">
        <v>47960</v>
      </c>
      <c r="F66" s="3">
        <v>25160</v>
      </c>
      <c r="G66" s="3">
        <v>22800</v>
      </c>
      <c r="H66" s="3" t="s">
        <v>41</v>
      </c>
      <c r="I66" s="3">
        <v>0.92</v>
      </c>
      <c r="J66" s="3">
        <f t="shared" ref="J66:J86" si="18">G66*I66</f>
        <v>20976</v>
      </c>
      <c r="K66" s="14">
        <v>45</v>
      </c>
      <c r="L66" s="3">
        <v>0.38</v>
      </c>
      <c r="M66" s="15">
        <f t="shared" ref="M66:M86" si="19">J66*100/(L66*100)</f>
        <v>55200</v>
      </c>
      <c r="N66" s="3">
        <f t="shared" ref="N66:N86" si="20">J66*K66/100</f>
        <v>9439.2000000000007</v>
      </c>
      <c r="O66" s="3">
        <f t="shared" ref="O66:O86" si="21">1-L66</f>
        <v>0.62</v>
      </c>
      <c r="P66" s="15">
        <f t="shared" ref="P66:P86" si="22">O66*M66</f>
        <v>34224</v>
      </c>
      <c r="Q66" s="3">
        <v>45</v>
      </c>
      <c r="R66" s="15">
        <f t="shared" ref="R66:R86" si="23">P66*Q66/100</f>
        <v>15400.8</v>
      </c>
      <c r="S66" s="3">
        <v>0.28999999999999998</v>
      </c>
      <c r="T66" s="3">
        <v>0.4</v>
      </c>
      <c r="U66" s="3">
        <v>41</v>
      </c>
      <c r="V66" s="15">
        <f t="shared" ref="V66:V86" si="24">S66*(M66)</f>
        <v>16007.999999999998</v>
      </c>
      <c r="W66" s="15">
        <f t="shared" ref="W66:W86" si="25">Q66/100*V66</f>
        <v>7203.5999999999995</v>
      </c>
      <c r="X66" s="15">
        <f t="shared" ref="X66:X86" si="26">N66+R66+W66</f>
        <v>32043.599999999999</v>
      </c>
    </row>
    <row r="67" spans="1:24" ht="16" x14ac:dyDescent="0.2">
      <c r="A67" s="3" t="s">
        <v>21</v>
      </c>
      <c r="B67" s="7" t="s">
        <v>21</v>
      </c>
      <c r="C67" s="12">
        <v>43745</v>
      </c>
      <c r="D67" s="4">
        <v>1100</v>
      </c>
      <c r="E67" s="3">
        <v>46120</v>
      </c>
      <c r="F67" s="3">
        <v>23480</v>
      </c>
      <c r="G67" s="3">
        <v>22640</v>
      </c>
      <c r="H67" s="3" t="s">
        <v>41</v>
      </c>
      <c r="I67" s="3">
        <v>0.92</v>
      </c>
      <c r="J67" s="3">
        <f t="shared" si="18"/>
        <v>20828.8</v>
      </c>
      <c r="K67" s="14">
        <v>45</v>
      </c>
      <c r="L67" s="3">
        <v>0.38</v>
      </c>
      <c r="M67" s="15">
        <f t="shared" si="19"/>
        <v>54812.631578947367</v>
      </c>
      <c r="N67" s="3">
        <f t="shared" si="20"/>
        <v>9372.9599999999991</v>
      </c>
      <c r="O67" s="3">
        <f t="shared" si="21"/>
        <v>0.62</v>
      </c>
      <c r="P67" s="15">
        <f t="shared" si="22"/>
        <v>33983.831578947364</v>
      </c>
      <c r="Q67" s="3">
        <v>45</v>
      </c>
      <c r="R67" s="15">
        <f t="shared" si="23"/>
        <v>15292.724210526314</v>
      </c>
      <c r="S67" s="3">
        <v>0.28999999999999998</v>
      </c>
      <c r="T67" s="3">
        <v>0.4</v>
      </c>
      <c r="U67" s="3">
        <v>41</v>
      </c>
      <c r="V67" s="15">
        <f t="shared" si="24"/>
        <v>15895.663157894734</v>
      </c>
      <c r="W67" s="15">
        <f t="shared" si="25"/>
        <v>7153.0484210526311</v>
      </c>
      <c r="X67" s="15">
        <f t="shared" si="26"/>
        <v>31818.732631578943</v>
      </c>
    </row>
    <row r="68" spans="1:24" ht="16" x14ac:dyDescent="0.2">
      <c r="A68" s="3" t="s">
        <v>21</v>
      </c>
      <c r="B68" s="7" t="s">
        <v>21</v>
      </c>
      <c r="C68" s="12">
        <v>43745</v>
      </c>
      <c r="D68" s="4">
        <v>2600</v>
      </c>
      <c r="E68" s="3">
        <v>66920</v>
      </c>
      <c r="F68" s="3">
        <v>26360</v>
      </c>
      <c r="G68" s="3">
        <v>40560</v>
      </c>
      <c r="H68" s="3" t="s">
        <v>41</v>
      </c>
      <c r="I68" s="3">
        <v>0.92</v>
      </c>
      <c r="J68" s="3">
        <f t="shared" si="18"/>
        <v>37315.200000000004</v>
      </c>
      <c r="K68" s="14">
        <v>45</v>
      </c>
      <c r="L68" s="3">
        <v>0.38</v>
      </c>
      <c r="M68" s="15">
        <f t="shared" si="19"/>
        <v>98197.894736842121</v>
      </c>
      <c r="N68" s="3">
        <f t="shared" si="20"/>
        <v>16791.840000000004</v>
      </c>
      <c r="O68" s="3">
        <f t="shared" si="21"/>
        <v>0.62</v>
      </c>
      <c r="P68" s="15">
        <f t="shared" si="22"/>
        <v>60882.694736842117</v>
      </c>
      <c r="Q68" s="3">
        <v>45</v>
      </c>
      <c r="R68" s="15">
        <f t="shared" si="23"/>
        <v>27397.212631578954</v>
      </c>
      <c r="S68" s="3">
        <v>0.28999999999999998</v>
      </c>
      <c r="T68" s="3">
        <v>0.4</v>
      </c>
      <c r="U68" s="3">
        <v>41</v>
      </c>
      <c r="V68" s="15">
        <f t="shared" si="24"/>
        <v>28477.389473684212</v>
      </c>
      <c r="W68" s="15">
        <f t="shared" si="25"/>
        <v>12814.825263157896</v>
      </c>
      <c r="X68" s="15">
        <f t="shared" si="26"/>
        <v>57003.877894736856</v>
      </c>
    </row>
    <row r="69" spans="1:24" ht="16" x14ac:dyDescent="0.2">
      <c r="A69" s="3" t="s">
        <v>21</v>
      </c>
      <c r="B69" s="7" t="s">
        <v>21</v>
      </c>
      <c r="C69" s="12">
        <v>43745</v>
      </c>
      <c r="D69" s="4">
        <v>3200</v>
      </c>
      <c r="E69" s="3">
        <v>65280</v>
      </c>
      <c r="F69" s="3">
        <v>25160</v>
      </c>
      <c r="G69" s="3">
        <v>40120</v>
      </c>
      <c r="H69" s="3" t="s">
        <v>41</v>
      </c>
      <c r="I69" s="3">
        <v>0.92</v>
      </c>
      <c r="J69" s="3">
        <f t="shared" si="18"/>
        <v>36910.400000000001</v>
      </c>
      <c r="K69" s="14">
        <v>45</v>
      </c>
      <c r="L69" s="3">
        <v>0.38</v>
      </c>
      <c r="M69" s="15">
        <f t="shared" si="19"/>
        <v>97132.631578947374</v>
      </c>
      <c r="N69" s="3">
        <f t="shared" si="20"/>
        <v>16609.68</v>
      </c>
      <c r="O69" s="3">
        <f t="shared" si="21"/>
        <v>0.62</v>
      </c>
      <c r="P69" s="15">
        <f t="shared" si="22"/>
        <v>60222.231578947372</v>
      </c>
      <c r="Q69" s="3">
        <v>45</v>
      </c>
      <c r="R69" s="15">
        <f t="shared" si="23"/>
        <v>27100.00421052632</v>
      </c>
      <c r="S69" s="3">
        <v>0.28999999999999998</v>
      </c>
      <c r="T69" s="3">
        <v>0.4</v>
      </c>
      <c r="U69" s="3">
        <v>41</v>
      </c>
      <c r="V69" s="15">
        <f t="shared" si="24"/>
        <v>28168.463157894737</v>
      </c>
      <c r="W69" s="15">
        <f t="shared" si="25"/>
        <v>12675.808421052632</v>
      </c>
      <c r="X69" s="15">
        <f t="shared" si="26"/>
        <v>56385.492631578949</v>
      </c>
    </row>
    <row r="70" spans="1:24" ht="16" x14ac:dyDescent="0.2">
      <c r="A70" s="3" t="s">
        <v>21</v>
      </c>
      <c r="B70" s="7" t="s">
        <v>21</v>
      </c>
      <c r="C70" s="12">
        <v>43761</v>
      </c>
      <c r="D70" s="3">
        <v>3300</v>
      </c>
      <c r="E70" s="3">
        <v>63240</v>
      </c>
      <c r="F70" s="3">
        <v>23480</v>
      </c>
      <c r="G70" s="3">
        <v>39760</v>
      </c>
      <c r="H70" s="20">
        <v>22</v>
      </c>
      <c r="I70" s="3">
        <v>0.92</v>
      </c>
      <c r="J70" s="3">
        <f t="shared" si="18"/>
        <v>36579.200000000004</v>
      </c>
      <c r="K70" s="14">
        <v>45</v>
      </c>
      <c r="L70" s="3">
        <v>0.38</v>
      </c>
      <c r="M70" s="15">
        <f t="shared" si="19"/>
        <v>96261.052631578961</v>
      </c>
      <c r="N70" s="3">
        <f t="shared" si="20"/>
        <v>16460.640000000003</v>
      </c>
      <c r="O70" s="3">
        <f t="shared" si="21"/>
        <v>0.62</v>
      </c>
      <c r="P70" s="15">
        <f t="shared" si="22"/>
        <v>59681.852631578957</v>
      </c>
      <c r="Q70" s="3">
        <v>45</v>
      </c>
      <c r="R70" s="15">
        <f t="shared" si="23"/>
        <v>26856.833684210531</v>
      </c>
      <c r="S70" s="3">
        <v>0.28999999999999998</v>
      </c>
      <c r="T70" s="3">
        <v>0.4</v>
      </c>
      <c r="U70" s="3">
        <v>41</v>
      </c>
      <c r="V70" s="15">
        <f t="shared" si="24"/>
        <v>27915.705263157895</v>
      </c>
      <c r="W70" s="15">
        <f t="shared" si="25"/>
        <v>12562.067368421052</v>
      </c>
      <c r="X70" s="15">
        <f t="shared" si="26"/>
        <v>55879.541052631583</v>
      </c>
    </row>
    <row r="71" spans="1:24" ht="16" x14ac:dyDescent="0.2">
      <c r="A71" s="7" t="s">
        <v>21</v>
      </c>
      <c r="B71" s="7" t="s">
        <v>21</v>
      </c>
      <c r="C71" s="16">
        <v>43756</v>
      </c>
      <c r="D71" s="7">
        <v>3600</v>
      </c>
      <c r="E71" s="7">
        <v>349620</v>
      </c>
      <c r="F71" s="7">
        <v>110960</v>
      </c>
      <c r="G71" s="7">
        <v>238660</v>
      </c>
      <c r="H71" s="7" t="s">
        <v>44</v>
      </c>
      <c r="I71" s="3">
        <v>0.92</v>
      </c>
      <c r="J71" s="3">
        <f t="shared" si="18"/>
        <v>219567.2</v>
      </c>
      <c r="K71" s="14">
        <v>45</v>
      </c>
      <c r="L71" s="3">
        <v>0.38</v>
      </c>
      <c r="M71" s="15">
        <f t="shared" si="19"/>
        <v>577808.42105263157</v>
      </c>
      <c r="N71" s="3">
        <f t="shared" si="20"/>
        <v>98805.24</v>
      </c>
      <c r="O71" s="3">
        <f t="shared" si="21"/>
        <v>0.62</v>
      </c>
      <c r="P71" s="15">
        <f t="shared" si="22"/>
        <v>358241.22105263156</v>
      </c>
      <c r="Q71" s="3">
        <v>45</v>
      </c>
      <c r="R71" s="15">
        <f t="shared" si="23"/>
        <v>161208.54947368419</v>
      </c>
      <c r="S71" s="3">
        <v>0.28999999999999998</v>
      </c>
      <c r="T71" s="3">
        <v>0.4</v>
      </c>
      <c r="U71" s="3">
        <v>41</v>
      </c>
      <c r="V71" s="15">
        <f t="shared" si="24"/>
        <v>167564.44210526315</v>
      </c>
      <c r="W71" s="15">
        <f t="shared" si="25"/>
        <v>75403.998947368425</v>
      </c>
      <c r="X71" s="15">
        <f t="shared" si="26"/>
        <v>335417.78842105262</v>
      </c>
    </row>
    <row r="72" spans="1:24" ht="16" x14ac:dyDescent="0.2">
      <c r="A72" s="3" t="s">
        <v>21</v>
      </c>
      <c r="B72" s="7" t="s">
        <v>21</v>
      </c>
      <c r="C72" s="12">
        <v>43745</v>
      </c>
      <c r="D72" s="4">
        <v>6130</v>
      </c>
      <c r="E72" s="3">
        <v>61240</v>
      </c>
      <c r="F72" s="3">
        <v>25160</v>
      </c>
      <c r="G72" s="3">
        <v>36080</v>
      </c>
      <c r="H72" s="3" t="s">
        <v>41</v>
      </c>
      <c r="I72" s="3">
        <v>0.92</v>
      </c>
      <c r="J72" s="3">
        <f t="shared" si="18"/>
        <v>33193.599999999999</v>
      </c>
      <c r="K72" s="14">
        <v>45</v>
      </c>
      <c r="L72" s="3">
        <v>0.38</v>
      </c>
      <c r="M72" s="15">
        <f t="shared" si="19"/>
        <v>87351.578947368427</v>
      </c>
      <c r="N72" s="3">
        <f t="shared" si="20"/>
        <v>14937.12</v>
      </c>
      <c r="O72" s="3">
        <f t="shared" si="21"/>
        <v>0.62</v>
      </c>
      <c r="P72" s="15">
        <f t="shared" si="22"/>
        <v>54157.978947368421</v>
      </c>
      <c r="Q72" s="3">
        <v>45</v>
      </c>
      <c r="R72" s="15">
        <f t="shared" si="23"/>
        <v>24371.090526315787</v>
      </c>
      <c r="S72" s="3">
        <v>0.28999999999999998</v>
      </c>
      <c r="T72" s="3">
        <v>0.4</v>
      </c>
      <c r="U72" s="3">
        <v>41</v>
      </c>
      <c r="V72" s="15">
        <f t="shared" si="24"/>
        <v>25331.957894736843</v>
      </c>
      <c r="W72" s="15">
        <f t="shared" si="25"/>
        <v>11399.381052631579</v>
      </c>
      <c r="X72" s="15">
        <f t="shared" si="26"/>
        <v>50707.591578947366</v>
      </c>
    </row>
    <row r="73" spans="1:24" ht="16" x14ac:dyDescent="0.2">
      <c r="A73" s="7" t="s">
        <v>21</v>
      </c>
      <c r="B73" s="7" t="s">
        <v>21</v>
      </c>
      <c r="C73" s="16">
        <v>43745</v>
      </c>
      <c r="D73" s="4">
        <v>8100</v>
      </c>
      <c r="E73" s="7">
        <v>53060</v>
      </c>
      <c r="F73" s="21">
        <v>26360</v>
      </c>
      <c r="G73" s="6">
        <f>E73-F73</f>
        <v>26700</v>
      </c>
      <c r="H73" s="7" t="s">
        <v>41</v>
      </c>
      <c r="I73" s="3">
        <v>0.92</v>
      </c>
      <c r="J73" s="3">
        <f t="shared" si="18"/>
        <v>24564</v>
      </c>
      <c r="K73" s="14">
        <v>45</v>
      </c>
      <c r="L73" s="3">
        <v>0.38</v>
      </c>
      <c r="M73" s="15">
        <f t="shared" si="19"/>
        <v>64642.105263157893</v>
      </c>
      <c r="N73" s="3">
        <f t="shared" si="20"/>
        <v>11053.8</v>
      </c>
      <c r="O73" s="3">
        <f t="shared" si="21"/>
        <v>0.62</v>
      </c>
      <c r="P73" s="15">
        <f t="shared" si="22"/>
        <v>40078.105263157893</v>
      </c>
      <c r="Q73" s="3">
        <v>45</v>
      </c>
      <c r="R73" s="15">
        <f t="shared" si="23"/>
        <v>18035.14736842105</v>
      </c>
      <c r="S73" s="3">
        <v>0.28999999999999998</v>
      </c>
      <c r="T73" s="3">
        <v>0.4</v>
      </c>
      <c r="U73" s="3">
        <v>41</v>
      </c>
      <c r="V73" s="15">
        <f t="shared" si="24"/>
        <v>18746.210526315786</v>
      </c>
      <c r="W73" s="15">
        <f t="shared" si="25"/>
        <v>8435.7947368421046</v>
      </c>
      <c r="X73" s="15">
        <f t="shared" si="26"/>
        <v>37524.742105263154</v>
      </c>
    </row>
    <row r="74" spans="1:24" ht="16" x14ac:dyDescent="0.2">
      <c r="A74" s="7" t="s">
        <v>21</v>
      </c>
      <c r="B74" s="7" t="s">
        <v>21</v>
      </c>
      <c r="C74" s="16">
        <v>43756</v>
      </c>
      <c r="D74" s="22">
        <v>8100</v>
      </c>
      <c r="E74" s="7">
        <v>164640</v>
      </c>
      <c r="F74" s="7">
        <v>53240</v>
      </c>
      <c r="G74" s="7">
        <v>111400</v>
      </c>
      <c r="H74" s="7" t="s">
        <v>44</v>
      </c>
      <c r="I74" s="3">
        <v>0.92</v>
      </c>
      <c r="J74" s="3">
        <f t="shared" si="18"/>
        <v>102488</v>
      </c>
      <c r="K74" s="14">
        <v>45</v>
      </c>
      <c r="L74" s="3">
        <v>0.38</v>
      </c>
      <c r="M74" s="15">
        <f t="shared" si="19"/>
        <v>269705.26315789472</v>
      </c>
      <c r="N74" s="3">
        <f t="shared" si="20"/>
        <v>46119.6</v>
      </c>
      <c r="O74" s="3">
        <f t="shared" si="21"/>
        <v>0.62</v>
      </c>
      <c r="P74" s="15">
        <f t="shared" si="22"/>
        <v>167217.26315789472</v>
      </c>
      <c r="Q74" s="3">
        <v>45</v>
      </c>
      <c r="R74" s="15">
        <f t="shared" si="23"/>
        <v>75247.76842105262</v>
      </c>
      <c r="S74" s="3">
        <v>0.28999999999999998</v>
      </c>
      <c r="T74" s="3">
        <v>0.4</v>
      </c>
      <c r="U74" s="3">
        <v>41</v>
      </c>
      <c r="V74" s="15">
        <f t="shared" si="24"/>
        <v>78214.526315789466</v>
      </c>
      <c r="W74" s="15">
        <f t="shared" si="25"/>
        <v>35196.536842105263</v>
      </c>
      <c r="X74" s="15">
        <f t="shared" si="26"/>
        <v>156563.90526315788</v>
      </c>
    </row>
    <row r="75" spans="1:24" ht="16" x14ac:dyDescent="0.2">
      <c r="A75" s="3" t="s">
        <v>21</v>
      </c>
      <c r="B75" s="7" t="s">
        <v>21</v>
      </c>
      <c r="C75" s="12">
        <v>43745</v>
      </c>
      <c r="D75" s="4">
        <v>8200</v>
      </c>
      <c r="E75" s="3">
        <v>253000</v>
      </c>
      <c r="F75" s="3">
        <v>100160</v>
      </c>
      <c r="G75" s="3">
        <v>152840</v>
      </c>
      <c r="H75" s="3" t="s">
        <v>41</v>
      </c>
      <c r="I75" s="3">
        <v>0.92</v>
      </c>
      <c r="J75" s="3">
        <f t="shared" si="18"/>
        <v>140612.80000000002</v>
      </c>
      <c r="K75" s="14">
        <v>45</v>
      </c>
      <c r="L75" s="3">
        <v>0.38</v>
      </c>
      <c r="M75" s="15">
        <f t="shared" si="19"/>
        <v>370033.68421052635</v>
      </c>
      <c r="N75" s="3">
        <f t="shared" si="20"/>
        <v>63275.760000000009</v>
      </c>
      <c r="O75" s="3">
        <f t="shared" si="21"/>
        <v>0.62</v>
      </c>
      <c r="P75" s="15">
        <f t="shared" si="22"/>
        <v>229420.88421052633</v>
      </c>
      <c r="Q75" s="3">
        <v>45</v>
      </c>
      <c r="R75" s="15">
        <f t="shared" si="23"/>
        <v>103239.39789473685</v>
      </c>
      <c r="S75" s="3">
        <v>0.28999999999999998</v>
      </c>
      <c r="T75" s="3">
        <v>0.4</v>
      </c>
      <c r="U75" s="3">
        <v>41</v>
      </c>
      <c r="V75" s="15">
        <f t="shared" si="24"/>
        <v>107309.76842105263</v>
      </c>
      <c r="W75" s="15">
        <f t="shared" si="25"/>
        <v>48289.395789473689</v>
      </c>
      <c r="X75" s="15">
        <f t="shared" si="26"/>
        <v>214804.55368421055</v>
      </c>
    </row>
    <row r="76" spans="1:24" ht="16" x14ac:dyDescent="0.2">
      <c r="A76" s="3" t="s">
        <v>21</v>
      </c>
      <c r="B76" s="7" t="s">
        <v>21</v>
      </c>
      <c r="C76" s="12">
        <v>43745</v>
      </c>
      <c r="D76" s="22">
        <v>8700</v>
      </c>
      <c r="E76" s="3">
        <v>81360</v>
      </c>
      <c r="F76" s="3">
        <v>20250</v>
      </c>
      <c r="G76" s="3">
        <v>61110</v>
      </c>
      <c r="H76" s="3" t="s">
        <v>39</v>
      </c>
      <c r="I76" s="3">
        <v>0.92</v>
      </c>
      <c r="J76" s="3">
        <f t="shared" si="18"/>
        <v>56221.200000000004</v>
      </c>
      <c r="K76" s="14">
        <v>45</v>
      </c>
      <c r="L76" s="3">
        <v>0.38</v>
      </c>
      <c r="M76" s="15">
        <f t="shared" si="19"/>
        <v>147950.52631578947</v>
      </c>
      <c r="N76" s="3">
        <f t="shared" si="20"/>
        <v>25299.54</v>
      </c>
      <c r="O76" s="3">
        <f t="shared" si="21"/>
        <v>0.62</v>
      </c>
      <c r="P76" s="15">
        <f t="shared" si="22"/>
        <v>91729.326315789469</v>
      </c>
      <c r="Q76" s="3">
        <v>45</v>
      </c>
      <c r="R76" s="15">
        <f t="shared" si="23"/>
        <v>41278.196842105266</v>
      </c>
      <c r="S76" s="3">
        <v>0.28999999999999998</v>
      </c>
      <c r="T76" s="3">
        <v>0.4</v>
      </c>
      <c r="U76" s="3">
        <v>41</v>
      </c>
      <c r="V76" s="15">
        <f t="shared" si="24"/>
        <v>42905.652631578945</v>
      </c>
      <c r="W76" s="15">
        <f t="shared" si="25"/>
        <v>19307.543684210526</v>
      </c>
      <c r="X76" s="15">
        <f t="shared" si="26"/>
        <v>85885.280526315793</v>
      </c>
    </row>
    <row r="77" spans="1:24" ht="16" x14ac:dyDescent="0.2">
      <c r="A77" s="3" t="s">
        <v>21</v>
      </c>
      <c r="B77" s="7" t="s">
        <v>21</v>
      </c>
      <c r="C77" s="12">
        <v>43745</v>
      </c>
      <c r="D77" s="4">
        <v>8850</v>
      </c>
      <c r="E77" s="3">
        <v>62800</v>
      </c>
      <c r="F77" s="3">
        <v>25160</v>
      </c>
      <c r="G77" s="3">
        <v>37640</v>
      </c>
      <c r="H77" s="3" t="s">
        <v>41</v>
      </c>
      <c r="I77" s="3">
        <v>0.92</v>
      </c>
      <c r="J77" s="3">
        <f t="shared" si="18"/>
        <v>34628.800000000003</v>
      </c>
      <c r="K77" s="14">
        <v>45</v>
      </c>
      <c r="L77" s="3">
        <v>0.38</v>
      </c>
      <c r="M77" s="15">
        <f t="shared" si="19"/>
        <v>91128.421052631587</v>
      </c>
      <c r="N77" s="3">
        <f t="shared" si="20"/>
        <v>15582.960000000003</v>
      </c>
      <c r="O77" s="3">
        <f t="shared" si="21"/>
        <v>0.62</v>
      </c>
      <c r="P77" s="15">
        <f t="shared" si="22"/>
        <v>56499.621052631584</v>
      </c>
      <c r="Q77" s="3">
        <v>45</v>
      </c>
      <c r="R77" s="15">
        <f t="shared" si="23"/>
        <v>25424.829473684211</v>
      </c>
      <c r="S77" s="3">
        <v>0.28999999999999998</v>
      </c>
      <c r="T77" s="3">
        <v>0.4</v>
      </c>
      <c r="U77" s="3">
        <v>41</v>
      </c>
      <c r="V77" s="15">
        <f t="shared" si="24"/>
        <v>26427.242105263158</v>
      </c>
      <c r="W77" s="15">
        <f t="shared" si="25"/>
        <v>11892.258947368422</v>
      </c>
      <c r="X77" s="15">
        <f t="shared" si="26"/>
        <v>52900.048421052634</v>
      </c>
    </row>
    <row r="78" spans="1:24" ht="16" x14ac:dyDescent="0.2">
      <c r="A78" s="7" t="s">
        <v>21</v>
      </c>
      <c r="B78" s="7" t="s">
        <v>21</v>
      </c>
      <c r="C78" s="16">
        <v>43756</v>
      </c>
      <c r="D78" s="7">
        <v>9200</v>
      </c>
      <c r="E78" s="7">
        <v>86060</v>
      </c>
      <c r="F78" s="7">
        <v>28100</v>
      </c>
      <c r="G78" s="7">
        <v>57960</v>
      </c>
      <c r="H78" s="7" t="s">
        <v>44</v>
      </c>
      <c r="I78" s="3">
        <v>0.92</v>
      </c>
      <c r="J78" s="3">
        <f t="shared" si="18"/>
        <v>53323.200000000004</v>
      </c>
      <c r="K78" s="14">
        <v>45</v>
      </c>
      <c r="L78" s="3">
        <v>0.38</v>
      </c>
      <c r="M78" s="15">
        <f t="shared" si="19"/>
        <v>140324.21052631579</v>
      </c>
      <c r="N78" s="3">
        <f t="shared" si="20"/>
        <v>23995.439999999999</v>
      </c>
      <c r="O78" s="3">
        <f t="shared" si="21"/>
        <v>0.62</v>
      </c>
      <c r="P78" s="15">
        <f t="shared" si="22"/>
        <v>87001.010526315789</v>
      </c>
      <c r="Q78" s="3">
        <v>45</v>
      </c>
      <c r="R78" s="15">
        <f t="shared" si="23"/>
        <v>39150.454736842104</v>
      </c>
      <c r="S78" s="3">
        <v>0.28999999999999998</v>
      </c>
      <c r="T78" s="3">
        <v>0.4</v>
      </c>
      <c r="U78" s="3">
        <v>41</v>
      </c>
      <c r="V78" s="15">
        <f t="shared" si="24"/>
        <v>40694.021052631579</v>
      </c>
      <c r="W78" s="15">
        <f t="shared" si="25"/>
        <v>18312.30947368421</v>
      </c>
      <c r="X78" s="15">
        <f t="shared" si="26"/>
        <v>81458.20421052631</v>
      </c>
    </row>
    <row r="79" spans="1:24" ht="16" x14ac:dyDescent="0.2">
      <c r="A79" s="3" t="s">
        <v>21</v>
      </c>
      <c r="B79" s="7" t="s">
        <v>21</v>
      </c>
      <c r="C79" s="12">
        <v>43745</v>
      </c>
      <c r="D79" s="22" t="s">
        <v>42</v>
      </c>
      <c r="E79" s="3">
        <v>276880</v>
      </c>
      <c r="F79" s="3">
        <v>100160</v>
      </c>
      <c r="G79" s="3">
        <v>176720</v>
      </c>
      <c r="H79" s="3" t="s">
        <v>41</v>
      </c>
      <c r="I79" s="3">
        <v>0.92</v>
      </c>
      <c r="J79" s="3">
        <f t="shared" si="18"/>
        <v>162582.39999999999</v>
      </c>
      <c r="K79" s="14">
        <v>45</v>
      </c>
      <c r="L79" s="3">
        <v>0.38</v>
      </c>
      <c r="M79" s="15">
        <f t="shared" si="19"/>
        <v>427848.42105263157</v>
      </c>
      <c r="N79" s="3">
        <f t="shared" si="20"/>
        <v>73162.080000000002</v>
      </c>
      <c r="O79" s="3">
        <f t="shared" si="21"/>
        <v>0.62</v>
      </c>
      <c r="P79" s="15">
        <f t="shared" si="22"/>
        <v>265266.02105263155</v>
      </c>
      <c r="Q79" s="3">
        <v>45</v>
      </c>
      <c r="R79" s="15">
        <f t="shared" si="23"/>
        <v>119369.70947368421</v>
      </c>
      <c r="S79" s="3">
        <v>0.28999999999999998</v>
      </c>
      <c r="T79" s="3">
        <v>0.4</v>
      </c>
      <c r="U79" s="3">
        <v>41</v>
      </c>
      <c r="V79" s="15">
        <f t="shared" si="24"/>
        <v>124076.04210526314</v>
      </c>
      <c r="W79" s="15">
        <f t="shared" si="25"/>
        <v>55834.218947368412</v>
      </c>
      <c r="X79" s="15">
        <f t="shared" si="26"/>
        <v>248366.00842105263</v>
      </c>
    </row>
    <row r="80" spans="1:24" ht="16" x14ac:dyDescent="0.2">
      <c r="A80" s="7" t="s">
        <v>21</v>
      </c>
      <c r="B80" s="7" t="s">
        <v>21</v>
      </c>
      <c r="C80" s="16">
        <v>43745</v>
      </c>
      <c r="D80" s="22" t="s">
        <v>45</v>
      </c>
      <c r="E80" s="7">
        <v>184226</v>
      </c>
      <c r="F80" s="7">
        <v>72120</v>
      </c>
      <c r="G80" s="7">
        <v>112106</v>
      </c>
      <c r="H80" s="7" t="s">
        <v>41</v>
      </c>
      <c r="I80" s="3">
        <v>0.92</v>
      </c>
      <c r="J80" s="3">
        <f t="shared" si="18"/>
        <v>103137.52</v>
      </c>
      <c r="K80" s="14">
        <v>45</v>
      </c>
      <c r="L80" s="3">
        <v>0.38</v>
      </c>
      <c r="M80" s="15">
        <f t="shared" si="19"/>
        <v>271414.5263157895</v>
      </c>
      <c r="N80" s="3">
        <f t="shared" si="20"/>
        <v>46411.884000000005</v>
      </c>
      <c r="O80" s="3">
        <f t="shared" si="21"/>
        <v>0.62</v>
      </c>
      <c r="P80" s="15">
        <f t="shared" si="22"/>
        <v>168277.00631578948</v>
      </c>
      <c r="Q80" s="3">
        <v>45</v>
      </c>
      <c r="R80" s="15">
        <f t="shared" si="23"/>
        <v>75724.652842105264</v>
      </c>
      <c r="S80" s="3">
        <v>0.28999999999999998</v>
      </c>
      <c r="T80" s="3">
        <v>0.4</v>
      </c>
      <c r="U80" s="3">
        <v>41</v>
      </c>
      <c r="V80" s="15">
        <f t="shared" si="24"/>
        <v>78710.21263157895</v>
      </c>
      <c r="W80" s="15">
        <f t="shared" si="25"/>
        <v>35419.59568421053</v>
      </c>
      <c r="X80" s="15">
        <f t="shared" si="26"/>
        <v>157556.13252631581</v>
      </c>
    </row>
    <row r="81" spans="1:24" ht="16" x14ac:dyDescent="0.2">
      <c r="A81" s="3" t="s">
        <v>40</v>
      </c>
      <c r="B81" s="3" t="s">
        <v>64</v>
      </c>
      <c r="C81" s="12">
        <v>43676</v>
      </c>
      <c r="D81" s="23">
        <v>2400</v>
      </c>
      <c r="E81" s="23"/>
      <c r="F81" s="3"/>
      <c r="G81" s="5">
        <v>133827.20000000001</v>
      </c>
      <c r="H81" s="3" t="s">
        <v>43</v>
      </c>
      <c r="I81" s="3">
        <v>0.89</v>
      </c>
      <c r="J81" s="3">
        <f t="shared" si="18"/>
        <v>119106.20800000001</v>
      </c>
      <c r="K81" s="14">
        <v>45</v>
      </c>
      <c r="L81" s="3">
        <v>0.39</v>
      </c>
      <c r="M81" s="15">
        <f t="shared" si="19"/>
        <v>305400.53333333333</v>
      </c>
      <c r="N81" s="3">
        <f t="shared" si="20"/>
        <v>53597.793600000005</v>
      </c>
      <c r="O81" s="3">
        <f t="shared" si="21"/>
        <v>0.61</v>
      </c>
      <c r="P81" s="15">
        <f t="shared" si="22"/>
        <v>186294.32533333331</v>
      </c>
      <c r="Q81" s="3">
        <v>45</v>
      </c>
      <c r="R81" s="15">
        <f t="shared" si="23"/>
        <v>83832.446399999986</v>
      </c>
      <c r="S81" s="3">
        <v>0.35</v>
      </c>
      <c r="T81" s="3">
        <v>0.4</v>
      </c>
      <c r="U81" s="3">
        <v>41</v>
      </c>
      <c r="V81" s="15">
        <f t="shared" si="24"/>
        <v>106890.18666666666</v>
      </c>
      <c r="W81" s="15">
        <f t="shared" si="25"/>
        <v>48100.583999999995</v>
      </c>
      <c r="X81" s="15">
        <f t="shared" si="26"/>
        <v>185530.82399999999</v>
      </c>
    </row>
    <row r="82" spans="1:24" ht="16" x14ac:dyDescent="0.2">
      <c r="A82" s="3" t="s">
        <v>40</v>
      </c>
      <c r="B82" s="3" t="s">
        <v>64</v>
      </c>
      <c r="C82" s="12">
        <v>43677</v>
      </c>
      <c r="D82" s="23">
        <v>2500</v>
      </c>
      <c r="E82" s="23"/>
      <c r="F82" s="3"/>
      <c r="G82" s="5">
        <v>118385.60000000001</v>
      </c>
      <c r="H82" s="3" t="s">
        <v>43</v>
      </c>
      <c r="I82" s="3">
        <v>0.89</v>
      </c>
      <c r="J82" s="3">
        <f t="shared" si="18"/>
        <v>105363.18400000001</v>
      </c>
      <c r="K82" s="14">
        <v>45</v>
      </c>
      <c r="L82" s="3">
        <v>0.39</v>
      </c>
      <c r="M82" s="15">
        <f t="shared" si="19"/>
        <v>270162.01025641029</v>
      </c>
      <c r="N82" s="3">
        <f t="shared" si="20"/>
        <v>47413.432800000002</v>
      </c>
      <c r="O82" s="3">
        <f t="shared" si="21"/>
        <v>0.61</v>
      </c>
      <c r="P82" s="15">
        <f t="shared" si="22"/>
        <v>164798.82625641028</v>
      </c>
      <c r="Q82" s="3">
        <v>45</v>
      </c>
      <c r="R82" s="15">
        <f t="shared" si="23"/>
        <v>74159.471815384633</v>
      </c>
      <c r="S82" s="3">
        <v>0.35</v>
      </c>
      <c r="T82" s="3">
        <v>0.4</v>
      </c>
      <c r="U82" s="3">
        <v>41</v>
      </c>
      <c r="V82" s="15">
        <f t="shared" si="24"/>
        <v>94556.7035897436</v>
      </c>
      <c r="W82" s="15">
        <f t="shared" si="25"/>
        <v>42550.516615384622</v>
      </c>
      <c r="X82" s="15">
        <f t="shared" si="26"/>
        <v>164123.42123076925</v>
      </c>
    </row>
    <row r="83" spans="1:24" ht="16" x14ac:dyDescent="0.2">
      <c r="A83" s="3" t="s">
        <v>40</v>
      </c>
      <c r="B83" s="3" t="s">
        <v>64</v>
      </c>
      <c r="C83" s="12">
        <v>43675</v>
      </c>
      <c r="D83" s="23">
        <v>4450</v>
      </c>
      <c r="E83" s="23"/>
      <c r="F83" s="3"/>
      <c r="G83" s="5">
        <v>82355.199999999997</v>
      </c>
      <c r="H83" s="3" t="s">
        <v>43</v>
      </c>
      <c r="I83" s="3">
        <v>0.89</v>
      </c>
      <c r="J83" s="3">
        <f t="shared" si="18"/>
        <v>73296.127999999997</v>
      </c>
      <c r="K83" s="14">
        <v>45</v>
      </c>
      <c r="L83" s="3">
        <v>0.39</v>
      </c>
      <c r="M83" s="15">
        <f t="shared" si="19"/>
        <v>187938.78974358973</v>
      </c>
      <c r="N83" s="3">
        <f t="shared" si="20"/>
        <v>32983.257599999997</v>
      </c>
      <c r="O83" s="3">
        <f t="shared" si="21"/>
        <v>0.61</v>
      </c>
      <c r="P83" s="15">
        <f t="shared" si="22"/>
        <v>114642.66174358974</v>
      </c>
      <c r="Q83" s="3">
        <v>45</v>
      </c>
      <c r="R83" s="15">
        <f t="shared" si="23"/>
        <v>51589.197784615382</v>
      </c>
      <c r="S83" s="3">
        <v>0.35</v>
      </c>
      <c r="T83" s="3">
        <v>0.4</v>
      </c>
      <c r="U83" s="3">
        <v>41</v>
      </c>
      <c r="V83" s="15">
        <f t="shared" si="24"/>
        <v>65778.576410256399</v>
      </c>
      <c r="W83" s="15">
        <f t="shared" si="25"/>
        <v>29600.359384615382</v>
      </c>
      <c r="X83" s="15">
        <f t="shared" si="26"/>
        <v>114172.81476923075</v>
      </c>
    </row>
    <row r="84" spans="1:24" ht="16" x14ac:dyDescent="0.2">
      <c r="A84" s="3" t="s">
        <v>40</v>
      </c>
      <c r="B84" s="3" t="s">
        <v>64</v>
      </c>
      <c r="C84" s="12">
        <v>43675</v>
      </c>
      <c r="D84" s="23">
        <v>5400</v>
      </c>
      <c r="E84" s="23"/>
      <c r="F84" s="3"/>
      <c r="G84" s="5">
        <v>92649.599999999991</v>
      </c>
      <c r="H84" s="3" t="s">
        <v>43</v>
      </c>
      <c r="I84" s="3">
        <v>0.89</v>
      </c>
      <c r="J84" s="3">
        <f t="shared" si="18"/>
        <v>82458.144</v>
      </c>
      <c r="K84" s="14">
        <v>45</v>
      </c>
      <c r="L84" s="3">
        <v>0.39</v>
      </c>
      <c r="M84" s="15">
        <f t="shared" si="19"/>
        <v>211431.13846153847</v>
      </c>
      <c r="N84" s="3">
        <f t="shared" si="20"/>
        <v>37106.164799999999</v>
      </c>
      <c r="O84" s="3">
        <f t="shared" si="21"/>
        <v>0.61</v>
      </c>
      <c r="P84" s="15">
        <f t="shared" si="22"/>
        <v>128972.99446153846</v>
      </c>
      <c r="Q84" s="3">
        <v>45</v>
      </c>
      <c r="R84" s="15">
        <f t="shared" si="23"/>
        <v>58037.847507692306</v>
      </c>
      <c r="S84" s="3">
        <v>0.35</v>
      </c>
      <c r="T84" s="3">
        <v>0.4</v>
      </c>
      <c r="U84" s="3">
        <v>41</v>
      </c>
      <c r="V84" s="15">
        <f t="shared" si="24"/>
        <v>74000.898461538454</v>
      </c>
      <c r="W84" s="15">
        <f t="shared" si="25"/>
        <v>33300.404307692304</v>
      </c>
      <c r="X84" s="15">
        <f t="shared" si="26"/>
        <v>128444.4166153846</v>
      </c>
    </row>
    <row r="85" spans="1:24" ht="16" x14ac:dyDescent="0.2">
      <c r="A85" s="3" t="s">
        <v>40</v>
      </c>
      <c r="B85" s="3" t="s">
        <v>64</v>
      </c>
      <c r="C85" s="12">
        <v>43675</v>
      </c>
      <c r="D85" s="23">
        <v>7400</v>
      </c>
      <c r="E85" s="23"/>
      <c r="F85" s="3"/>
      <c r="G85" s="5">
        <v>41177.599999999999</v>
      </c>
      <c r="H85" s="3" t="s">
        <v>43</v>
      </c>
      <c r="I85" s="3">
        <v>0.89</v>
      </c>
      <c r="J85" s="3">
        <f t="shared" si="18"/>
        <v>36648.063999999998</v>
      </c>
      <c r="K85" s="14">
        <v>45</v>
      </c>
      <c r="L85" s="3">
        <v>0.39</v>
      </c>
      <c r="M85" s="15">
        <f t="shared" si="19"/>
        <v>93969.394871794866</v>
      </c>
      <c r="N85" s="3">
        <f t="shared" si="20"/>
        <v>16491.628799999999</v>
      </c>
      <c r="O85" s="3">
        <f t="shared" si="21"/>
        <v>0.61</v>
      </c>
      <c r="P85" s="15">
        <f t="shared" si="22"/>
        <v>57321.330871794868</v>
      </c>
      <c r="Q85" s="3">
        <v>45</v>
      </c>
      <c r="R85" s="15">
        <f t="shared" si="23"/>
        <v>25794.598892307691</v>
      </c>
      <c r="S85" s="3">
        <v>0.35</v>
      </c>
      <c r="T85" s="3">
        <v>0.4</v>
      </c>
      <c r="U85" s="3">
        <v>41</v>
      </c>
      <c r="V85" s="15">
        <f t="shared" si="24"/>
        <v>32889.288205128199</v>
      </c>
      <c r="W85" s="15">
        <f t="shared" si="25"/>
        <v>14800.179692307691</v>
      </c>
      <c r="X85" s="15">
        <f t="shared" si="26"/>
        <v>57086.407384615377</v>
      </c>
    </row>
    <row r="86" spans="1:24" ht="16" x14ac:dyDescent="0.2">
      <c r="A86" s="3" t="s">
        <v>40</v>
      </c>
      <c r="B86" s="3" t="s">
        <v>64</v>
      </c>
      <c r="C86" s="12">
        <v>43675</v>
      </c>
      <c r="D86" s="23">
        <v>7500</v>
      </c>
      <c r="E86" s="23"/>
      <c r="F86" s="3"/>
      <c r="G86" s="5">
        <v>46324.799999999996</v>
      </c>
      <c r="H86" s="3" t="s">
        <v>43</v>
      </c>
      <c r="I86" s="3">
        <v>0.89</v>
      </c>
      <c r="J86" s="3">
        <f t="shared" si="18"/>
        <v>41229.072</v>
      </c>
      <c r="K86" s="14">
        <v>45</v>
      </c>
      <c r="L86" s="3">
        <v>0.39</v>
      </c>
      <c r="M86" s="15">
        <f t="shared" si="19"/>
        <v>105715.56923076924</v>
      </c>
      <c r="N86" s="3">
        <f t="shared" si="20"/>
        <v>18553.082399999999</v>
      </c>
      <c r="O86" s="3">
        <f t="shared" si="21"/>
        <v>0.61</v>
      </c>
      <c r="P86" s="15">
        <f t="shared" si="22"/>
        <v>64486.49723076923</v>
      </c>
      <c r="Q86" s="3">
        <v>45</v>
      </c>
      <c r="R86" s="15">
        <f t="shared" si="23"/>
        <v>29018.923753846153</v>
      </c>
      <c r="S86" s="3">
        <v>0.35</v>
      </c>
      <c r="T86" s="3">
        <v>0.4</v>
      </c>
      <c r="U86" s="3">
        <v>41</v>
      </c>
      <c r="V86" s="15">
        <f t="shared" si="24"/>
        <v>37000.449230769227</v>
      </c>
      <c r="W86" s="15">
        <f t="shared" si="25"/>
        <v>16650.202153846152</v>
      </c>
      <c r="X86" s="15">
        <f t="shared" si="26"/>
        <v>64222.208307692301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Harvest_literature_rootShoot</vt:lpstr>
      <vt:lpstr>Harvest_field_rootShoot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Duff</dc:creator>
  <cp:lastModifiedBy>Microsoft Office User</cp:lastModifiedBy>
  <dcterms:created xsi:type="dcterms:W3CDTF">2020-03-17T19:37:19Z</dcterms:created>
  <dcterms:modified xsi:type="dcterms:W3CDTF">2022-03-08T15:44:26Z</dcterms:modified>
</cp:coreProperties>
</file>