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P\Reports\CHP-study\"/>
    </mc:Choice>
  </mc:AlternateContent>
  <xr:revisionPtr revIDLastSave="0" documentId="13_ncr:1_{42EBDC16-F29A-49AF-B0DF-959B6A8C8241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rawdata" sheetId="1" r:id="rId1"/>
    <sheet name="indexed" sheetId="2" r:id="rId2"/>
    <sheet name="data" sheetId="3" r:id="rId3"/>
    <sheet name="availibility" sheetId="12" r:id="rId4"/>
    <sheet name="utilization" sheetId="14" r:id="rId5"/>
  </sheets>
  <externalReferences>
    <externalReference r:id="rId6"/>
  </externalReferences>
  <definedNames>
    <definedName name="_xlcn.WorksheetConnection_STREAM1A1C491" hidden="1">'[1]STREAM-1'!$A$1:$C$49</definedName>
    <definedName name="raw">rawdata!$A$1:$D$144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TREAM-1!$A$1:$C$4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4" l="1"/>
  <c r="E6" i="14"/>
  <c r="E9" i="14" l="1"/>
  <c r="E10" i="14"/>
  <c r="E11" i="14"/>
  <c r="E8" i="14"/>
  <c r="D6" i="12"/>
  <c r="D14" i="12" s="1"/>
  <c r="E6" i="12"/>
  <c r="E14" i="12" s="1"/>
  <c r="D7" i="12"/>
  <c r="D15" i="12" s="1"/>
  <c r="E7" i="12"/>
  <c r="E15" i="12" s="1"/>
  <c r="D8" i="12"/>
  <c r="D16" i="12" s="1"/>
  <c r="E8" i="12"/>
  <c r="E16" i="12" s="1"/>
  <c r="D9" i="12"/>
  <c r="D17" i="12" s="1"/>
  <c r="E9" i="12"/>
  <c r="E17" i="12" s="1"/>
  <c r="C9" i="12"/>
  <c r="C17" i="12" s="1"/>
  <c r="C8" i="12"/>
  <c r="C16" i="12" s="1"/>
  <c r="C7" i="12"/>
  <c r="C15" i="12" s="1"/>
  <c r="C6" i="12"/>
  <c r="C14" i="12" s="1"/>
  <c r="E22" i="12" l="1"/>
  <c r="D22" i="12"/>
  <c r="D25" i="12"/>
  <c r="C25" i="12"/>
  <c r="C24" i="12"/>
  <c r="C22" i="12"/>
  <c r="E23" i="12"/>
  <c r="E24" i="12"/>
  <c r="D23" i="12"/>
  <c r="E25" i="12"/>
  <c r="D24" i="12"/>
  <c r="C23" i="12"/>
  <c r="F3" i="2" a="1"/>
  <c r="F3" i="2" s="1"/>
  <c r="G3" i="2" a="1"/>
  <c r="G3" i="2" s="1"/>
  <c r="H3" i="2" a="1"/>
  <c r="H3" i="2" s="1"/>
  <c r="F4" i="2" a="1"/>
  <c r="F4" i="2" s="1"/>
  <c r="G4" i="2" a="1"/>
  <c r="G4" i="2" s="1"/>
  <c r="H4" i="2" a="1"/>
  <c r="H4" i="2" s="1"/>
  <c r="F5" i="2" a="1"/>
  <c r="F5" i="2" s="1"/>
  <c r="G5" i="2" a="1"/>
  <c r="G5" i="2" s="1"/>
  <c r="H5" i="2" a="1"/>
  <c r="H5" i="2" s="1"/>
  <c r="F6" i="2" a="1"/>
  <c r="F6" i="2" s="1"/>
  <c r="G6" i="2" a="1"/>
  <c r="G6" i="2" s="1"/>
  <c r="H6" i="2" a="1"/>
  <c r="H6" i="2" s="1"/>
  <c r="F7" i="2" a="1"/>
  <c r="F7" i="2" s="1"/>
  <c r="G7" i="2" a="1"/>
  <c r="G7" i="2" s="1"/>
  <c r="H7" i="2" a="1"/>
  <c r="H7" i="2" s="1"/>
  <c r="F8" i="2" a="1"/>
  <c r="F8" i="2" s="1"/>
  <c r="G8" i="2" a="1"/>
  <c r="G8" i="2" s="1"/>
  <c r="H8" i="2" a="1"/>
  <c r="H8" i="2" s="1"/>
  <c r="F9" i="2" a="1"/>
  <c r="F9" i="2" s="1"/>
  <c r="G9" i="2" a="1"/>
  <c r="G9" i="2" s="1"/>
  <c r="H9" i="2" a="1"/>
  <c r="H9" i="2" s="1"/>
  <c r="F10" i="2" a="1"/>
  <c r="F10" i="2" s="1"/>
  <c r="G10" i="2" a="1"/>
  <c r="G10" i="2" s="1"/>
  <c r="H10" i="2" a="1"/>
  <c r="H10" i="2" s="1"/>
  <c r="F11" i="2" a="1"/>
  <c r="F11" i="2" s="1"/>
  <c r="G11" i="2" a="1"/>
  <c r="G11" i="2" s="1"/>
  <c r="H11" i="2" a="1"/>
  <c r="H11" i="2" s="1"/>
  <c r="F12" i="2" a="1"/>
  <c r="F12" i="2" s="1"/>
  <c r="G12" i="2" a="1"/>
  <c r="G12" i="2" s="1"/>
  <c r="H12" i="2" a="1"/>
  <c r="H12" i="2" s="1"/>
  <c r="F13" i="2" a="1"/>
  <c r="F13" i="2" s="1"/>
  <c r="G13" i="2" a="1"/>
  <c r="G13" i="2" s="1"/>
  <c r="H13" i="2" a="1"/>
  <c r="H13" i="2" s="1"/>
  <c r="F14" i="2" a="1"/>
  <c r="F14" i="2" s="1"/>
  <c r="G14" i="2" a="1"/>
  <c r="G14" i="2" s="1"/>
  <c r="H14" i="2" a="1"/>
  <c r="H14" i="2" s="1"/>
  <c r="F15" i="2" a="1"/>
  <c r="F15" i="2" s="1"/>
  <c r="G15" i="2" a="1"/>
  <c r="G15" i="2" s="1"/>
  <c r="H15" i="2" a="1"/>
  <c r="H15" i="2" s="1"/>
  <c r="F16" i="2" a="1"/>
  <c r="F16" i="2" s="1"/>
  <c r="G16" i="2" a="1"/>
  <c r="G16" i="2" s="1"/>
  <c r="H16" i="2" a="1"/>
  <c r="H16" i="2" s="1"/>
  <c r="F17" i="2" a="1"/>
  <c r="F17" i="2" s="1"/>
  <c r="G17" i="2" a="1"/>
  <c r="G17" i="2" s="1"/>
  <c r="H17" i="2" a="1"/>
  <c r="H17" i="2" s="1"/>
  <c r="F18" i="2" a="1"/>
  <c r="F18" i="2" s="1"/>
  <c r="G18" i="2" a="1"/>
  <c r="G18" i="2" s="1"/>
  <c r="H18" i="2" a="1"/>
  <c r="H18" i="2" s="1"/>
  <c r="F19" i="2" a="1"/>
  <c r="F19" i="2" s="1"/>
  <c r="G19" i="2" a="1"/>
  <c r="G19" i="2" s="1"/>
  <c r="H19" i="2" a="1"/>
  <c r="H19" i="2" s="1"/>
  <c r="F20" i="2" a="1"/>
  <c r="F20" i="2" s="1"/>
  <c r="G20" i="2" a="1"/>
  <c r="G20" i="2" s="1"/>
  <c r="H20" i="2" a="1"/>
  <c r="H20" i="2" s="1"/>
  <c r="F21" i="2" a="1"/>
  <c r="F21" i="2" s="1"/>
  <c r="G21" i="2" a="1"/>
  <c r="G21" i="2" s="1"/>
  <c r="H21" i="2" a="1"/>
  <c r="H21" i="2" s="1"/>
  <c r="F22" i="2" a="1"/>
  <c r="F22" i="2" s="1"/>
  <c r="G22" i="2" a="1"/>
  <c r="G22" i="2" s="1"/>
  <c r="H22" i="2" a="1"/>
  <c r="H22" i="2" s="1"/>
  <c r="F23" i="2" a="1"/>
  <c r="F23" i="2" s="1"/>
  <c r="G23" i="2" a="1"/>
  <c r="G23" i="2" s="1"/>
  <c r="H23" i="2" a="1"/>
  <c r="H23" i="2" s="1"/>
  <c r="F24" i="2" a="1"/>
  <c r="F24" i="2" s="1"/>
  <c r="G24" i="2" a="1"/>
  <c r="G24" i="2" s="1"/>
  <c r="H24" i="2" a="1"/>
  <c r="H24" i="2" s="1"/>
  <c r="F25" i="2" a="1"/>
  <c r="F25" i="2" s="1"/>
  <c r="G25" i="2" a="1"/>
  <c r="G25" i="2" s="1"/>
  <c r="H25" i="2" a="1"/>
  <c r="H25" i="2" s="1"/>
  <c r="F26" i="2" a="1"/>
  <c r="F26" i="2" s="1"/>
  <c r="G26" i="2" a="1"/>
  <c r="G26" i="2" s="1"/>
  <c r="H26" i="2" a="1"/>
  <c r="H26" i="2" s="1"/>
  <c r="F27" i="2" a="1"/>
  <c r="F27" i="2" s="1"/>
  <c r="G27" i="2" a="1"/>
  <c r="G27" i="2" s="1"/>
  <c r="H27" i="2" a="1"/>
  <c r="H27" i="2" s="1"/>
  <c r="F28" i="2" a="1"/>
  <c r="F28" i="2" s="1"/>
  <c r="G28" i="2" a="1"/>
  <c r="G28" i="2" s="1"/>
  <c r="H28" i="2" a="1"/>
  <c r="H28" i="2" s="1"/>
  <c r="F29" i="2" a="1"/>
  <c r="F29" i="2" s="1"/>
  <c r="G29" i="2" a="1"/>
  <c r="G29" i="2" s="1"/>
  <c r="H29" i="2" a="1"/>
  <c r="H29" i="2" s="1"/>
  <c r="F30" i="2" a="1"/>
  <c r="F30" i="2" s="1"/>
  <c r="G30" i="2" a="1"/>
  <c r="G30" i="2" s="1"/>
  <c r="H30" i="2" a="1"/>
  <c r="H30" i="2" s="1"/>
  <c r="F31" i="2" a="1"/>
  <c r="F31" i="2" s="1"/>
  <c r="G31" i="2" a="1"/>
  <c r="G31" i="2" s="1"/>
  <c r="H31" i="2" a="1"/>
  <c r="H31" i="2" s="1"/>
  <c r="F32" i="2" a="1"/>
  <c r="F32" i="2" s="1"/>
  <c r="G32" i="2" a="1"/>
  <c r="G32" i="2" s="1"/>
  <c r="H32" i="2" a="1"/>
  <c r="H32" i="2" s="1"/>
  <c r="F33" i="2" a="1"/>
  <c r="F33" i="2" s="1"/>
  <c r="G33" i="2" a="1"/>
  <c r="G33" i="2" s="1"/>
  <c r="H33" i="2" a="1"/>
  <c r="H33" i="2" s="1"/>
  <c r="F34" i="2" a="1"/>
  <c r="F34" i="2" s="1"/>
  <c r="G34" i="2" a="1"/>
  <c r="G34" i="2" s="1"/>
  <c r="H34" i="2" a="1"/>
  <c r="H34" i="2" s="1"/>
  <c r="F35" i="2" a="1"/>
  <c r="F35" i="2" s="1"/>
  <c r="G35" i="2" a="1"/>
  <c r="G35" i="2" s="1"/>
  <c r="H35" i="2" a="1"/>
  <c r="H35" i="2" s="1"/>
  <c r="F36" i="2" a="1"/>
  <c r="F36" i="2" s="1"/>
  <c r="G36" i="2" a="1"/>
  <c r="G36" i="2" s="1"/>
  <c r="H36" i="2" a="1"/>
  <c r="H36" i="2" s="1"/>
  <c r="F37" i="2" a="1"/>
  <c r="F37" i="2" s="1"/>
  <c r="G37" i="2" a="1"/>
  <c r="G37" i="2" s="1"/>
  <c r="H37" i="2" a="1"/>
  <c r="H37" i="2" s="1"/>
  <c r="F38" i="2" a="1"/>
  <c r="F38" i="2" s="1"/>
  <c r="G38" i="2" a="1"/>
  <c r="G38" i="2" s="1"/>
  <c r="H38" i="2" a="1"/>
  <c r="H38" i="2" s="1"/>
  <c r="F39" i="2" a="1"/>
  <c r="F39" i="2" s="1"/>
  <c r="G39" i="2" a="1"/>
  <c r="G39" i="2" s="1"/>
  <c r="H39" i="2" a="1"/>
  <c r="H39" i="2" s="1"/>
  <c r="F40" i="2" a="1"/>
  <c r="F40" i="2" s="1"/>
  <c r="G40" i="2" a="1"/>
  <c r="G40" i="2" s="1"/>
  <c r="H40" i="2" a="1"/>
  <c r="H40" i="2" s="1"/>
  <c r="F41" i="2" a="1"/>
  <c r="F41" i="2" s="1"/>
  <c r="G41" i="2" a="1"/>
  <c r="G41" i="2" s="1"/>
  <c r="H41" i="2" a="1"/>
  <c r="H41" i="2" s="1"/>
  <c r="F42" i="2" a="1"/>
  <c r="F42" i="2" s="1"/>
  <c r="G42" i="2" a="1"/>
  <c r="G42" i="2" s="1"/>
  <c r="H42" i="2" a="1"/>
  <c r="H42" i="2" s="1"/>
  <c r="F43" i="2" a="1"/>
  <c r="F43" i="2" s="1"/>
  <c r="G43" i="2" a="1"/>
  <c r="G43" i="2" s="1"/>
  <c r="H43" i="2" a="1"/>
  <c r="H43" i="2" s="1"/>
  <c r="F44" i="2" a="1"/>
  <c r="F44" i="2" s="1"/>
  <c r="G44" i="2" a="1"/>
  <c r="G44" i="2" s="1"/>
  <c r="H44" i="2" a="1"/>
  <c r="H44" i="2" s="1"/>
  <c r="F45" i="2" a="1"/>
  <c r="F45" i="2" s="1"/>
  <c r="G45" i="2" a="1"/>
  <c r="G45" i="2" s="1"/>
  <c r="H45" i="2" a="1"/>
  <c r="H45" i="2" s="1"/>
  <c r="F46" i="2" a="1"/>
  <c r="F46" i="2" s="1"/>
  <c r="G46" i="2" a="1"/>
  <c r="G46" i="2" s="1"/>
  <c r="H46" i="2" a="1"/>
  <c r="H46" i="2" s="1"/>
  <c r="F47" i="2" a="1"/>
  <c r="F47" i="2" s="1"/>
  <c r="G47" i="2" a="1"/>
  <c r="G47" i="2" s="1"/>
  <c r="H47" i="2" a="1"/>
  <c r="H47" i="2" s="1"/>
  <c r="F48" i="2" a="1"/>
  <c r="F48" i="2" s="1"/>
  <c r="G48" i="2" a="1"/>
  <c r="G48" i="2" s="1"/>
  <c r="H48" i="2" a="1"/>
  <c r="H48" i="2" s="1"/>
  <c r="F49" i="2" a="1"/>
  <c r="F49" i="2" s="1"/>
  <c r="G49" i="2" a="1"/>
  <c r="G49" i="2" s="1"/>
  <c r="H49" i="2" a="1"/>
  <c r="H49" i="2" s="1"/>
  <c r="H2" i="2" a="1"/>
  <c r="H2" i="2" s="1"/>
  <c r="G2" i="2" a="1"/>
  <c r="G2" i="2" s="1"/>
  <c r="F2" i="2" a="1"/>
  <c r="F2" i="2" s="1"/>
  <c r="C3" i="2" a="1"/>
  <c r="C3" i="2" s="1"/>
  <c r="D3" i="2" a="1"/>
  <c r="D3" i="2" s="1"/>
  <c r="E3" i="2" a="1"/>
  <c r="E3" i="2" s="1"/>
  <c r="C4" i="2" a="1"/>
  <c r="C4" i="2" s="1"/>
  <c r="D4" i="2" a="1"/>
  <c r="D4" i="2" s="1"/>
  <c r="E4" i="2" a="1"/>
  <c r="E4" i="2" s="1"/>
  <c r="C5" i="2" a="1"/>
  <c r="C5" i="2" s="1"/>
  <c r="D5" i="2" a="1"/>
  <c r="D5" i="2" s="1"/>
  <c r="E5" i="2" a="1"/>
  <c r="E5" i="2" s="1"/>
  <c r="C6" i="2" a="1"/>
  <c r="C6" i="2" s="1"/>
  <c r="D6" i="2" a="1"/>
  <c r="D6" i="2" s="1"/>
  <c r="E6" i="2" a="1"/>
  <c r="E6" i="2" s="1"/>
  <c r="C7" i="2" a="1"/>
  <c r="C7" i="2" s="1"/>
  <c r="D7" i="2" a="1"/>
  <c r="D7" i="2" s="1"/>
  <c r="E7" i="2" a="1"/>
  <c r="E7" i="2" s="1"/>
  <c r="C8" i="2" a="1"/>
  <c r="C8" i="2" s="1"/>
  <c r="D8" i="2" a="1"/>
  <c r="D8" i="2" s="1"/>
  <c r="E8" i="2" a="1"/>
  <c r="E8" i="2" s="1"/>
  <c r="C9" i="2" a="1"/>
  <c r="C9" i="2" s="1"/>
  <c r="D9" i="2" a="1"/>
  <c r="D9" i="2" s="1"/>
  <c r="E9" i="2" a="1"/>
  <c r="E9" i="2" s="1"/>
  <c r="C10" i="2" a="1"/>
  <c r="C10" i="2" s="1"/>
  <c r="D10" i="2" a="1"/>
  <c r="D10" i="2" s="1"/>
  <c r="E10" i="2" a="1"/>
  <c r="E10" i="2" s="1"/>
  <c r="C11" i="2" a="1"/>
  <c r="C11" i="2" s="1"/>
  <c r="D11" i="2" a="1"/>
  <c r="D11" i="2" s="1"/>
  <c r="E11" i="2" a="1"/>
  <c r="E11" i="2" s="1"/>
  <c r="C12" i="2" a="1"/>
  <c r="C12" i="2" s="1"/>
  <c r="D12" i="2" a="1"/>
  <c r="D12" i="2" s="1"/>
  <c r="E12" i="2" a="1"/>
  <c r="E12" i="2" s="1"/>
  <c r="C13" i="2" a="1"/>
  <c r="C13" i="2" s="1"/>
  <c r="D13" i="2" a="1"/>
  <c r="D13" i="2" s="1"/>
  <c r="E13" i="2" a="1"/>
  <c r="E13" i="2" s="1"/>
  <c r="C14" i="2" a="1"/>
  <c r="C14" i="2" s="1"/>
  <c r="D14" i="2" a="1"/>
  <c r="D14" i="2" s="1"/>
  <c r="E14" i="2" a="1"/>
  <c r="E14" i="2" s="1"/>
  <c r="C15" i="2" a="1"/>
  <c r="C15" i="2" s="1"/>
  <c r="D15" i="2" a="1"/>
  <c r="D15" i="2" s="1"/>
  <c r="E15" i="2" a="1"/>
  <c r="E15" i="2" s="1"/>
  <c r="C16" i="2" a="1"/>
  <c r="C16" i="2" s="1"/>
  <c r="D16" i="2" a="1"/>
  <c r="D16" i="2" s="1"/>
  <c r="E16" i="2" a="1"/>
  <c r="E16" i="2" s="1"/>
  <c r="C17" i="2" a="1"/>
  <c r="C17" i="2" s="1"/>
  <c r="D17" i="2" a="1"/>
  <c r="D17" i="2" s="1"/>
  <c r="E17" i="2" a="1"/>
  <c r="E17" i="2" s="1"/>
  <c r="C18" i="2" a="1"/>
  <c r="C18" i="2" s="1"/>
  <c r="D18" i="2" a="1"/>
  <c r="D18" i="2" s="1"/>
  <c r="E18" i="2" a="1"/>
  <c r="E18" i="2" s="1"/>
  <c r="C19" i="2" a="1"/>
  <c r="C19" i="2" s="1"/>
  <c r="D19" i="2" a="1"/>
  <c r="D19" i="2" s="1"/>
  <c r="E19" i="2" a="1"/>
  <c r="E19" i="2" s="1"/>
  <c r="C20" i="2" a="1"/>
  <c r="C20" i="2" s="1"/>
  <c r="D20" i="2" a="1"/>
  <c r="D20" i="2" s="1"/>
  <c r="E20" i="2" a="1"/>
  <c r="E20" i="2" s="1"/>
  <c r="C21" i="2" a="1"/>
  <c r="C21" i="2" s="1"/>
  <c r="D21" i="2" a="1"/>
  <c r="D21" i="2" s="1"/>
  <c r="E21" i="2" a="1"/>
  <c r="E21" i="2" s="1"/>
  <c r="C22" i="2" a="1"/>
  <c r="C22" i="2" s="1"/>
  <c r="D22" i="2" a="1"/>
  <c r="D22" i="2" s="1"/>
  <c r="E22" i="2" a="1"/>
  <c r="E22" i="2" s="1"/>
  <c r="C23" i="2" a="1"/>
  <c r="C23" i="2" s="1"/>
  <c r="D23" i="2" a="1"/>
  <c r="D23" i="2" s="1"/>
  <c r="E23" i="2" a="1"/>
  <c r="E23" i="2" s="1"/>
  <c r="C24" i="2" a="1"/>
  <c r="C24" i="2" s="1"/>
  <c r="D24" i="2" a="1"/>
  <c r="D24" i="2" s="1"/>
  <c r="E24" i="2" a="1"/>
  <c r="E24" i="2" s="1"/>
  <c r="C25" i="2" a="1"/>
  <c r="C25" i="2" s="1"/>
  <c r="D25" i="2" a="1"/>
  <c r="D25" i="2" s="1"/>
  <c r="E25" i="2" a="1"/>
  <c r="E25" i="2" s="1"/>
  <c r="C26" i="2" a="1"/>
  <c r="C26" i="2" s="1"/>
  <c r="D26" i="2" a="1"/>
  <c r="D26" i="2" s="1"/>
  <c r="E26" i="2" a="1"/>
  <c r="E26" i="2" s="1"/>
  <c r="C27" i="2" a="1"/>
  <c r="C27" i="2" s="1"/>
  <c r="D27" i="2" a="1"/>
  <c r="D27" i="2" s="1"/>
  <c r="E27" i="2" a="1"/>
  <c r="E27" i="2" s="1"/>
  <c r="C28" i="2" a="1"/>
  <c r="C28" i="2" s="1"/>
  <c r="D28" i="2" a="1"/>
  <c r="D28" i="2" s="1"/>
  <c r="E28" i="2" a="1"/>
  <c r="E28" i="2" s="1"/>
  <c r="C29" i="2" a="1"/>
  <c r="C29" i="2" s="1"/>
  <c r="D29" i="2" a="1"/>
  <c r="D29" i="2" s="1"/>
  <c r="E29" i="2" a="1"/>
  <c r="E29" i="2" s="1"/>
  <c r="C30" i="2" a="1"/>
  <c r="C30" i="2" s="1"/>
  <c r="D30" i="2" a="1"/>
  <c r="D30" i="2" s="1"/>
  <c r="E30" i="2" a="1"/>
  <c r="E30" i="2" s="1"/>
  <c r="C31" i="2" a="1"/>
  <c r="C31" i="2" s="1"/>
  <c r="D31" i="2" a="1"/>
  <c r="D31" i="2" s="1"/>
  <c r="E31" i="2" a="1"/>
  <c r="E31" i="2" s="1"/>
  <c r="C32" i="2" a="1"/>
  <c r="C32" i="2" s="1"/>
  <c r="D32" i="2" a="1"/>
  <c r="D32" i="2" s="1"/>
  <c r="E32" i="2" a="1"/>
  <c r="E32" i="2" s="1"/>
  <c r="C33" i="2" a="1"/>
  <c r="C33" i="2" s="1"/>
  <c r="D33" i="2" a="1"/>
  <c r="D33" i="2" s="1"/>
  <c r="E33" i="2" a="1"/>
  <c r="E33" i="2" s="1"/>
  <c r="C34" i="2" a="1"/>
  <c r="C34" i="2" s="1"/>
  <c r="D34" i="2" a="1"/>
  <c r="D34" i="2" s="1"/>
  <c r="E34" i="2" a="1"/>
  <c r="E34" i="2" s="1"/>
  <c r="C35" i="2" a="1"/>
  <c r="C35" i="2" s="1"/>
  <c r="D35" i="2" a="1"/>
  <c r="D35" i="2" s="1"/>
  <c r="E35" i="2" a="1"/>
  <c r="E35" i="2" s="1"/>
  <c r="C36" i="2" a="1"/>
  <c r="C36" i="2" s="1"/>
  <c r="D36" i="2" a="1"/>
  <c r="D36" i="2" s="1"/>
  <c r="E36" i="2" a="1"/>
  <c r="E36" i="2" s="1"/>
  <c r="C37" i="2" a="1"/>
  <c r="C37" i="2" s="1"/>
  <c r="D37" i="2" a="1"/>
  <c r="D37" i="2" s="1"/>
  <c r="E37" i="2" a="1"/>
  <c r="E37" i="2" s="1"/>
  <c r="C38" i="2" a="1"/>
  <c r="C38" i="2" s="1"/>
  <c r="D38" i="2" a="1"/>
  <c r="D38" i="2" s="1"/>
  <c r="E38" i="2" a="1"/>
  <c r="E38" i="2" s="1"/>
  <c r="C39" i="2" a="1"/>
  <c r="C39" i="2" s="1"/>
  <c r="D39" i="2" a="1"/>
  <c r="D39" i="2" s="1"/>
  <c r="E39" i="2" a="1"/>
  <c r="E39" i="2" s="1"/>
  <c r="C40" i="2" a="1"/>
  <c r="C40" i="2" s="1"/>
  <c r="D40" i="2" a="1"/>
  <c r="D40" i="2" s="1"/>
  <c r="E40" i="2" a="1"/>
  <c r="E40" i="2" s="1"/>
  <c r="C41" i="2" a="1"/>
  <c r="C41" i="2" s="1"/>
  <c r="D41" i="2" a="1"/>
  <c r="D41" i="2" s="1"/>
  <c r="E41" i="2" a="1"/>
  <c r="E41" i="2" s="1"/>
  <c r="C42" i="2" a="1"/>
  <c r="C42" i="2" s="1"/>
  <c r="D42" i="2" a="1"/>
  <c r="D42" i="2" s="1"/>
  <c r="E42" i="2" a="1"/>
  <c r="E42" i="2" s="1"/>
  <c r="C43" i="2" a="1"/>
  <c r="C43" i="2" s="1"/>
  <c r="D43" i="2" a="1"/>
  <c r="D43" i="2" s="1"/>
  <c r="E43" i="2" a="1"/>
  <c r="E43" i="2" s="1"/>
  <c r="C44" i="2" a="1"/>
  <c r="C44" i="2" s="1"/>
  <c r="D44" i="2" a="1"/>
  <c r="D44" i="2" s="1"/>
  <c r="E44" i="2" a="1"/>
  <c r="E44" i="2" s="1"/>
  <c r="C45" i="2" a="1"/>
  <c r="C45" i="2" s="1"/>
  <c r="D45" i="2" a="1"/>
  <c r="D45" i="2" s="1"/>
  <c r="E45" i="2" a="1"/>
  <c r="E45" i="2" s="1"/>
  <c r="C46" i="2" a="1"/>
  <c r="C46" i="2" s="1"/>
  <c r="D46" i="2" a="1"/>
  <c r="D46" i="2" s="1"/>
  <c r="E46" i="2" a="1"/>
  <c r="E46" i="2" s="1"/>
  <c r="C47" i="2" a="1"/>
  <c r="C47" i="2" s="1"/>
  <c r="D47" i="2" a="1"/>
  <c r="D47" i="2" s="1"/>
  <c r="E47" i="2" a="1"/>
  <c r="E47" i="2" s="1"/>
  <c r="C48" i="2" a="1"/>
  <c r="C48" i="2" s="1"/>
  <c r="D48" i="2" a="1"/>
  <c r="D48" i="2" s="1"/>
  <c r="E48" i="2" a="1"/>
  <c r="E48" i="2"/>
  <c r="C49" i="2" a="1"/>
  <c r="C49" i="2" s="1"/>
  <c r="D49" i="2" a="1"/>
  <c r="D49" i="2" s="1"/>
  <c r="E49" i="2" a="1"/>
  <c r="E49" i="2" s="1"/>
  <c r="E2" i="2" a="1"/>
  <c r="E2" i="2" s="1"/>
  <c r="D2" i="2" a="1"/>
  <c r="D2" i="2" s="1"/>
  <c r="C2" i="2" a="1"/>
  <c r="C2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0360A9-26F3-4C8A-8E37-42C591C2647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2497911-452D-4D58-ACE6-25D9B33AAD30}" name="WorksheetConnection_STREAM-1!$A$1:$C$4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TREAM1A1C4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<sst xmlns="http://schemas.openxmlformats.org/spreadsheetml/2006/main" count="204" uniqueCount="37">
  <si>
    <t>Stream-I</t>
  </si>
  <si>
    <t>Stream-II</t>
  </si>
  <si>
    <t>Stream-III</t>
  </si>
  <si>
    <t>Month</t>
  </si>
  <si>
    <t>St-1 Avl</t>
  </si>
  <si>
    <t>St-1 Utl</t>
  </si>
  <si>
    <t>St-2 Avl</t>
  </si>
  <si>
    <t>St-2 Utl</t>
  </si>
  <si>
    <t>St-3 Avl</t>
  </si>
  <si>
    <t>St-3 Utl</t>
  </si>
  <si>
    <t>row</t>
  </si>
  <si>
    <t>ST-1</t>
  </si>
  <si>
    <t>ST-2</t>
  </si>
  <si>
    <t>ST-3</t>
  </si>
  <si>
    <t>RUNNING HOURS</t>
  </si>
  <si>
    <t>AVAILABLE HOURS</t>
  </si>
  <si>
    <t>YEAR</t>
  </si>
  <si>
    <t>CHP PERFORMANCE DATA</t>
  </si>
  <si>
    <t>STREAM-1</t>
  </si>
  <si>
    <t>STREAM-2</t>
  </si>
  <si>
    <t>STREAM-3</t>
  </si>
  <si>
    <t>2016-17</t>
  </si>
  <si>
    <t>2017-18</t>
  </si>
  <si>
    <t>2018-19</t>
  </si>
  <si>
    <t>2019-20</t>
  </si>
  <si>
    <t>DUDHICHUA CHP AVAILIBILITY</t>
  </si>
  <si>
    <t>% Availibility on 24Hrs basis</t>
  </si>
  <si>
    <t>% Availibility against norms (15Hrs)</t>
  </si>
  <si>
    <t>Available hours</t>
  </si>
  <si>
    <t>DUDHICHUA CHP CAPACITY UTILIZATION</t>
  </si>
  <si>
    <t>CAPACITY UTILIZATION</t>
  </si>
  <si>
    <t>% CAPACITY UTILIZATION</t>
  </si>
  <si>
    <t>DESIGN CAPACITY (MT)</t>
  </si>
  <si>
    <t>ACTUAL  DISPATCH (MT)</t>
  </si>
  <si>
    <t>2020-21 data is progressive up to 24.09.2020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</si>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</sst>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Dayto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Daytona"/>
      <family val="2"/>
    </font>
    <font>
      <b/>
      <sz val="12"/>
      <color theme="1"/>
      <name val="Daytona"/>
      <family val="2"/>
    </font>
    <font>
      <sz val="14"/>
      <color theme="1"/>
      <name val="Daytona"/>
      <family val="2"/>
    </font>
    <font>
      <sz val="20"/>
      <color theme="1"/>
      <name val="Dayto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2" fontId="4" fillId="0" borderId="0" xfId="0" applyNumberFormat="1" applyFont="1"/>
    <xf numFmtId="2" fontId="4" fillId="0" borderId="1" xfId="0" applyNumberFormat="1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9" fontId="4" fillId="0" borderId="1" xfId="1" applyFont="1" applyBorder="1" applyAlignment="1">
      <alignment horizontal="right" vertical="center" indent="1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 wrapText="1" indent="1"/>
    </xf>
    <xf numFmtId="2" fontId="4" fillId="0" borderId="1" xfId="0" applyNumberFormat="1" applyFont="1" applyBorder="1" applyAlignment="1">
      <alignment horizontal="right" vertical="center" wrapText="1" indent="1"/>
    </xf>
    <xf numFmtId="9" fontId="4" fillId="0" borderId="1" xfId="1" applyFont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6">
    <dxf>
      <fill>
        <patternFill>
          <bgColor rgb="FFF0F0F0"/>
        </patternFill>
      </fill>
    </dxf>
    <dxf>
      <fill>
        <patternFill>
          <bgColor rgb="FFF0F0F0"/>
        </patternFill>
      </fill>
    </dxf>
    <dxf>
      <fill>
        <patternFill>
          <bgColor rgb="FFF0F0F0"/>
        </patternFill>
      </fill>
    </dxf>
    <dxf>
      <fill>
        <patternFill>
          <bgColor rgb="FFF0F0F0"/>
        </patternFill>
      </fill>
    </dxf>
    <dxf>
      <fill>
        <patternFill>
          <bgColor rgb="FFF0F0F0"/>
        </patternFill>
      </fill>
    </dxf>
    <dxf>
      <fill>
        <patternFill>
          <bgColor rgb="FFF0F0F0"/>
        </patternFill>
      </fill>
    </dxf>
  </dxfs>
  <tableStyles count="0" defaultTableStyle="TableStyleMedium2" defaultPivotStyle="PivotStyleLight16"/>
  <colors>
    <mruColors>
      <color rgb="FFA0A0A0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Available</a:t>
            </a:r>
            <a:r>
              <a:rPr lang="en-IN" baseline="0"/>
              <a:t> Hours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availibility!$C$5</c:f>
              <c:strCache>
                <c:ptCount val="1"/>
                <c:pt idx="0">
                  <c:v>STREAM-1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availibility!$B$6:$B$9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availibility!$C$6:$C$9</c:f>
              <c:numCache>
                <c:formatCode>0.00</c:formatCode>
                <c:ptCount val="4"/>
                <c:pt idx="0">
                  <c:v>20.250625000000003</c:v>
                </c:pt>
                <c:pt idx="1">
                  <c:v>20.272499999999997</c:v>
                </c:pt>
                <c:pt idx="2">
                  <c:v>19.832624999999997</c:v>
                </c:pt>
                <c:pt idx="3">
                  <c:v>20.894625000000001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8-4FA0-86F5-D61418DDD1CC}"/>
            </c:ext>
          </c:extLst>
        </c:ser>
        <c:ser>
          <c:idx val="1"/>
          <c:order val="1"/>
          <c:tx>
            <c:strRef>
              <c:f>availibility!$D$5</c:f>
              <c:strCache>
                <c:ptCount val="1"/>
                <c:pt idx="0">
                  <c:v>STREAM-2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availibility!$B$6:$B$9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availibility!$D$6:$D$9</c:f>
              <c:numCache>
                <c:formatCode>0.00</c:formatCode>
                <c:ptCount val="4"/>
                <c:pt idx="0">
                  <c:v>17.648374999999998</c:v>
                </c:pt>
                <c:pt idx="1">
                  <c:v>19.951750000000001</c:v>
                </c:pt>
                <c:pt idx="2">
                  <c:v>20.084374999999998</c:v>
                </c:pt>
                <c:pt idx="3">
                  <c:v>21.372499999999999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38-4FA0-86F5-D61418DDD1CC}"/>
            </c:ext>
          </c:extLst>
        </c:ser>
        <c:ser>
          <c:idx val="2"/>
          <c:order val="2"/>
          <c:tx>
            <c:strRef>
              <c:f>availibility!$E$5</c:f>
              <c:strCache>
                <c:ptCount val="1"/>
                <c:pt idx="0">
                  <c:v>STREAM-3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availibility!$B$6:$B$9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availibility!$E$6:$E$9</c:f>
              <c:numCache>
                <c:formatCode>0.00</c:formatCode>
                <c:ptCount val="4"/>
                <c:pt idx="0">
                  <c:v>17.658374999999999</c:v>
                </c:pt>
                <c:pt idx="1">
                  <c:v>19.458249999999996</c:v>
                </c:pt>
                <c:pt idx="2">
                  <c:v>20.222999999999999</c:v>
                </c:pt>
                <c:pt idx="3">
                  <c:v>21.450125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38-4FA0-86F5-D61418DDD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048048"/>
        <c:axId val="513056248"/>
      </c:barChart>
      <c:catAx>
        <c:axId val="5130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56248"/>
        <c:crosses val="autoZero"/>
        <c:auto val="1"/>
        <c:lblAlgn val="ctr"/>
        <c:lblOffset val="100"/>
        <c:noMultiLvlLbl val="0"/>
      </c:catAx>
      <c:valAx>
        <c:axId val="513056248"/>
        <c:scaling>
          <c:orientation val="minMax"/>
          <c:max val="22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%</a:t>
            </a:r>
            <a:r>
              <a:rPr lang="en-IN" baseline="0"/>
              <a:t> Availibility on 24Hrs basis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availibility!$C$13</c:f>
              <c:strCache>
                <c:ptCount val="1"/>
                <c:pt idx="0">
                  <c:v>STREAM-1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availibility!$B$14:$B$17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availibility!$C$14:$C$17</c:f>
              <c:numCache>
                <c:formatCode>0%</c:formatCode>
                <c:ptCount val="4"/>
                <c:pt idx="0">
                  <c:v>0.84377604166666675</c:v>
                </c:pt>
                <c:pt idx="1">
                  <c:v>0.84468749999999992</c:v>
                </c:pt>
                <c:pt idx="2">
                  <c:v>0.8263593749999999</c:v>
                </c:pt>
                <c:pt idx="3">
                  <c:v>0.87060937500000002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E-431B-BAE2-C301711E60DD}"/>
            </c:ext>
          </c:extLst>
        </c:ser>
        <c:ser>
          <c:idx val="1"/>
          <c:order val="1"/>
          <c:tx>
            <c:strRef>
              <c:f>availibility!$D$13</c:f>
              <c:strCache>
                <c:ptCount val="1"/>
                <c:pt idx="0">
                  <c:v>STREAM-2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availibility!$B$14:$B$17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availibility!$D$14:$D$17</c:f>
              <c:numCache>
                <c:formatCode>0%</c:formatCode>
                <c:ptCount val="4"/>
                <c:pt idx="0">
                  <c:v>0.73534895833333325</c:v>
                </c:pt>
                <c:pt idx="1">
                  <c:v>0.83132291666666669</c:v>
                </c:pt>
                <c:pt idx="2">
                  <c:v>0.83684895833333328</c:v>
                </c:pt>
                <c:pt idx="3">
                  <c:v>0.89052083333333332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E-431B-BAE2-C301711E60DD}"/>
            </c:ext>
          </c:extLst>
        </c:ser>
        <c:ser>
          <c:idx val="2"/>
          <c:order val="2"/>
          <c:tx>
            <c:strRef>
              <c:f>availibility!$E$13</c:f>
              <c:strCache>
                <c:ptCount val="1"/>
                <c:pt idx="0">
                  <c:v>STREAM-3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availibility!$B$14:$B$17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availibility!$E$14:$E$17</c:f>
              <c:numCache>
                <c:formatCode>0%</c:formatCode>
                <c:ptCount val="4"/>
                <c:pt idx="0">
                  <c:v>0.73576562499999998</c:v>
                </c:pt>
                <c:pt idx="1">
                  <c:v>0.81076041666666654</c:v>
                </c:pt>
                <c:pt idx="2">
                  <c:v>0.84262499999999996</c:v>
                </c:pt>
                <c:pt idx="3">
                  <c:v>0.89375520833333333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AE-431B-BAE2-C301711E6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853504"/>
        <c:axId val="448848256"/>
      </c:barChart>
      <c:catAx>
        <c:axId val="44885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48256"/>
        <c:crosses val="autoZero"/>
        <c:auto val="1"/>
        <c:lblAlgn val="ctr"/>
        <c:lblOffset val="100"/>
        <c:noMultiLvlLbl val="0"/>
      </c:catAx>
      <c:valAx>
        <c:axId val="44884825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5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availibility!$C$21</c:f>
              <c:strCache>
                <c:ptCount val="1"/>
                <c:pt idx="0">
                  <c:v>STREAM-1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availibility!$B$22:$B$25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availibility!$C$22:$C$25</c:f>
              <c:numCache>
                <c:formatCode>0%</c:formatCode>
                <c:ptCount val="4"/>
                <c:pt idx="0">
                  <c:v>1.3500416666666668</c:v>
                </c:pt>
                <c:pt idx="1">
                  <c:v>1.3514999999999999</c:v>
                </c:pt>
                <c:pt idx="2">
                  <c:v>1.3221749999999999</c:v>
                </c:pt>
                <c:pt idx="3">
                  <c:v>1.3929750000000001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7-4E5A-AAE0-26FFEC6A5D6A}"/>
            </c:ext>
          </c:extLst>
        </c:ser>
        <c:ser>
          <c:idx val="1"/>
          <c:order val="1"/>
          <c:tx>
            <c:strRef>
              <c:f>availibility!$D$21</c:f>
              <c:strCache>
                <c:ptCount val="1"/>
                <c:pt idx="0">
                  <c:v>STREAM-2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availibility!$B$22:$B$25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availibility!$D$22:$D$25</c:f>
              <c:numCache>
                <c:formatCode>0%</c:formatCode>
                <c:ptCount val="4"/>
                <c:pt idx="0">
                  <c:v>1.1765583333333332</c:v>
                </c:pt>
                <c:pt idx="1">
                  <c:v>1.3301166666666666</c:v>
                </c:pt>
                <c:pt idx="2">
                  <c:v>1.3389583333333333</c:v>
                </c:pt>
                <c:pt idx="3">
                  <c:v>1.4248333333333332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47-4E5A-AAE0-26FFEC6A5D6A}"/>
            </c:ext>
          </c:extLst>
        </c:ser>
        <c:ser>
          <c:idx val="2"/>
          <c:order val="2"/>
          <c:tx>
            <c:strRef>
              <c:f>availibility!$E$21</c:f>
              <c:strCache>
                <c:ptCount val="1"/>
                <c:pt idx="0">
                  <c:v>STREAM-3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availibility!$B$22:$B$25</c:f>
              <c:strCache>
                <c:ptCount val="4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</c:strCache>
            </c:strRef>
          </c:cat>
          <c:val>
            <c:numRef>
              <c:f>availibility!$E$22:$E$25</c:f>
              <c:numCache>
                <c:formatCode>0%</c:formatCode>
                <c:ptCount val="4"/>
                <c:pt idx="0">
                  <c:v>1.177225</c:v>
                </c:pt>
                <c:pt idx="1">
                  <c:v>1.2972166666666665</c:v>
                </c:pt>
                <c:pt idx="2">
                  <c:v>1.3481999999999998</c:v>
                </c:pt>
                <c:pt idx="3">
                  <c:v>1.4300083333333333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47-4E5A-AAE0-26FFEC6A5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865968"/>
        <c:axId val="448856784"/>
      </c:barChart>
      <c:catAx>
        <c:axId val="44886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56784"/>
        <c:crosses val="autoZero"/>
        <c:auto val="1"/>
        <c:lblAlgn val="ctr"/>
        <c:lblOffset val="100"/>
        <c:noMultiLvlLbl val="0"/>
      </c:catAx>
      <c:valAx>
        <c:axId val="44885678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6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Actual</a:t>
            </a:r>
            <a:r>
              <a:rPr lang="en-IN" sz="1600" baseline="0"/>
              <a:t> Dispatch vs Design Capacity </a:t>
            </a:r>
            <a:endParaRPr lang="en-IN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utilization!$C$5</c:f>
              <c:strCache>
                <c:ptCount val="1"/>
                <c:pt idx="0">
                  <c:v>DESIGN CAPACITY (MT)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utilization!$B$6:$B$11</c:f>
              <c:strCache>
                <c:ptCount val="6"/>
                <c:pt idx="0">
                  <c:v>2014-15</c:v>
                </c:pt>
                <c:pt idx="1">
                  <c:v>2015-16</c:v>
                </c:pt>
                <c:pt idx="2">
                  <c:v>2016-17</c:v>
                </c:pt>
                <c:pt idx="3">
                  <c:v>2017-18</c:v>
                </c:pt>
                <c:pt idx="4">
                  <c:v>2018-19</c:v>
                </c:pt>
                <c:pt idx="5">
                  <c:v>2019-20</c:v>
                </c:pt>
              </c:strCache>
            </c:strRef>
          </c:cat>
          <c:val>
            <c:numRef>
              <c:f>utilization!$C$6:$C$11</c:f>
              <c:numCache>
                <c:formatCode>0.00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A09-8D76-E0D111405063}"/>
            </c:ext>
          </c:extLst>
        </c:ser>
        <c:ser>
          <c:idx val="1"/>
          <c:order val="1"/>
          <c:tx>
            <c:strRef>
              <c:f>utilization!$D$5</c:f>
              <c:strCache>
                <c:ptCount val="1"/>
                <c:pt idx="0">
                  <c:v>ACTUAL  DISPATCH (MT)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utilization!$B$6:$B$11</c:f>
              <c:strCache>
                <c:ptCount val="6"/>
                <c:pt idx="0">
                  <c:v>2014-15</c:v>
                </c:pt>
                <c:pt idx="1">
                  <c:v>2015-16</c:v>
                </c:pt>
                <c:pt idx="2">
                  <c:v>2016-17</c:v>
                </c:pt>
                <c:pt idx="3">
                  <c:v>2017-18</c:v>
                </c:pt>
                <c:pt idx="4">
                  <c:v>2018-19</c:v>
                </c:pt>
                <c:pt idx="5">
                  <c:v>2019-20</c:v>
                </c:pt>
              </c:strCache>
            </c:strRef>
          </c:cat>
          <c:val>
            <c:numRef>
              <c:f>utilization!$D$6:$D$11</c:f>
              <c:numCache>
                <c:formatCode>0.00</c:formatCode>
                <c:ptCount val="6"/>
                <c:pt idx="0">
                  <c:v>11.17</c:v>
                </c:pt>
                <c:pt idx="1">
                  <c:v>11.84</c:v>
                </c:pt>
                <c:pt idx="2">
                  <c:v>11.28</c:v>
                </c:pt>
                <c:pt idx="3">
                  <c:v>11.51</c:v>
                </c:pt>
                <c:pt idx="4">
                  <c:v>10.8</c:v>
                </c:pt>
                <c:pt idx="5">
                  <c:v>11.61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A09-8D76-E0D111405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681192"/>
        <c:axId val="511681520"/>
      </c:barChart>
      <c:lineChart>
        <c:grouping val="standard"/>
        <c:varyColors val="0"/>
        <c:ser>
          <c:idx val="2"/>
          <c:order val="2"/>
          <c:tx>
            <c:strRef>
              <c:f>utilization!$E$5</c:f>
              <c:strCache>
                <c:ptCount val="1"/>
                <c:pt idx="0">
                  <c:v>% CAPACITY UTILIZATION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utilization!$B$6:$B$11</c:f>
              <c:strCache>
                <c:ptCount val="6"/>
                <c:pt idx="0">
                  <c:v>2014-15</c:v>
                </c:pt>
                <c:pt idx="1">
                  <c:v>2015-16</c:v>
                </c:pt>
                <c:pt idx="2">
                  <c:v>2016-17</c:v>
                </c:pt>
                <c:pt idx="3">
                  <c:v>2017-18</c:v>
                </c:pt>
                <c:pt idx="4">
                  <c:v>2018-19</c:v>
                </c:pt>
                <c:pt idx="5">
                  <c:v>2019-20</c:v>
                </c:pt>
              </c:strCache>
            </c:strRef>
          </c:cat>
          <c:val>
            <c:numRef>
              <c:f>utilization!$E$6:$E$11</c:f>
              <c:numCache>
                <c:formatCode>0%</c:formatCode>
                <c:ptCount val="6"/>
                <c:pt idx="0">
                  <c:v>1.117</c:v>
                </c:pt>
                <c:pt idx="1">
                  <c:v>1.1839999999999999</c:v>
                </c:pt>
                <c:pt idx="2">
                  <c:v>1.1279999999999999</c:v>
                </c:pt>
                <c:pt idx="3">
                  <c:v>1.151</c:v>
                </c:pt>
                <c:pt idx="4">
                  <c:v>1.08</c:v>
                </c:pt>
                <c:pt idx="5">
                  <c:v>1.161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E76-4A09-8D76-E0D111405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681192"/>
        <c:axId val="511681520"/>
        <c:extLst/>
      </c:lineChart>
      <c:catAx>
        <c:axId val="511681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81520"/>
        <c:crosses val="autoZero"/>
        <c:auto val="1"/>
        <c:lblAlgn val="ctr"/>
        <c:lblOffset val="100"/>
        <c:noMultiLvlLbl val="0"/>
      </c:catAx>
      <c:valAx>
        <c:axId val="511681520"/>
        <c:scaling>
          <c:orientation val="minMax"/>
          <c:max val="12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8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0" normalizeH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0">
                <a:solidFill>
                  <a:schemeClr val="tx1">
                    <a:lumMod val="85000"/>
                    <a:lumOff val="15000"/>
                  </a:schemeClr>
                </a:solidFill>
              </a:rPr>
              <a:t>%</a:t>
            </a:r>
            <a:r>
              <a:rPr lang="en-US" sz="1800" b="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Capacity Utilization</a:t>
            </a:r>
            <a:endParaRPr lang="en-US" sz="1800" b="0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0" normalizeH="0" baseline="0">
              <a:solidFill>
                <a:schemeClr val="tx1">
                  <a:lumMod val="85000"/>
                  <a:lumOff val="1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utilization!$E$4:$E$5</c:f>
              <c:strCache>
                <c:ptCount val="2"/>
                <c:pt idx="0">
                  <c:v>CAPACITY UTILIZATION</c:v>
                </c:pt>
                <c:pt idx="1">
                  <c:v>% CAPACITY UTILIZATION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utilization!$B$6:$B$11</c:f>
              <c:strCache>
                <c:ptCount val="6"/>
                <c:pt idx="0">
                  <c:v>2014-15</c:v>
                </c:pt>
                <c:pt idx="1">
                  <c:v>2015-16</c:v>
                </c:pt>
                <c:pt idx="2">
                  <c:v>2016-17</c:v>
                </c:pt>
                <c:pt idx="3">
                  <c:v>2017-18</c:v>
                </c:pt>
                <c:pt idx="4">
                  <c:v>2018-19</c:v>
                </c:pt>
                <c:pt idx="5">
                  <c:v>2019-20</c:v>
                </c:pt>
              </c:strCache>
            </c:strRef>
          </c:cat>
          <c:val>
            <c:numRef>
              <c:f>utilization!$E$6:$E$11</c:f>
              <c:numCache>
                <c:formatCode>0%</c:formatCode>
                <c:ptCount val="6"/>
                <c:pt idx="0">
                  <c:v>1.117</c:v>
                </c:pt>
                <c:pt idx="1">
                  <c:v>1.1839999999999999</c:v>
                </c:pt>
                <c:pt idx="2">
                  <c:v>1.1279999999999999</c:v>
                </c:pt>
                <c:pt idx="3">
                  <c:v>1.151</c:v>
                </c:pt>
                <c:pt idx="4">
                  <c:v>1.08</c:v>
                </c:pt>
                <c:pt idx="5">
                  <c:v>1.161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2-4FF1-92CD-EF67E8FE3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51982256"/>
        <c:axId val="4519825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utilization!$C$4:$C$5</c15:sqref>
                        </c15:formulaRef>
                      </c:ext>
                    </c:extLst>
                    <c:strCache>
                      <c:ptCount val="2"/>
                      <c:pt idx="0">
                        <c:v>CAPACITY UTILIZATION</c:v>
                      </c:pt>
                      <c:pt idx="1">
                        <c:v>DESIGN CAPACITY (MT)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utilization!$B$6:$B$11</c15:sqref>
                        </c15:formulaRef>
                      </c:ext>
                    </c:extLst>
                    <c:strCache>
                      <c:ptCount val="6"/>
                      <c:pt idx="0">
                        <c:v>2014-15</c:v>
                      </c:pt>
                      <c:pt idx="1">
                        <c:v>2015-16</c:v>
                      </c:pt>
                      <c:pt idx="2">
                        <c:v>2016-17</c:v>
                      </c:pt>
                      <c:pt idx="3">
                        <c:v>2017-18</c:v>
                      </c:pt>
                      <c:pt idx="4">
                        <c:v>2018-19</c:v>
                      </c:pt>
                      <c:pt idx="5">
                        <c:v>2019-20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utilization!$C$6:$C$11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6D2-4FF1-92CD-EF67E8FE35F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utilization!$D$4:$D$5</c15:sqref>
                        </c15:formulaRef>
                      </c:ext>
                    </c:extLst>
                    <c:strCache>
                      <c:ptCount val="2"/>
                      <c:pt idx="0">
                        <c:v>CAPACITY UTILIZATION</c:v>
                      </c:pt>
                      <c:pt idx="1">
                        <c:v>ACTUAL  DISPATCH (MT)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utilization!$B$6:$B$11</c15:sqref>
                        </c15:formulaRef>
                      </c:ext>
                    </c:extLst>
                    <c:strCache>
                      <c:ptCount val="6"/>
                      <c:pt idx="0">
                        <c:v>2014-15</c:v>
                      </c:pt>
                      <c:pt idx="1">
                        <c:v>2015-16</c:v>
                      </c:pt>
                      <c:pt idx="2">
                        <c:v>2016-17</c:v>
                      </c:pt>
                      <c:pt idx="3">
                        <c:v>2017-18</c:v>
                      </c:pt>
                      <c:pt idx="4">
                        <c:v>2018-19</c:v>
                      </c:pt>
                      <c:pt idx="5">
                        <c:v>2019-20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utilization!$D$6:$D$11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11.17</c:v>
                      </c:pt>
                      <c:pt idx="1">
                        <c:v>11.84</c:v>
                      </c:pt>
                      <c:pt idx="2">
                        <c:v>11.28</c:v>
                      </c:pt>
                      <c:pt idx="3">
                        <c:v>11.51</c:v>
                      </c:pt>
                      <c:pt idx="4">
                        <c:v>10.8</c:v>
                      </c:pt>
                      <c:pt idx="5">
                        <c:v>11.61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6D2-4FF1-92CD-EF67E8FE35F1}"/>
                  </c:ext>
                </c:extLst>
              </c15:ser>
            </c15:filteredBarSeries>
          </c:ext>
        </c:extLst>
      </c:barChart>
      <c:catAx>
        <c:axId val="45198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982584"/>
        <c:crosses val="autoZero"/>
        <c:auto val="1"/>
        <c:lblAlgn val="ctr"/>
        <c:lblOffset val="100"/>
        <c:noMultiLvlLbl val="0"/>
      </c:catAx>
      <c:valAx>
        <c:axId val="45198258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982256"/>
        <c:crosses val="autoZero"/>
        <c:crossBetween val="between"/>
        <c:majorUnit val="5.000000000000001E-2"/>
        <c:minorUnit val="5.000000000000001E-3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366775</xdr:colOff>
      <xdr:row>2</xdr:row>
      <xdr:rowOff>204107</xdr:rowOff>
    </xdr:from>
    <xdr:to>
      <xdr:col>12</xdr:col>
      <xdr:colOff>384093</xdr:colOff>
      <xdr:row>9</xdr:row>
      <xdr:rowOff>252350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1991CA-A69E-412E-86D1-A35456CB0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397143</xdr:colOff>
      <xdr:row>10</xdr:row>
      <xdr:rowOff>259216</xdr:rowOff>
    </xdr:from>
    <xdr:to>
      <xdr:col>12</xdr:col>
      <xdr:colOff>367392</xdr:colOff>
      <xdr:row>17</xdr:row>
      <xdr:rowOff>176894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711BAAB-6CAA-4FCA-B4D2-1DF0F2A97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371102</xdr:colOff>
      <xdr:row>18</xdr:row>
      <xdr:rowOff>190500</xdr:rowOff>
    </xdr:from>
    <xdr:to>
      <xdr:col>12</xdr:col>
      <xdr:colOff>340178</xdr:colOff>
      <xdr:row>26</xdr:row>
      <xdr:rowOff>81643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95A5C2-1A32-4B0D-BA66-B8A69557F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595311</xdr:colOff>
      <xdr:row>13</xdr:row>
      <xdr:rowOff>147637</xdr:rowOff>
    </xdr:from>
    <xdr:to>
      <xdr:col>5</xdr:col>
      <xdr:colOff>9525</xdr:colOff>
      <xdr:row>25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CEC682-50AB-482B-B1F8-FD164F9C5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605517</xdr:colOff>
      <xdr:row>27</xdr:row>
      <xdr:rowOff>2721</xdr:rowOff>
    </xdr:from>
    <xdr:to>
      <xdr:col>4</xdr:col>
      <xdr:colOff>1374321</xdr:colOff>
      <xdr:row>38</xdr:row>
      <xdr:rowOff>51707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EB232E-2FFF-4EAF-917D-B7B45418D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REAM-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AM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opLeftCell="A13" workbookViewId="0">
      <selection activeCell="I12" sqref="I12"/>
    </sheetView>
  </sheetViews>
  <sheetFormatPr defaultRowHeight="17.25" x14ac:dyDescent="0.35"/>
  <cols>
    <col min="1" max="1" width="11.140625" style="1" customWidth="1"/>
    <col min="2" max="2" width="21" style="1" customWidth="1"/>
    <col min="3" max="3" width="20.7109375" style="1" customWidth="1"/>
    <col min="4" max="4" width="23.85546875" style="1" customWidth="1"/>
    <col min="5" max="16384" width="9.140625" style="1"/>
  </cols>
  <sheetData>
    <row r="1" spans="1:4" x14ac:dyDescent="0.35">
      <c r="A1" s="4">
        <v>42461</v>
      </c>
      <c r="B1" s="2" t="s">
        <v>0</v>
      </c>
      <c r="C1" s="3">
        <v>1.46</v>
      </c>
      <c r="D1" s="3">
        <v>0.83140000000000003</v>
      </c>
    </row>
    <row r="2" spans="1:4" x14ac:dyDescent="0.35">
      <c r="A2" s="4"/>
      <c r="B2" s="2" t="s">
        <v>1</v>
      </c>
      <c r="C2" s="3">
        <v>0.25829999999999997</v>
      </c>
      <c r="D2" s="3">
        <v>0.71440000000000003</v>
      </c>
    </row>
    <row r="3" spans="1:4" x14ac:dyDescent="0.35">
      <c r="A3" s="4"/>
      <c r="B3" s="2" t="s">
        <v>2</v>
      </c>
      <c r="C3" s="3">
        <v>1.1231</v>
      </c>
      <c r="D3" s="3">
        <v>0.86860000000000004</v>
      </c>
    </row>
    <row r="4" spans="1:4" x14ac:dyDescent="0.35">
      <c r="A4" s="4">
        <v>42491</v>
      </c>
      <c r="B4" s="2" t="s">
        <v>0</v>
      </c>
      <c r="C4" s="3">
        <v>1.4374</v>
      </c>
      <c r="D4" s="3">
        <v>0.8327</v>
      </c>
    </row>
    <row r="5" spans="1:4" x14ac:dyDescent="0.35">
      <c r="A5" s="4"/>
      <c r="B5" s="2" t="s">
        <v>1</v>
      </c>
      <c r="C5" s="3">
        <v>1.3593</v>
      </c>
      <c r="D5" s="3">
        <v>0.68079999999999996</v>
      </c>
    </row>
    <row r="6" spans="1:4" x14ac:dyDescent="0.35">
      <c r="A6" s="4"/>
      <c r="B6" s="2" t="s">
        <v>2</v>
      </c>
      <c r="C6" s="3">
        <v>1.3571</v>
      </c>
      <c r="D6" s="3">
        <v>0.62419999999999998</v>
      </c>
    </row>
    <row r="7" spans="1:4" x14ac:dyDescent="0.35">
      <c r="A7" s="4">
        <v>42522</v>
      </c>
      <c r="B7" s="2" t="s">
        <v>0</v>
      </c>
      <c r="C7" s="3">
        <v>1.4692000000000001</v>
      </c>
      <c r="D7" s="3">
        <v>0.75249999999999995</v>
      </c>
    </row>
    <row r="8" spans="1:4" x14ac:dyDescent="0.35">
      <c r="A8" s="4"/>
      <c r="B8" s="2" t="s">
        <v>1</v>
      </c>
      <c r="C8" s="3">
        <v>1.2202</v>
      </c>
      <c r="D8" s="3">
        <v>0.8327</v>
      </c>
    </row>
    <row r="9" spans="1:4" x14ac:dyDescent="0.35">
      <c r="A9" s="4"/>
      <c r="B9" s="2" t="s">
        <v>2</v>
      </c>
      <c r="C9" s="3">
        <v>1.4232</v>
      </c>
      <c r="D9" s="3">
        <v>0.69020000000000004</v>
      </c>
    </row>
    <row r="10" spans="1:4" x14ac:dyDescent="0.35">
      <c r="A10" s="4">
        <v>42552</v>
      </c>
      <c r="B10" s="2" t="s">
        <v>0</v>
      </c>
      <c r="C10" s="3">
        <v>1.32</v>
      </c>
      <c r="D10" s="3">
        <v>0.86</v>
      </c>
    </row>
    <row r="11" spans="1:4" x14ac:dyDescent="0.35">
      <c r="A11" s="4"/>
      <c r="B11" s="2" t="s">
        <v>1</v>
      </c>
      <c r="C11" s="3">
        <v>1.22</v>
      </c>
      <c r="D11" s="3">
        <v>0.83</v>
      </c>
    </row>
    <row r="12" spans="1:4" x14ac:dyDescent="0.35">
      <c r="A12" s="4"/>
      <c r="B12" s="2" t="s">
        <v>2</v>
      </c>
      <c r="C12" s="3">
        <v>0.75</v>
      </c>
      <c r="D12" s="3">
        <v>0.72</v>
      </c>
    </row>
    <row r="13" spans="1:4" x14ac:dyDescent="0.35">
      <c r="A13" s="4">
        <v>42583</v>
      </c>
      <c r="B13" s="2" t="s">
        <v>0</v>
      </c>
      <c r="C13" s="3">
        <v>1.1656</v>
      </c>
      <c r="D13" s="3">
        <v>0.82020000000000004</v>
      </c>
    </row>
    <row r="14" spans="1:4" x14ac:dyDescent="0.35">
      <c r="A14" s="4"/>
      <c r="B14" s="2" t="s">
        <v>1</v>
      </c>
      <c r="C14" s="3">
        <v>1.1213</v>
      </c>
      <c r="D14" s="3">
        <v>0.81969999999999998</v>
      </c>
    </row>
    <row r="15" spans="1:4" x14ac:dyDescent="0.35">
      <c r="A15" s="4"/>
      <c r="B15" s="2" t="s">
        <v>2</v>
      </c>
      <c r="C15" s="3">
        <v>0.44979999999999998</v>
      </c>
      <c r="D15" s="3">
        <v>0.68869999999999998</v>
      </c>
    </row>
    <row r="16" spans="1:4" x14ac:dyDescent="0.35">
      <c r="A16" s="4">
        <v>42614</v>
      </c>
      <c r="B16" s="2" t="s">
        <v>0</v>
      </c>
      <c r="C16" s="3">
        <v>1.1917</v>
      </c>
      <c r="D16" s="3">
        <v>0.70689999999999997</v>
      </c>
    </row>
    <row r="17" spans="1:4" x14ac:dyDescent="0.35">
      <c r="A17" s="4"/>
      <c r="B17" s="2" t="s">
        <v>1</v>
      </c>
      <c r="C17" s="3">
        <v>1.4966999999999999</v>
      </c>
      <c r="D17" s="3">
        <v>0.61780000000000002</v>
      </c>
    </row>
    <row r="18" spans="1:4" x14ac:dyDescent="0.35">
      <c r="A18" s="4"/>
      <c r="B18" s="2" t="s">
        <v>2</v>
      </c>
      <c r="C18" s="3">
        <v>1.3627</v>
      </c>
      <c r="D18" s="3">
        <v>0.5716</v>
      </c>
    </row>
    <row r="19" spans="1:4" x14ac:dyDescent="0.35">
      <c r="A19" s="4">
        <v>42644</v>
      </c>
      <c r="B19" s="2" t="s">
        <v>0</v>
      </c>
      <c r="C19" s="3">
        <v>1.1937</v>
      </c>
      <c r="D19" s="3">
        <v>0.76119999999999999</v>
      </c>
    </row>
    <row r="20" spans="1:4" x14ac:dyDescent="0.35">
      <c r="A20" s="4"/>
      <c r="B20" s="2" t="s">
        <v>1</v>
      </c>
      <c r="C20" s="3">
        <v>1.1859</v>
      </c>
      <c r="D20" s="3">
        <v>0.72199999999999998</v>
      </c>
    </row>
    <row r="21" spans="1:4" x14ac:dyDescent="0.35">
      <c r="A21" s="4"/>
      <c r="B21" s="2" t="s">
        <v>2</v>
      </c>
      <c r="C21" s="3">
        <v>1.4095</v>
      </c>
      <c r="D21" s="3">
        <v>0.67479999999999996</v>
      </c>
    </row>
    <row r="22" spans="1:4" x14ac:dyDescent="0.35">
      <c r="A22" s="4">
        <v>42675</v>
      </c>
      <c r="B22" s="2" t="s">
        <v>0</v>
      </c>
      <c r="C22" s="3">
        <v>1.5079</v>
      </c>
      <c r="D22" s="3">
        <v>0.86570000000000003</v>
      </c>
    </row>
    <row r="23" spans="1:4" x14ac:dyDescent="0.35">
      <c r="A23" s="4"/>
      <c r="B23" s="2" t="s">
        <v>1</v>
      </c>
      <c r="C23" s="3">
        <v>0.88680000000000003</v>
      </c>
      <c r="D23" s="3">
        <v>0.82299999999999995</v>
      </c>
    </row>
    <row r="24" spans="1:4" x14ac:dyDescent="0.35">
      <c r="A24" s="4"/>
      <c r="B24" s="2" t="s">
        <v>2</v>
      </c>
      <c r="C24" s="3">
        <v>1.0468</v>
      </c>
      <c r="D24" s="3">
        <v>0.79830000000000001</v>
      </c>
    </row>
    <row r="25" spans="1:4" x14ac:dyDescent="0.35">
      <c r="A25" s="4">
        <v>42705</v>
      </c>
      <c r="B25" s="2" t="s">
        <v>0</v>
      </c>
      <c r="C25" s="3">
        <v>1.4092</v>
      </c>
      <c r="D25" s="3">
        <v>0.85670000000000002</v>
      </c>
    </row>
    <row r="26" spans="1:4" x14ac:dyDescent="0.35">
      <c r="A26" s="4"/>
      <c r="B26" s="2" t="s">
        <v>1</v>
      </c>
      <c r="C26" s="3">
        <v>1.1748000000000001</v>
      </c>
      <c r="D26" s="3">
        <v>0.86260000000000003</v>
      </c>
    </row>
    <row r="27" spans="1:4" x14ac:dyDescent="0.35">
      <c r="A27" s="4"/>
      <c r="B27" s="2" t="s">
        <v>2</v>
      </c>
      <c r="C27" s="3">
        <v>1.2559</v>
      </c>
      <c r="D27" s="3">
        <v>0.77070000000000005</v>
      </c>
    </row>
    <row r="28" spans="1:4" x14ac:dyDescent="0.35">
      <c r="A28" s="4">
        <v>42736</v>
      </c>
      <c r="B28" s="2" t="s">
        <v>0</v>
      </c>
      <c r="C28" s="3">
        <v>1.2797000000000001</v>
      </c>
      <c r="D28" s="3">
        <v>0.82399999999999995</v>
      </c>
    </row>
    <row r="29" spans="1:4" x14ac:dyDescent="0.35">
      <c r="A29" s="4"/>
      <c r="B29" s="2" t="s">
        <v>1</v>
      </c>
      <c r="C29" s="3">
        <v>1.4</v>
      </c>
      <c r="D29" s="3">
        <v>0.83140000000000003</v>
      </c>
    </row>
    <row r="30" spans="1:4" x14ac:dyDescent="0.35">
      <c r="A30" s="4"/>
      <c r="B30" s="2" t="s">
        <v>2</v>
      </c>
      <c r="C30" s="3">
        <v>1.3443000000000001</v>
      </c>
      <c r="D30" s="3">
        <v>0.73799999999999999</v>
      </c>
    </row>
    <row r="31" spans="1:4" x14ac:dyDescent="0.35">
      <c r="A31" s="4">
        <v>42767</v>
      </c>
      <c r="B31" s="2" t="s">
        <v>0</v>
      </c>
      <c r="C31" s="3">
        <v>1.3677999999999999</v>
      </c>
      <c r="D31" s="3">
        <v>0.84599999999999997</v>
      </c>
    </row>
    <row r="32" spans="1:4" x14ac:dyDescent="0.35">
      <c r="A32" s="4"/>
      <c r="B32" s="2" t="s">
        <v>1</v>
      </c>
      <c r="C32" s="3">
        <v>1.4523999999999999</v>
      </c>
      <c r="D32" s="3">
        <v>0.85250000000000004</v>
      </c>
    </row>
    <row r="33" spans="1:4" x14ac:dyDescent="0.35">
      <c r="A33" s="4"/>
      <c r="B33" s="2" t="s">
        <v>2</v>
      </c>
      <c r="C33" s="3">
        <v>1.1263000000000001</v>
      </c>
      <c r="D33" s="3">
        <v>0.95779999999999998</v>
      </c>
    </row>
    <row r="34" spans="1:4" x14ac:dyDescent="0.35">
      <c r="A34" s="4">
        <v>42795</v>
      </c>
      <c r="B34" s="2" t="s">
        <v>0</v>
      </c>
      <c r="C34" s="3">
        <v>1.3983000000000001</v>
      </c>
      <c r="D34" s="3">
        <v>0.85260000000000002</v>
      </c>
    </row>
    <row r="35" spans="1:4" x14ac:dyDescent="0.35">
      <c r="A35" s="4"/>
      <c r="B35" s="2" t="s">
        <v>1</v>
      </c>
      <c r="C35" s="3">
        <v>1.343</v>
      </c>
      <c r="D35" s="3">
        <v>0.85270000000000001</v>
      </c>
    </row>
    <row r="36" spans="1:4" x14ac:dyDescent="0.35">
      <c r="A36" s="4"/>
      <c r="B36" s="2" t="s">
        <v>2</v>
      </c>
      <c r="C36" s="3">
        <v>1.478</v>
      </c>
      <c r="D36" s="3">
        <v>0.80289999999999995</v>
      </c>
    </row>
    <row r="37" spans="1:4" x14ac:dyDescent="0.35">
      <c r="A37" s="4">
        <v>42826</v>
      </c>
      <c r="B37" s="2" t="s">
        <v>0</v>
      </c>
      <c r="C37" s="3">
        <v>1.3493999999999999</v>
      </c>
      <c r="D37" s="3">
        <v>0.84189999999999998</v>
      </c>
    </row>
    <row r="38" spans="1:4" x14ac:dyDescent="0.35">
      <c r="A38" s="4"/>
      <c r="B38" s="2" t="s">
        <v>1</v>
      </c>
      <c r="C38" s="3">
        <v>1.2831999999999999</v>
      </c>
      <c r="D38" s="3">
        <v>0.85119999999999996</v>
      </c>
    </row>
    <row r="39" spans="1:4" x14ac:dyDescent="0.35">
      <c r="A39" s="4"/>
      <c r="B39" s="2" t="s">
        <v>2</v>
      </c>
      <c r="C39" s="3">
        <v>1.3471</v>
      </c>
      <c r="D39" s="3">
        <v>0.74139999999999995</v>
      </c>
    </row>
    <row r="40" spans="1:4" x14ac:dyDescent="0.35">
      <c r="A40" s="4">
        <v>42856</v>
      </c>
      <c r="B40" s="2" t="s">
        <v>0</v>
      </c>
      <c r="C40" s="3">
        <v>1.3429</v>
      </c>
      <c r="D40" s="3">
        <v>0.86980000000000002</v>
      </c>
    </row>
    <row r="41" spans="1:4" x14ac:dyDescent="0.35">
      <c r="A41" s="4"/>
      <c r="B41" s="2" t="s">
        <v>1</v>
      </c>
      <c r="C41" s="3">
        <v>1.3875</v>
      </c>
      <c r="D41" s="3">
        <v>0.87150000000000005</v>
      </c>
    </row>
    <row r="42" spans="1:4" x14ac:dyDescent="0.35">
      <c r="A42" s="4"/>
      <c r="B42" s="2" t="s">
        <v>2</v>
      </c>
      <c r="C42" s="3">
        <v>1.4437</v>
      </c>
      <c r="D42" s="3">
        <v>0.74670000000000003</v>
      </c>
    </row>
    <row r="43" spans="1:4" x14ac:dyDescent="0.35">
      <c r="A43" s="4">
        <v>42887</v>
      </c>
      <c r="B43" s="2" t="s">
        <v>0</v>
      </c>
      <c r="C43" s="3">
        <v>1.3935</v>
      </c>
      <c r="D43" s="3">
        <v>0.84240000000000004</v>
      </c>
    </row>
    <row r="44" spans="1:4" x14ac:dyDescent="0.35">
      <c r="A44" s="4"/>
      <c r="B44" s="2" t="s">
        <v>1</v>
      </c>
      <c r="C44" s="3">
        <v>1.3844000000000001</v>
      </c>
      <c r="D44" s="3">
        <v>0.83840000000000003</v>
      </c>
    </row>
    <row r="45" spans="1:4" x14ac:dyDescent="0.35">
      <c r="A45" s="4"/>
      <c r="B45" s="2" t="s">
        <v>2</v>
      </c>
      <c r="C45" s="3">
        <v>1.4055</v>
      </c>
      <c r="D45" s="3">
        <v>0.78269999999999995</v>
      </c>
    </row>
    <row r="46" spans="1:4" x14ac:dyDescent="0.35">
      <c r="A46" s="4">
        <v>42917</v>
      </c>
      <c r="B46" s="2" t="s">
        <v>0</v>
      </c>
      <c r="C46" s="3">
        <v>1.2908999999999999</v>
      </c>
      <c r="D46" s="3">
        <v>0.8649</v>
      </c>
    </row>
    <row r="47" spans="1:4" x14ac:dyDescent="0.35">
      <c r="A47" s="4"/>
      <c r="B47" s="2" t="s">
        <v>1</v>
      </c>
      <c r="C47" s="3">
        <v>1.2477</v>
      </c>
      <c r="D47" s="3">
        <v>0.83289999999999997</v>
      </c>
    </row>
    <row r="48" spans="1:4" x14ac:dyDescent="0.35">
      <c r="A48" s="4"/>
      <c r="B48" s="2" t="s">
        <v>2</v>
      </c>
      <c r="C48" s="3">
        <v>1.1772</v>
      </c>
      <c r="D48" s="3">
        <v>0.77180000000000004</v>
      </c>
    </row>
    <row r="49" spans="1:4" x14ac:dyDescent="0.35">
      <c r="A49" s="4">
        <v>42948</v>
      </c>
      <c r="B49" s="2" t="s">
        <v>0</v>
      </c>
      <c r="C49" s="3">
        <v>1.2907</v>
      </c>
      <c r="D49" s="3">
        <v>0.82979999999999998</v>
      </c>
    </row>
    <row r="50" spans="1:4" x14ac:dyDescent="0.35">
      <c r="A50" s="4"/>
      <c r="B50" s="2" t="s">
        <v>1</v>
      </c>
      <c r="C50" s="3">
        <v>1.3037000000000001</v>
      </c>
      <c r="D50" s="3">
        <v>0.80379999999999996</v>
      </c>
    </row>
    <row r="51" spans="1:4" x14ac:dyDescent="0.35">
      <c r="A51" s="4"/>
      <c r="B51" s="2" t="s">
        <v>2</v>
      </c>
      <c r="C51" s="3">
        <v>1.3857999999999999</v>
      </c>
      <c r="D51" s="3">
        <v>0.77429999999999999</v>
      </c>
    </row>
    <row r="52" spans="1:4" x14ac:dyDescent="0.35">
      <c r="A52" s="4">
        <v>42979</v>
      </c>
      <c r="B52" s="2" t="s">
        <v>0</v>
      </c>
      <c r="C52" s="3">
        <v>1.3268</v>
      </c>
      <c r="D52" s="3">
        <v>0.81279999999999997</v>
      </c>
    </row>
    <row r="53" spans="1:4" x14ac:dyDescent="0.35">
      <c r="A53" s="4"/>
      <c r="B53" s="2" t="s">
        <v>1</v>
      </c>
      <c r="C53" s="3">
        <v>1.4077999999999999</v>
      </c>
      <c r="D53" s="3">
        <v>0.85399999999999998</v>
      </c>
    </row>
    <row r="54" spans="1:4" x14ac:dyDescent="0.35">
      <c r="A54" s="4"/>
      <c r="B54" s="2" t="s">
        <v>2</v>
      </c>
      <c r="C54" s="3">
        <v>1.4473</v>
      </c>
      <c r="D54" s="3">
        <v>0.77139999999999997</v>
      </c>
    </row>
    <row r="55" spans="1:4" x14ac:dyDescent="0.35">
      <c r="A55" s="4">
        <v>43009</v>
      </c>
      <c r="B55" s="2" t="s">
        <v>0</v>
      </c>
      <c r="C55" s="3">
        <v>1.4328000000000001</v>
      </c>
      <c r="D55" s="3">
        <v>0.84740000000000004</v>
      </c>
    </row>
    <row r="56" spans="1:4" x14ac:dyDescent="0.35">
      <c r="A56" s="4"/>
      <c r="B56" s="2" t="s">
        <v>1</v>
      </c>
      <c r="C56" s="3">
        <v>1.4913000000000001</v>
      </c>
      <c r="D56" s="3">
        <v>0.83389999999999997</v>
      </c>
    </row>
    <row r="57" spans="1:4" x14ac:dyDescent="0.35">
      <c r="A57" s="4"/>
      <c r="B57" s="2" t="s">
        <v>2</v>
      </c>
      <c r="C57" s="3">
        <v>1.4826999999999999</v>
      </c>
      <c r="D57" s="3">
        <v>0.77810000000000001</v>
      </c>
    </row>
    <row r="58" spans="1:4" x14ac:dyDescent="0.35">
      <c r="A58" s="4">
        <v>43040</v>
      </c>
      <c r="B58" s="2" t="s">
        <v>0</v>
      </c>
      <c r="C58" s="3">
        <v>1.1695</v>
      </c>
      <c r="D58" s="3">
        <v>0.87060000000000004</v>
      </c>
    </row>
    <row r="59" spans="1:4" x14ac:dyDescent="0.35">
      <c r="A59" s="4"/>
      <c r="B59" s="2" t="s">
        <v>1</v>
      </c>
      <c r="C59" s="3">
        <v>0.69679999999999997</v>
      </c>
      <c r="D59" s="3">
        <v>0.8488</v>
      </c>
    </row>
    <row r="60" spans="1:4" x14ac:dyDescent="0.35">
      <c r="A60" s="4"/>
      <c r="B60" s="2" t="s">
        <v>2</v>
      </c>
      <c r="C60" s="3">
        <v>1.4619</v>
      </c>
      <c r="D60" s="3">
        <v>0.8125</v>
      </c>
    </row>
    <row r="61" spans="1:4" x14ac:dyDescent="0.35">
      <c r="A61" s="4">
        <v>43070</v>
      </c>
      <c r="B61" s="2" t="s">
        <v>0</v>
      </c>
      <c r="C61" s="3">
        <v>1.4155</v>
      </c>
      <c r="D61" s="3">
        <v>0.83309999999999995</v>
      </c>
    </row>
    <row r="62" spans="1:4" x14ac:dyDescent="0.35">
      <c r="A62" s="4"/>
      <c r="B62" s="2" t="s">
        <v>1</v>
      </c>
      <c r="C62" s="3">
        <v>1.4670000000000001</v>
      </c>
      <c r="D62" s="3">
        <v>0.8296</v>
      </c>
    </row>
    <row r="63" spans="1:4" x14ac:dyDescent="0.35">
      <c r="A63" s="4"/>
      <c r="B63" s="2" t="s">
        <v>2</v>
      </c>
      <c r="C63" s="3">
        <v>1.4500999999999999</v>
      </c>
      <c r="D63" s="3">
        <v>0.78369999999999995</v>
      </c>
    </row>
    <row r="64" spans="1:4" x14ac:dyDescent="0.35">
      <c r="A64" s="4">
        <v>43101</v>
      </c>
      <c r="B64" s="2" t="s">
        <v>0</v>
      </c>
      <c r="C64" s="3">
        <v>1.3487</v>
      </c>
      <c r="D64" s="3">
        <v>0.80389999999999995</v>
      </c>
    </row>
    <row r="65" spans="1:4" x14ac:dyDescent="0.35">
      <c r="A65" s="4"/>
      <c r="B65" s="2" t="s">
        <v>1</v>
      </c>
      <c r="C65" s="3">
        <v>1.4159999999999999</v>
      </c>
      <c r="D65" s="3">
        <v>0.7964</v>
      </c>
    </row>
    <row r="66" spans="1:4" x14ac:dyDescent="0.35">
      <c r="A66" s="4"/>
      <c r="B66" s="2" t="s">
        <v>2</v>
      </c>
      <c r="C66" s="3">
        <v>1.357</v>
      </c>
      <c r="D66" s="3">
        <v>0.72640000000000005</v>
      </c>
    </row>
    <row r="67" spans="1:4" x14ac:dyDescent="0.35">
      <c r="A67" s="4">
        <v>43132</v>
      </c>
      <c r="B67" s="2" t="s">
        <v>0</v>
      </c>
      <c r="C67" s="3">
        <v>1.4433</v>
      </c>
      <c r="D67" s="3">
        <v>0.88959999999999995</v>
      </c>
    </row>
    <row r="68" spans="1:4" x14ac:dyDescent="0.35">
      <c r="A68" s="4"/>
      <c r="B68" s="2" t="s">
        <v>1</v>
      </c>
      <c r="C68" s="3">
        <v>1.3814</v>
      </c>
      <c r="D68" s="3">
        <v>0.86719999999999997</v>
      </c>
    </row>
    <row r="69" spans="1:4" x14ac:dyDescent="0.35">
      <c r="A69" s="4"/>
      <c r="B69" s="2" t="s">
        <v>2</v>
      </c>
      <c r="C69" s="3">
        <v>9.6100000000000005E-2</v>
      </c>
      <c r="D69" s="3">
        <v>0.84150000000000003</v>
      </c>
    </row>
    <row r="70" spans="1:4" x14ac:dyDescent="0.35">
      <c r="A70" s="4">
        <v>43160</v>
      </c>
      <c r="B70" s="2" t="s">
        <v>0</v>
      </c>
      <c r="C70" s="3">
        <v>1.4139999999999999</v>
      </c>
      <c r="D70" s="3">
        <v>0.86439999999999995</v>
      </c>
    </row>
    <row r="71" spans="1:4" x14ac:dyDescent="0.35">
      <c r="A71" s="4"/>
      <c r="B71" s="2" t="s">
        <v>1</v>
      </c>
      <c r="C71" s="3">
        <v>1.4945999999999999</v>
      </c>
      <c r="D71" s="3">
        <v>0.85629999999999995</v>
      </c>
    </row>
    <row r="72" spans="1:4" x14ac:dyDescent="0.35">
      <c r="A72" s="4"/>
      <c r="B72" s="2" t="s">
        <v>2</v>
      </c>
      <c r="C72" s="3">
        <v>1.5122</v>
      </c>
      <c r="D72" s="3">
        <v>0.82199999999999995</v>
      </c>
    </row>
    <row r="73" spans="1:4" x14ac:dyDescent="0.35">
      <c r="A73" s="4">
        <v>43191</v>
      </c>
      <c r="B73" s="2" t="s">
        <v>0</v>
      </c>
      <c r="C73" s="3">
        <v>1.4607000000000001</v>
      </c>
      <c r="D73" s="3">
        <v>0.84640000000000004</v>
      </c>
    </row>
    <row r="74" spans="1:4" x14ac:dyDescent="0.35">
      <c r="A74" s="4"/>
      <c r="B74" s="2" t="s">
        <v>1</v>
      </c>
      <c r="C74" s="3">
        <v>1.4361999999999999</v>
      </c>
      <c r="D74" s="3">
        <v>0.84399999999999997</v>
      </c>
    </row>
    <row r="75" spans="1:4" x14ac:dyDescent="0.35">
      <c r="A75" s="4"/>
      <c r="B75" s="2" t="s">
        <v>2</v>
      </c>
      <c r="C75" s="3">
        <v>1.0275000000000001</v>
      </c>
      <c r="D75" s="3">
        <v>0.78779999999999994</v>
      </c>
    </row>
    <row r="76" spans="1:4" x14ac:dyDescent="0.35">
      <c r="A76" s="4">
        <v>43221</v>
      </c>
      <c r="B76" s="2" t="s">
        <v>0</v>
      </c>
      <c r="C76" s="3">
        <v>1.5061</v>
      </c>
      <c r="D76" s="3">
        <v>0.84570000000000001</v>
      </c>
    </row>
    <row r="77" spans="1:4" x14ac:dyDescent="0.35">
      <c r="A77" s="4"/>
      <c r="B77" s="2" t="s">
        <v>1</v>
      </c>
      <c r="C77" s="3">
        <v>1.4451000000000001</v>
      </c>
      <c r="D77" s="3">
        <v>0.85609999999999997</v>
      </c>
    </row>
    <row r="78" spans="1:4" x14ac:dyDescent="0.35">
      <c r="A78" s="4"/>
      <c r="B78" s="2" t="s">
        <v>2</v>
      </c>
      <c r="C78" s="3">
        <v>1.4590000000000001</v>
      </c>
      <c r="D78" s="3">
        <v>0.78890000000000005</v>
      </c>
    </row>
    <row r="79" spans="1:4" x14ac:dyDescent="0.35">
      <c r="A79" s="4">
        <v>43252</v>
      </c>
      <c r="B79" s="2" t="s">
        <v>0</v>
      </c>
      <c r="C79" s="3">
        <v>1.3777999999999999</v>
      </c>
      <c r="D79" s="3">
        <v>0.7732</v>
      </c>
    </row>
    <row r="80" spans="1:4" x14ac:dyDescent="0.35">
      <c r="A80" s="4"/>
      <c r="B80" s="2" t="s">
        <v>1</v>
      </c>
      <c r="C80" s="3">
        <v>1.5253000000000001</v>
      </c>
      <c r="D80" s="3">
        <v>0.79620000000000002</v>
      </c>
    </row>
    <row r="81" spans="1:4" x14ac:dyDescent="0.35">
      <c r="A81" s="4"/>
      <c r="B81" s="2" t="s">
        <v>2</v>
      </c>
      <c r="C81" s="3">
        <v>1.5177</v>
      </c>
      <c r="D81" s="3">
        <v>0.71150000000000002</v>
      </c>
    </row>
    <row r="82" spans="1:4" x14ac:dyDescent="0.35">
      <c r="A82" s="4">
        <v>43282</v>
      </c>
      <c r="B82" s="2" t="s">
        <v>0</v>
      </c>
      <c r="C82" s="3">
        <v>1.4519</v>
      </c>
      <c r="D82" s="3">
        <v>0.83099999999999996</v>
      </c>
    </row>
    <row r="83" spans="1:4" x14ac:dyDescent="0.35">
      <c r="A83" s="4"/>
      <c r="B83" s="2" t="s">
        <v>1</v>
      </c>
      <c r="C83" s="3">
        <v>1.4865999999999999</v>
      </c>
      <c r="D83" s="3">
        <v>0.83919999999999995</v>
      </c>
    </row>
    <row r="84" spans="1:4" x14ac:dyDescent="0.35">
      <c r="A84" s="4"/>
      <c r="B84" s="2" t="s">
        <v>2</v>
      </c>
      <c r="C84" s="3">
        <v>1.4261999999999999</v>
      </c>
      <c r="D84" s="3">
        <v>0.78320000000000001</v>
      </c>
    </row>
    <row r="85" spans="1:4" x14ac:dyDescent="0.35">
      <c r="A85" s="4">
        <v>43313</v>
      </c>
      <c r="B85" s="2" t="s">
        <v>0</v>
      </c>
      <c r="C85" s="3">
        <v>1.3968</v>
      </c>
      <c r="D85" s="3">
        <v>0.81659999999999999</v>
      </c>
    </row>
    <row r="86" spans="1:4" x14ac:dyDescent="0.35">
      <c r="A86" s="4"/>
      <c r="B86" s="2" t="s">
        <v>1</v>
      </c>
      <c r="C86" s="3">
        <v>1.2847999999999999</v>
      </c>
      <c r="D86" s="3">
        <v>0.84930000000000005</v>
      </c>
    </row>
    <row r="87" spans="1:4" x14ac:dyDescent="0.35">
      <c r="A87" s="4"/>
      <c r="B87" s="2" t="s">
        <v>2</v>
      </c>
      <c r="C87" s="3">
        <v>1.4603999999999999</v>
      </c>
      <c r="D87" s="3">
        <v>0.78339999999999999</v>
      </c>
    </row>
    <row r="88" spans="1:4" x14ac:dyDescent="0.35">
      <c r="A88" s="4">
        <v>43344</v>
      </c>
      <c r="B88" s="2" t="s">
        <v>0</v>
      </c>
      <c r="C88" s="3">
        <v>1.5044</v>
      </c>
      <c r="D88" s="3">
        <v>0.84040000000000004</v>
      </c>
    </row>
    <row r="89" spans="1:4" x14ac:dyDescent="0.35">
      <c r="A89" s="4"/>
      <c r="B89" s="2" t="s">
        <v>1</v>
      </c>
      <c r="C89" s="3">
        <v>1.4492</v>
      </c>
      <c r="D89" s="3">
        <v>0.85880000000000001</v>
      </c>
    </row>
    <row r="90" spans="1:4" x14ac:dyDescent="0.35">
      <c r="A90" s="4"/>
      <c r="B90" s="2" t="s">
        <v>2</v>
      </c>
      <c r="C90" s="3">
        <v>1.3761000000000001</v>
      </c>
      <c r="D90" s="3">
        <v>0.80610000000000004</v>
      </c>
    </row>
    <row r="91" spans="1:4" x14ac:dyDescent="0.35">
      <c r="A91" s="4">
        <v>43374</v>
      </c>
      <c r="B91" s="2" t="s">
        <v>0</v>
      </c>
      <c r="C91" s="3">
        <v>1.4116</v>
      </c>
      <c r="D91" s="3">
        <v>0.86250000000000004</v>
      </c>
    </row>
    <row r="92" spans="1:4" x14ac:dyDescent="0.35">
      <c r="A92" s="4"/>
      <c r="B92" s="2" t="s">
        <v>1</v>
      </c>
      <c r="C92" s="3">
        <v>1.4455</v>
      </c>
      <c r="D92" s="3">
        <v>0.85270000000000001</v>
      </c>
    </row>
    <row r="93" spans="1:4" x14ac:dyDescent="0.35">
      <c r="A93" s="4"/>
      <c r="B93" s="2" t="s">
        <v>2</v>
      </c>
      <c r="C93" s="3">
        <v>1.4331</v>
      </c>
      <c r="D93" s="3">
        <v>0.81359999999999999</v>
      </c>
    </row>
    <row r="94" spans="1:4" x14ac:dyDescent="0.35">
      <c r="A94" s="4">
        <v>43405</v>
      </c>
      <c r="B94" s="2" t="s">
        <v>0</v>
      </c>
      <c r="C94" s="3">
        <v>1.5034000000000001</v>
      </c>
      <c r="D94" s="3">
        <v>0.84389999999999998</v>
      </c>
    </row>
    <row r="95" spans="1:4" x14ac:dyDescent="0.35">
      <c r="A95" s="4"/>
      <c r="B95" s="2" t="s">
        <v>1</v>
      </c>
      <c r="C95" s="3">
        <v>1.5077</v>
      </c>
      <c r="D95" s="3">
        <v>0.83779999999999999</v>
      </c>
    </row>
    <row r="96" spans="1:4" x14ac:dyDescent="0.35">
      <c r="A96" s="4"/>
      <c r="B96" s="2" t="s">
        <v>2</v>
      </c>
      <c r="C96" s="3">
        <v>0.93430000000000002</v>
      </c>
      <c r="D96" s="3">
        <v>0.78759999999999997</v>
      </c>
    </row>
    <row r="97" spans="1:4" x14ac:dyDescent="0.35">
      <c r="A97" s="4">
        <v>43435</v>
      </c>
      <c r="B97" s="2" t="s">
        <v>0</v>
      </c>
      <c r="C97" s="3">
        <v>1.4346000000000001</v>
      </c>
      <c r="D97" s="3">
        <v>0.82620000000000005</v>
      </c>
    </row>
    <row r="98" spans="1:4" x14ac:dyDescent="0.35">
      <c r="A98" s="4"/>
      <c r="B98" s="2" t="s">
        <v>1</v>
      </c>
      <c r="C98" s="3">
        <v>1.4281999999999999</v>
      </c>
      <c r="D98" s="3">
        <v>0.83579999999999999</v>
      </c>
    </row>
    <row r="99" spans="1:4" x14ac:dyDescent="0.35">
      <c r="A99" s="4"/>
      <c r="B99" s="2" t="s">
        <v>2</v>
      </c>
      <c r="C99" s="3">
        <v>1.4758</v>
      </c>
      <c r="D99" s="3">
        <v>0.79310000000000003</v>
      </c>
    </row>
    <row r="100" spans="1:4" x14ac:dyDescent="0.35">
      <c r="A100" s="4">
        <v>43466</v>
      </c>
      <c r="B100" s="2" t="s">
        <v>0</v>
      </c>
      <c r="C100" s="3">
        <v>1.5316000000000001</v>
      </c>
      <c r="D100" s="3">
        <v>0.86739999999999995</v>
      </c>
    </row>
    <row r="101" spans="1:4" x14ac:dyDescent="0.35">
      <c r="A101" s="4"/>
      <c r="B101" s="2" t="s">
        <v>1</v>
      </c>
      <c r="C101" s="3">
        <v>0</v>
      </c>
      <c r="D101" s="3">
        <v>0</v>
      </c>
    </row>
    <row r="102" spans="1:4" x14ac:dyDescent="0.35">
      <c r="A102" s="4"/>
      <c r="B102" s="2" t="s">
        <v>2</v>
      </c>
      <c r="C102" s="3">
        <v>1.4915</v>
      </c>
      <c r="D102" s="3">
        <v>0.83620000000000005</v>
      </c>
    </row>
    <row r="103" spans="1:4" x14ac:dyDescent="0.35">
      <c r="A103" s="4">
        <v>43497</v>
      </c>
      <c r="B103" s="2" t="s">
        <v>0</v>
      </c>
      <c r="C103" s="3">
        <v>0.93669999999999998</v>
      </c>
      <c r="D103" s="3">
        <v>0.61580000000000001</v>
      </c>
    </row>
    <row r="104" spans="1:4" x14ac:dyDescent="0.35">
      <c r="A104" s="4"/>
      <c r="B104" s="2" t="s">
        <v>1</v>
      </c>
      <c r="C104" s="3">
        <v>1.5336000000000001</v>
      </c>
      <c r="D104" s="3">
        <v>0.68459999999999999</v>
      </c>
    </row>
    <row r="105" spans="1:4" x14ac:dyDescent="0.35">
      <c r="A105" s="4"/>
      <c r="B105" s="2" t="s">
        <v>2</v>
      </c>
      <c r="C105" s="3">
        <v>1.0344</v>
      </c>
      <c r="D105" s="3">
        <v>0.70509999999999995</v>
      </c>
    </row>
    <row r="106" spans="1:4" x14ac:dyDescent="0.35">
      <c r="A106" s="4">
        <v>43525</v>
      </c>
      <c r="B106" s="2" t="s">
        <v>0</v>
      </c>
      <c r="C106" s="3">
        <v>0.35049999999999998</v>
      </c>
      <c r="D106" s="3">
        <v>0.64600000000000002</v>
      </c>
    </row>
    <row r="107" spans="1:4" x14ac:dyDescent="0.35">
      <c r="A107" s="4"/>
      <c r="B107" s="2" t="s">
        <v>1</v>
      </c>
      <c r="C107" s="3">
        <v>1.5253000000000001</v>
      </c>
      <c r="D107" s="3">
        <v>0.74580000000000002</v>
      </c>
    </row>
    <row r="108" spans="1:4" x14ac:dyDescent="0.35">
      <c r="A108" s="4"/>
      <c r="B108" s="2" t="s">
        <v>2</v>
      </c>
      <c r="C108" s="3">
        <v>1.5424</v>
      </c>
      <c r="D108" s="3">
        <v>0.77249999999999996</v>
      </c>
    </row>
    <row r="109" spans="1:4" x14ac:dyDescent="0.35">
      <c r="A109" s="4">
        <v>43556</v>
      </c>
      <c r="B109" s="2" t="s">
        <v>0</v>
      </c>
      <c r="C109" s="3">
        <v>1.5165</v>
      </c>
      <c r="D109" s="3">
        <v>0.85650000000000004</v>
      </c>
    </row>
    <row r="110" spans="1:4" x14ac:dyDescent="0.35">
      <c r="A110" s="4"/>
      <c r="B110" s="2" t="s">
        <v>1</v>
      </c>
      <c r="C110" s="3">
        <v>1.5523</v>
      </c>
      <c r="D110" s="3">
        <v>0.86329999999999996</v>
      </c>
    </row>
    <row r="111" spans="1:4" x14ac:dyDescent="0.35">
      <c r="A111" s="4"/>
      <c r="B111" s="2" t="s">
        <v>2</v>
      </c>
      <c r="C111" s="3">
        <v>1.2855000000000001</v>
      </c>
      <c r="D111" s="3">
        <v>0.8679</v>
      </c>
    </row>
    <row r="112" spans="1:4" x14ac:dyDescent="0.35">
      <c r="A112" s="4">
        <v>43586</v>
      </c>
      <c r="B112" s="2" t="s">
        <v>0</v>
      </c>
      <c r="C112" s="3">
        <v>1.0778000000000001</v>
      </c>
      <c r="D112" s="3">
        <v>0.85640000000000005</v>
      </c>
    </row>
    <row r="113" spans="1:4" x14ac:dyDescent="0.35">
      <c r="A113" s="4"/>
      <c r="B113" s="2" t="s">
        <v>1</v>
      </c>
      <c r="C113" s="3">
        <v>1.4538</v>
      </c>
      <c r="D113" s="3">
        <v>0.83009999999999995</v>
      </c>
    </row>
    <row r="114" spans="1:4" x14ac:dyDescent="0.35">
      <c r="A114" s="4"/>
      <c r="B114" s="2" t="s">
        <v>2</v>
      </c>
      <c r="C114" s="3">
        <v>1.5216000000000001</v>
      </c>
      <c r="D114" s="3">
        <v>0.78890000000000005</v>
      </c>
    </row>
    <row r="115" spans="1:4" x14ac:dyDescent="0.35">
      <c r="A115" s="4">
        <v>43617</v>
      </c>
      <c r="B115" s="2" t="s">
        <v>0</v>
      </c>
      <c r="C115" s="3">
        <v>1.4319999999999999</v>
      </c>
      <c r="D115" s="3">
        <v>0.86460000000000004</v>
      </c>
    </row>
    <row r="116" spans="1:4" x14ac:dyDescent="0.35">
      <c r="A116" s="4"/>
      <c r="B116" s="2" t="s">
        <v>1</v>
      </c>
      <c r="C116" s="3">
        <v>1.4232</v>
      </c>
      <c r="D116" s="3">
        <v>0.8468</v>
      </c>
    </row>
    <row r="117" spans="1:4" x14ac:dyDescent="0.35">
      <c r="A117" s="4"/>
      <c r="B117" s="2" t="s">
        <v>2</v>
      </c>
      <c r="C117" s="3">
        <v>1.5</v>
      </c>
      <c r="D117" s="3">
        <v>0.82250000000000001</v>
      </c>
    </row>
    <row r="118" spans="1:4" x14ac:dyDescent="0.35">
      <c r="A118" s="4">
        <v>43647</v>
      </c>
      <c r="B118" s="2" t="s">
        <v>0</v>
      </c>
      <c r="C118" s="3">
        <v>1.4607000000000001</v>
      </c>
      <c r="D118" s="3">
        <v>0.82520000000000004</v>
      </c>
    </row>
    <row r="119" spans="1:4" x14ac:dyDescent="0.35">
      <c r="A119" s="4"/>
      <c r="B119" s="2" t="s">
        <v>1</v>
      </c>
      <c r="C119" s="3">
        <v>1.5207999999999999</v>
      </c>
      <c r="D119" s="3">
        <v>0.85540000000000005</v>
      </c>
    </row>
    <row r="120" spans="1:4" x14ac:dyDescent="0.35">
      <c r="A120" s="4"/>
      <c r="B120" s="2" t="s">
        <v>2</v>
      </c>
      <c r="C120" s="3">
        <v>1.4629000000000001</v>
      </c>
      <c r="D120" s="3">
        <v>0.82520000000000004</v>
      </c>
    </row>
    <row r="121" spans="1:4" x14ac:dyDescent="0.35">
      <c r="A121" s="4">
        <v>43678</v>
      </c>
      <c r="B121" s="2" t="s">
        <v>0</v>
      </c>
      <c r="C121" s="3">
        <v>1.3926000000000001</v>
      </c>
      <c r="D121" s="3">
        <v>0.87</v>
      </c>
    </row>
    <row r="122" spans="1:4" x14ac:dyDescent="0.35">
      <c r="A122" s="4"/>
      <c r="B122" s="2" t="s">
        <v>1</v>
      </c>
      <c r="C122" s="3">
        <v>1.3763000000000001</v>
      </c>
      <c r="D122" s="3">
        <v>0.88</v>
      </c>
    </row>
    <row r="123" spans="1:4" x14ac:dyDescent="0.35">
      <c r="A123" s="4"/>
      <c r="B123" s="2" t="s">
        <v>2</v>
      </c>
      <c r="C123" s="3">
        <v>1.5024999999999999</v>
      </c>
      <c r="D123" s="3">
        <v>0.84</v>
      </c>
    </row>
    <row r="124" spans="1:4" x14ac:dyDescent="0.35">
      <c r="A124" s="4">
        <v>43709</v>
      </c>
      <c r="B124" s="2" t="s">
        <v>0</v>
      </c>
      <c r="C124" s="3">
        <v>1.4087000000000001</v>
      </c>
      <c r="D124" s="3">
        <v>0.82</v>
      </c>
    </row>
    <row r="125" spans="1:4" x14ac:dyDescent="0.35">
      <c r="A125" s="4"/>
      <c r="B125" s="2" t="s">
        <v>1</v>
      </c>
      <c r="C125" s="3">
        <v>1.4201999999999999</v>
      </c>
      <c r="D125" s="3">
        <v>0.8</v>
      </c>
    </row>
    <row r="126" spans="1:4" x14ac:dyDescent="0.35">
      <c r="A126" s="4"/>
      <c r="B126" s="2" t="s">
        <v>2</v>
      </c>
      <c r="C126" s="3">
        <v>1.3383</v>
      </c>
      <c r="D126" s="3">
        <v>0.8</v>
      </c>
    </row>
    <row r="127" spans="1:4" x14ac:dyDescent="0.35">
      <c r="A127" s="4">
        <v>43739</v>
      </c>
      <c r="B127" s="2" t="s">
        <v>0</v>
      </c>
      <c r="C127" s="3">
        <v>1.4197</v>
      </c>
      <c r="D127" s="3">
        <v>0.83640000000000003</v>
      </c>
    </row>
    <row r="128" spans="1:4" x14ac:dyDescent="0.35">
      <c r="A128" s="4"/>
      <c r="B128" s="2" t="s">
        <v>1</v>
      </c>
      <c r="C128" s="3">
        <v>1.5263</v>
      </c>
      <c r="D128" s="3">
        <v>0.86419999999999997</v>
      </c>
    </row>
    <row r="129" spans="1:4" x14ac:dyDescent="0.35">
      <c r="A129" s="4"/>
      <c r="B129" s="2" t="s">
        <v>2</v>
      </c>
      <c r="C129" s="3">
        <v>1.4876</v>
      </c>
      <c r="D129" s="3">
        <v>0.81889999999999996</v>
      </c>
    </row>
    <row r="130" spans="1:4" x14ac:dyDescent="0.35">
      <c r="A130" s="4">
        <v>43770</v>
      </c>
      <c r="B130" s="2" t="s">
        <v>0</v>
      </c>
      <c r="C130" s="3">
        <v>1.5222</v>
      </c>
      <c r="D130" s="3">
        <v>0.84350000000000003</v>
      </c>
    </row>
    <row r="131" spans="1:4" x14ac:dyDescent="0.35">
      <c r="A131" s="4"/>
      <c r="B131" s="2" t="s">
        <v>1</v>
      </c>
      <c r="C131" s="3">
        <v>0.86660000000000004</v>
      </c>
      <c r="D131" s="3">
        <v>0.6653</v>
      </c>
    </row>
    <row r="132" spans="1:4" x14ac:dyDescent="0.35">
      <c r="A132" s="4"/>
      <c r="B132" s="2" t="s">
        <v>2</v>
      </c>
      <c r="C132" s="3">
        <v>1.3783000000000001</v>
      </c>
      <c r="D132" s="3">
        <v>0.8085</v>
      </c>
    </row>
    <row r="133" spans="1:4" x14ac:dyDescent="0.35">
      <c r="A133" s="4">
        <v>43800</v>
      </c>
      <c r="B133" s="2" t="s">
        <v>0</v>
      </c>
      <c r="C133" s="3">
        <v>1.5333000000000001</v>
      </c>
      <c r="D133" s="3">
        <v>0.86119999999999997</v>
      </c>
    </row>
    <row r="134" spans="1:4" x14ac:dyDescent="0.35">
      <c r="A134" s="4"/>
      <c r="B134" s="2" t="s">
        <v>1</v>
      </c>
      <c r="C134" s="3">
        <v>1.5407999999999999</v>
      </c>
      <c r="D134" s="3">
        <v>0.8548</v>
      </c>
    </row>
    <row r="135" spans="1:4" x14ac:dyDescent="0.35">
      <c r="A135" s="4"/>
      <c r="B135" s="2" t="s">
        <v>2</v>
      </c>
      <c r="C135" s="3">
        <v>1.4366000000000001</v>
      </c>
      <c r="D135" s="3">
        <v>0.83909999999999996</v>
      </c>
    </row>
    <row r="136" spans="1:4" x14ac:dyDescent="0.35">
      <c r="A136" s="4">
        <v>43831</v>
      </c>
      <c r="B136" s="2" t="s">
        <v>0</v>
      </c>
      <c r="C136" s="3">
        <v>1.4333</v>
      </c>
      <c r="D136" s="3">
        <v>0.83240000000000003</v>
      </c>
    </row>
    <row r="137" spans="1:4" x14ac:dyDescent="0.35">
      <c r="A137" s="4"/>
      <c r="B137" s="2" t="s">
        <v>1</v>
      </c>
      <c r="C137" s="3">
        <v>1.4332</v>
      </c>
      <c r="D137" s="3">
        <v>0.83760000000000001</v>
      </c>
    </row>
    <row r="138" spans="1:4" x14ac:dyDescent="0.35">
      <c r="A138" s="4"/>
      <c r="B138" s="2" t="s">
        <v>2</v>
      </c>
      <c r="C138" s="3">
        <v>1.4956</v>
      </c>
      <c r="D138" s="3">
        <v>0.83609999999999995</v>
      </c>
    </row>
    <row r="139" spans="1:4" x14ac:dyDescent="0.35">
      <c r="A139" s="4">
        <v>43862</v>
      </c>
      <c r="B139" s="2" t="s">
        <v>0</v>
      </c>
      <c r="C139" s="3">
        <v>1.4759</v>
      </c>
      <c r="D139" s="3">
        <v>0.81359999999999999</v>
      </c>
    </row>
    <row r="140" spans="1:4" x14ac:dyDescent="0.35">
      <c r="A140" s="4"/>
      <c r="B140" s="2" t="s">
        <v>1</v>
      </c>
      <c r="C140" s="3">
        <v>1.4598</v>
      </c>
      <c r="D140" s="3">
        <v>0.82569999999999999</v>
      </c>
    </row>
    <row r="141" spans="1:4" x14ac:dyDescent="0.35">
      <c r="A141" s="4"/>
      <c r="B141" s="2" t="s">
        <v>2</v>
      </c>
      <c r="C141" s="3">
        <v>1.5383</v>
      </c>
      <c r="D141" s="3">
        <v>0.80400000000000005</v>
      </c>
    </row>
    <row r="142" spans="1:4" x14ac:dyDescent="0.35">
      <c r="A142" s="4">
        <v>43891</v>
      </c>
      <c r="B142" s="2" t="s">
        <v>0</v>
      </c>
      <c r="C142" s="3">
        <v>1.0429999999999999</v>
      </c>
      <c r="D142" s="3">
        <v>0.77070000000000005</v>
      </c>
    </row>
    <row r="143" spans="1:4" x14ac:dyDescent="0.35">
      <c r="A143" s="4"/>
      <c r="B143" s="2" t="s">
        <v>1</v>
      </c>
      <c r="C143" s="3">
        <v>1.5246999999999999</v>
      </c>
      <c r="D143" s="3">
        <v>0.81599999999999995</v>
      </c>
    </row>
    <row r="144" spans="1:4" x14ac:dyDescent="0.35">
      <c r="A144" s="4"/>
      <c r="B144" s="2" t="s">
        <v>2</v>
      </c>
      <c r="C144" s="3">
        <v>1.2129000000000001</v>
      </c>
      <c r="D144" s="3">
        <v>0.77839999999999998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68E2-FE36-49D2-9AD1-E84BAD5D60EF}">
  <dimension ref="A1:H49"/>
  <sheetViews>
    <sheetView workbookViewId="0">
      <selection activeCell="N17" sqref="N17"/>
    </sheetView>
  </sheetViews>
  <sheetFormatPr defaultRowHeight="15" x14ac:dyDescent="0.25"/>
  <cols>
    <col min="1" max="2" width="10.28515625" customWidth="1"/>
  </cols>
  <sheetData>
    <row r="1" spans="1:8" x14ac:dyDescent="0.25">
      <c r="A1" s="6" t="s">
        <v>3</v>
      </c>
      <c r="B1" s="8" t="s">
        <v>10</v>
      </c>
      <c r="C1" s="7" t="s">
        <v>4</v>
      </c>
      <c r="D1" s="7" t="s">
        <v>6</v>
      </c>
      <c r="E1" s="7" t="s">
        <v>8</v>
      </c>
      <c r="F1" s="7" t="s">
        <v>5</v>
      </c>
      <c r="G1" s="7" t="s">
        <v>7</v>
      </c>
      <c r="H1" s="7" t="s">
        <v>9</v>
      </c>
    </row>
    <row r="2" spans="1:8" x14ac:dyDescent="0.25">
      <c r="A2" s="5">
        <v>42461</v>
      </c>
      <c r="B2" s="7">
        <v>1</v>
      </c>
      <c r="C2" s="7" cm="1">
        <f t="array" ref="C2">INDEX(raw,B2,3)</f>
        <v>1.46</v>
      </c>
      <c r="D2" s="7" cm="1">
        <f t="array" ref="D2">INDEX(raw,B2+1,3)</f>
        <v>0.25829999999999997</v>
      </c>
      <c r="E2" s="7" cm="1">
        <f t="array" ref="E2">INDEX(raw,B2+2,3)</f>
        <v>1.1231</v>
      </c>
      <c r="F2" s="7" cm="1">
        <f t="array" ref="F2">INDEX(raw,B2,4)</f>
        <v>0.83140000000000003</v>
      </c>
      <c r="G2" s="7" cm="1">
        <f t="array" ref="G2">INDEX(raw,B2+1,4)</f>
        <v>0.71440000000000003</v>
      </c>
      <c r="H2" s="7" cm="1">
        <f t="array" ref="H2">INDEX(raw,B2+2,4)</f>
        <v>0.86860000000000004</v>
      </c>
    </row>
    <row r="3" spans="1:8" x14ac:dyDescent="0.25">
      <c r="A3" s="5">
        <v>42491</v>
      </c>
      <c r="B3" s="7">
        <f>B2+3</f>
        <v>4</v>
      </c>
      <c r="C3" s="7" cm="1">
        <f t="array" ref="C3">INDEX(raw,B3,3)</f>
        <v>1.4374</v>
      </c>
      <c r="D3" s="7" cm="1">
        <f t="array" ref="D3">INDEX(raw,B3+1,3)</f>
        <v>1.3593</v>
      </c>
      <c r="E3" s="7" cm="1">
        <f t="array" ref="E3">INDEX(raw,B3+2,3)</f>
        <v>1.3571</v>
      </c>
      <c r="F3" s="7" cm="1">
        <f t="array" ref="F3">INDEX(raw,B3,4)</f>
        <v>0.8327</v>
      </c>
      <c r="G3" s="7" cm="1">
        <f t="array" ref="G3">INDEX(raw,B3+1,4)</f>
        <v>0.68079999999999996</v>
      </c>
      <c r="H3" s="7" cm="1">
        <f t="array" ref="H3">INDEX(raw,B3+2,4)</f>
        <v>0.62419999999999998</v>
      </c>
    </row>
    <row r="4" spans="1:8" x14ac:dyDescent="0.25">
      <c r="A4" s="5">
        <v>42522</v>
      </c>
      <c r="B4" s="7">
        <f t="shared" ref="B4:B49" si="0">B3+3</f>
        <v>7</v>
      </c>
      <c r="C4" s="7" cm="1">
        <f t="array" ref="C4">INDEX(raw,B4,3)</f>
        <v>1.4692000000000001</v>
      </c>
      <c r="D4" s="7" cm="1">
        <f t="array" ref="D4">INDEX(raw,B4+1,3)</f>
        <v>1.2202</v>
      </c>
      <c r="E4" s="7" cm="1">
        <f t="array" ref="E4">INDEX(raw,B4+2,3)</f>
        <v>1.4232</v>
      </c>
      <c r="F4" s="7" cm="1">
        <f t="array" ref="F4">INDEX(raw,B4,4)</f>
        <v>0.75249999999999995</v>
      </c>
      <c r="G4" s="7" cm="1">
        <f t="array" ref="G4">INDEX(raw,B4+1,4)</f>
        <v>0.8327</v>
      </c>
      <c r="H4" s="7" cm="1">
        <f t="array" ref="H4">INDEX(raw,B4+2,4)</f>
        <v>0.69020000000000004</v>
      </c>
    </row>
    <row r="5" spans="1:8" x14ac:dyDescent="0.25">
      <c r="A5" s="5">
        <v>42552</v>
      </c>
      <c r="B5" s="7">
        <f t="shared" si="0"/>
        <v>10</v>
      </c>
      <c r="C5" s="7" cm="1">
        <f t="array" ref="C5">INDEX(raw,B5,3)</f>
        <v>1.32</v>
      </c>
      <c r="D5" s="7" cm="1">
        <f t="array" ref="D5">INDEX(raw,B5+1,3)</f>
        <v>1.22</v>
      </c>
      <c r="E5" s="7" cm="1">
        <f t="array" ref="E5">INDEX(raw,B5+2,3)</f>
        <v>0.75</v>
      </c>
      <c r="F5" s="7" cm="1">
        <f t="array" ref="F5">INDEX(raw,B5,4)</f>
        <v>0.86</v>
      </c>
      <c r="G5" s="7" cm="1">
        <f t="array" ref="G5">INDEX(raw,B5+1,4)</f>
        <v>0.83</v>
      </c>
      <c r="H5" s="7" cm="1">
        <f t="array" ref="H5">INDEX(raw,B5+2,4)</f>
        <v>0.72</v>
      </c>
    </row>
    <row r="6" spans="1:8" x14ac:dyDescent="0.25">
      <c r="A6" s="5">
        <v>42583</v>
      </c>
      <c r="B6" s="7">
        <f t="shared" si="0"/>
        <v>13</v>
      </c>
      <c r="C6" s="7" cm="1">
        <f t="array" ref="C6">INDEX(raw,B6,3)</f>
        <v>1.1656</v>
      </c>
      <c r="D6" s="7" cm="1">
        <f t="array" ref="D6">INDEX(raw,B6+1,3)</f>
        <v>1.1213</v>
      </c>
      <c r="E6" s="7" cm="1">
        <f t="array" ref="E6">INDEX(raw,B6+2,3)</f>
        <v>0.44979999999999998</v>
      </c>
      <c r="F6" s="7" cm="1">
        <f t="array" ref="F6">INDEX(raw,B6,4)</f>
        <v>0.82020000000000004</v>
      </c>
      <c r="G6" s="7" cm="1">
        <f t="array" ref="G6">INDEX(raw,B6+1,4)</f>
        <v>0.81969999999999998</v>
      </c>
      <c r="H6" s="7" cm="1">
        <f t="array" ref="H6">INDEX(raw,B6+2,4)</f>
        <v>0.68869999999999998</v>
      </c>
    </row>
    <row r="7" spans="1:8" x14ac:dyDescent="0.25">
      <c r="A7" s="5">
        <v>42614</v>
      </c>
      <c r="B7" s="7">
        <f t="shared" si="0"/>
        <v>16</v>
      </c>
      <c r="C7" s="7" cm="1">
        <f t="array" ref="C7">INDEX(raw,B7,3)</f>
        <v>1.1917</v>
      </c>
      <c r="D7" s="7" cm="1">
        <f t="array" ref="D7">INDEX(raw,B7+1,3)</f>
        <v>1.4966999999999999</v>
      </c>
      <c r="E7" s="7" cm="1">
        <f t="array" ref="E7">INDEX(raw,B7+2,3)</f>
        <v>1.3627</v>
      </c>
      <c r="F7" s="7" cm="1">
        <f t="array" ref="F7">INDEX(raw,B7,4)</f>
        <v>0.70689999999999997</v>
      </c>
      <c r="G7" s="7" cm="1">
        <f t="array" ref="G7">INDEX(raw,B7+1,4)</f>
        <v>0.61780000000000002</v>
      </c>
      <c r="H7" s="7" cm="1">
        <f t="array" ref="H7">INDEX(raw,B7+2,4)</f>
        <v>0.5716</v>
      </c>
    </row>
    <row r="8" spans="1:8" x14ac:dyDescent="0.25">
      <c r="A8" s="5">
        <v>42644</v>
      </c>
      <c r="B8" s="7">
        <f t="shared" si="0"/>
        <v>19</v>
      </c>
      <c r="C8" s="7" cm="1">
        <f t="array" ref="C8">INDEX(raw,B8,3)</f>
        <v>1.1937</v>
      </c>
      <c r="D8" s="7" cm="1">
        <f t="array" ref="D8">INDEX(raw,B8+1,3)</f>
        <v>1.1859</v>
      </c>
      <c r="E8" s="7" cm="1">
        <f t="array" ref="E8">INDEX(raw,B8+2,3)</f>
        <v>1.4095</v>
      </c>
      <c r="F8" s="7" cm="1">
        <f t="array" ref="F8">INDEX(raw,B8,4)</f>
        <v>0.76119999999999999</v>
      </c>
      <c r="G8" s="7" cm="1">
        <f t="array" ref="G8">INDEX(raw,B8+1,4)</f>
        <v>0.72199999999999998</v>
      </c>
      <c r="H8" s="7" cm="1">
        <f t="array" ref="H8">INDEX(raw,B8+2,4)</f>
        <v>0.67479999999999996</v>
      </c>
    </row>
    <row r="9" spans="1:8" x14ac:dyDescent="0.25">
      <c r="A9" s="5">
        <v>42675</v>
      </c>
      <c r="B9" s="7">
        <f t="shared" si="0"/>
        <v>22</v>
      </c>
      <c r="C9" s="7" cm="1">
        <f t="array" ref="C9">INDEX(raw,B9,3)</f>
        <v>1.5079</v>
      </c>
      <c r="D9" s="7" cm="1">
        <f t="array" ref="D9">INDEX(raw,B9+1,3)</f>
        <v>0.88680000000000003</v>
      </c>
      <c r="E9" s="7" cm="1">
        <f t="array" ref="E9">INDEX(raw,B9+2,3)</f>
        <v>1.0468</v>
      </c>
      <c r="F9" s="7" cm="1">
        <f t="array" ref="F9">INDEX(raw,B9,4)</f>
        <v>0.86570000000000003</v>
      </c>
      <c r="G9" s="7" cm="1">
        <f t="array" ref="G9">INDEX(raw,B9+1,4)</f>
        <v>0.82299999999999995</v>
      </c>
      <c r="H9" s="7" cm="1">
        <f t="array" ref="H9">INDEX(raw,B9+2,4)</f>
        <v>0.79830000000000001</v>
      </c>
    </row>
    <row r="10" spans="1:8" x14ac:dyDescent="0.25">
      <c r="A10" s="5">
        <v>42705</v>
      </c>
      <c r="B10" s="7">
        <f t="shared" si="0"/>
        <v>25</v>
      </c>
      <c r="C10" s="7" cm="1">
        <f t="array" ref="C10">INDEX(raw,B10,3)</f>
        <v>1.4092</v>
      </c>
      <c r="D10" s="7" cm="1">
        <f t="array" ref="D10">INDEX(raw,B10+1,3)</f>
        <v>1.1748000000000001</v>
      </c>
      <c r="E10" s="7" cm="1">
        <f t="array" ref="E10">INDEX(raw,B10+2,3)</f>
        <v>1.2559</v>
      </c>
      <c r="F10" s="7" cm="1">
        <f t="array" ref="F10">INDEX(raw,B10,4)</f>
        <v>0.85670000000000002</v>
      </c>
      <c r="G10" s="7" cm="1">
        <f t="array" ref="G10">INDEX(raw,B10+1,4)</f>
        <v>0.86260000000000003</v>
      </c>
      <c r="H10" s="7" cm="1">
        <f t="array" ref="H10">INDEX(raw,B10+2,4)</f>
        <v>0.77070000000000005</v>
      </c>
    </row>
    <row r="11" spans="1:8" x14ac:dyDescent="0.25">
      <c r="A11" s="5">
        <v>42736</v>
      </c>
      <c r="B11" s="7">
        <f t="shared" si="0"/>
        <v>28</v>
      </c>
      <c r="C11" s="7" cm="1">
        <f t="array" ref="C11">INDEX(raw,B11,3)</f>
        <v>1.2797000000000001</v>
      </c>
      <c r="D11" s="7" cm="1">
        <f t="array" ref="D11">INDEX(raw,B11+1,3)</f>
        <v>1.4</v>
      </c>
      <c r="E11" s="7" cm="1">
        <f t="array" ref="E11">INDEX(raw,B11+2,3)</f>
        <v>1.3443000000000001</v>
      </c>
      <c r="F11" s="7" cm="1">
        <f t="array" ref="F11">INDEX(raw,B11,4)</f>
        <v>0.82399999999999995</v>
      </c>
      <c r="G11" s="7" cm="1">
        <f t="array" ref="G11">INDEX(raw,B11+1,4)</f>
        <v>0.83140000000000003</v>
      </c>
      <c r="H11" s="7" cm="1">
        <f t="array" ref="H11">INDEX(raw,B11+2,4)</f>
        <v>0.73799999999999999</v>
      </c>
    </row>
    <row r="12" spans="1:8" x14ac:dyDescent="0.25">
      <c r="A12" s="5">
        <v>42767</v>
      </c>
      <c r="B12" s="7">
        <f t="shared" si="0"/>
        <v>31</v>
      </c>
      <c r="C12" s="7" cm="1">
        <f t="array" ref="C12">INDEX(raw,B12,3)</f>
        <v>1.3677999999999999</v>
      </c>
      <c r="D12" s="7" cm="1">
        <f t="array" ref="D12">INDEX(raw,B12+1,3)</f>
        <v>1.4523999999999999</v>
      </c>
      <c r="E12" s="7" cm="1">
        <f t="array" ref="E12">INDEX(raw,B12+2,3)</f>
        <v>1.1263000000000001</v>
      </c>
      <c r="F12" s="7" cm="1">
        <f t="array" ref="F12">INDEX(raw,B12,4)</f>
        <v>0.84599999999999997</v>
      </c>
      <c r="G12" s="7" cm="1">
        <f t="array" ref="G12">INDEX(raw,B12+1,4)</f>
        <v>0.85250000000000004</v>
      </c>
      <c r="H12" s="7" cm="1">
        <f t="array" ref="H12">INDEX(raw,B12+2,4)</f>
        <v>0.95779999999999998</v>
      </c>
    </row>
    <row r="13" spans="1:8" x14ac:dyDescent="0.25">
      <c r="A13" s="5">
        <v>42795</v>
      </c>
      <c r="B13" s="7">
        <f t="shared" si="0"/>
        <v>34</v>
      </c>
      <c r="C13" s="7" cm="1">
        <f t="array" ref="C13">INDEX(raw,B13,3)</f>
        <v>1.3983000000000001</v>
      </c>
      <c r="D13" s="7" cm="1">
        <f t="array" ref="D13">INDEX(raw,B13+1,3)</f>
        <v>1.343</v>
      </c>
      <c r="E13" s="7" cm="1">
        <f t="array" ref="E13">INDEX(raw,B13+2,3)</f>
        <v>1.478</v>
      </c>
      <c r="F13" s="7" cm="1">
        <f t="array" ref="F13">INDEX(raw,B13,4)</f>
        <v>0.85260000000000002</v>
      </c>
      <c r="G13" s="7" cm="1">
        <f t="array" ref="G13">INDEX(raw,B13+1,4)</f>
        <v>0.85270000000000001</v>
      </c>
      <c r="H13" s="7" cm="1">
        <f t="array" ref="H13">INDEX(raw,B13+2,4)</f>
        <v>0.80289999999999995</v>
      </c>
    </row>
    <row r="14" spans="1:8" x14ac:dyDescent="0.25">
      <c r="A14" s="5">
        <v>42826</v>
      </c>
      <c r="B14" s="7">
        <f t="shared" si="0"/>
        <v>37</v>
      </c>
      <c r="C14" s="7" cm="1">
        <f t="array" ref="C14">INDEX(raw,B14,3)</f>
        <v>1.3493999999999999</v>
      </c>
      <c r="D14" s="7" cm="1">
        <f t="array" ref="D14">INDEX(raw,B14+1,3)</f>
        <v>1.2831999999999999</v>
      </c>
      <c r="E14" s="7" cm="1">
        <f t="array" ref="E14">INDEX(raw,B14+2,3)</f>
        <v>1.3471</v>
      </c>
      <c r="F14" s="7" cm="1">
        <f t="array" ref="F14">INDEX(raw,B14,4)</f>
        <v>0.84189999999999998</v>
      </c>
      <c r="G14" s="7" cm="1">
        <f t="array" ref="G14">INDEX(raw,B14+1,4)</f>
        <v>0.85119999999999996</v>
      </c>
      <c r="H14" s="7" cm="1">
        <f t="array" ref="H14">INDEX(raw,B14+2,4)</f>
        <v>0.74139999999999995</v>
      </c>
    </row>
    <row r="15" spans="1:8" x14ac:dyDescent="0.25">
      <c r="A15" s="5">
        <v>42856</v>
      </c>
      <c r="B15" s="7">
        <f t="shared" si="0"/>
        <v>40</v>
      </c>
      <c r="C15" s="7" cm="1">
        <f t="array" ref="C15">INDEX(raw,B15,3)</f>
        <v>1.3429</v>
      </c>
      <c r="D15" s="7" cm="1">
        <f t="array" ref="D15">INDEX(raw,B15+1,3)</f>
        <v>1.3875</v>
      </c>
      <c r="E15" s="7" cm="1">
        <f t="array" ref="E15">INDEX(raw,B15+2,3)</f>
        <v>1.4437</v>
      </c>
      <c r="F15" s="7" cm="1">
        <f t="array" ref="F15">INDEX(raw,B15,4)</f>
        <v>0.86980000000000002</v>
      </c>
      <c r="G15" s="7" cm="1">
        <f t="array" ref="G15">INDEX(raw,B15+1,4)</f>
        <v>0.87150000000000005</v>
      </c>
      <c r="H15" s="7" cm="1">
        <f t="array" ref="H15">INDEX(raw,B15+2,4)</f>
        <v>0.74670000000000003</v>
      </c>
    </row>
    <row r="16" spans="1:8" x14ac:dyDescent="0.25">
      <c r="A16" s="5">
        <v>42887</v>
      </c>
      <c r="B16" s="7">
        <f t="shared" si="0"/>
        <v>43</v>
      </c>
      <c r="C16" s="7" cm="1">
        <f t="array" ref="C16">INDEX(raw,B16,3)</f>
        <v>1.3935</v>
      </c>
      <c r="D16" s="7" cm="1">
        <f t="array" ref="D16">INDEX(raw,B16+1,3)</f>
        <v>1.3844000000000001</v>
      </c>
      <c r="E16" s="7" cm="1">
        <f t="array" ref="E16">INDEX(raw,B16+2,3)</f>
        <v>1.4055</v>
      </c>
      <c r="F16" s="7" cm="1">
        <f t="array" ref="F16">INDEX(raw,B16,4)</f>
        <v>0.84240000000000004</v>
      </c>
      <c r="G16" s="7" cm="1">
        <f t="array" ref="G16">INDEX(raw,B16+1,4)</f>
        <v>0.83840000000000003</v>
      </c>
      <c r="H16" s="7" cm="1">
        <f t="array" ref="H16">INDEX(raw,B16+2,4)</f>
        <v>0.78269999999999995</v>
      </c>
    </row>
    <row r="17" spans="1:8" x14ac:dyDescent="0.25">
      <c r="A17" s="5">
        <v>42917</v>
      </c>
      <c r="B17" s="7">
        <f t="shared" si="0"/>
        <v>46</v>
      </c>
      <c r="C17" s="7" cm="1">
        <f t="array" ref="C17">INDEX(raw,B17,3)</f>
        <v>1.2908999999999999</v>
      </c>
      <c r="D17" s="7" cm="1">
        <f t="array" ref="D17">INDEX(raw,B17+1,3)</f>
        <v>1.2477</v>
      </c>
      <c r="E17" s="7" cm="1">
        <f t="array" ref="E17">INDEX(raw,B17+2,3)</f>
        <v>1.1772</v>
      </c>
      <c r="F17" s="7" cm="1">
        <f t="array" ref="F17">INDEX(raw,B17,4)</f>
        <v>0.8649</v>
      </c>
      <c r="G17" s="7" cm="1">
        <f t="array" ref="G17">INDEX(raw,B17+1,4)</f>
        <v>0.83289999999999997</v>
      </c>
      <c r="H17" s="7" cm="1">
        <f t="array" ref="H17">INDEX(raw,B17+2,4)</f>
        <v>0.77180000000000004</v>
      </c>
    </row>
    <row r="18" spans="1:8" x14ac:dyDescent="0.25">
      <c r="A18" s="5">
        <v>42948</v>
      </c>
      <c r="B18" s="7">
        <f t="shared" si="0"/>
        <v>49</v>
      </c>
      <c r="C18" s="7" cm="1">
        <f t="array" ref="C18">INDEX(raw,B18,3)</f>
        <v>1.2907</v>
      </c>
      <c r="D18" s="7" cm="1">
        <f t="array" ref="D18">INDEX(raw,B18+1,3)</f>
        <v>1.3037000000000001</v>
      </c>
      <c r="E18" s="7" cm="1">
        <f t="array" ref="E18">INDEX(raw,B18+2,3)</f>
        <v>1.3857999999999999</v>
      </c>
      <c r="F18" s="7" cm="1">
        <f t="array" ref="F18">INDEX(raw,B18,4)</f>
        <v>0.82979999999999998</v>
      </c>
      <c r="G18" s="7" cm="1">
        <f t="array" ref="G18">INDEX(raw,B18+1,4)</f>
        <v>0.80379999999999996</v>
      </c>
      <c r="H18" s="7" cm="1">
        <f t="array" ref="H18">INDEX(raw,B18+2,4)</f>
        <v>0.77429999999999999</v>
      </c>
    </row>
    <row r="19" spans="1:8" x14ac:dyDescent="0.25">
      <c r="A19" s="5">
        <v>42979</v>
      </c>
      <c r="B19" s="7">
        <f t="shared" si="0"/>
        <v>52</v>
      </c>
      <c r="C19" s="7" cm="1">
        <f t="array" ref="C19">INDEX(raw,B19,3)</f>
        <v>1.3268</v>
      </c>
      <c r="D19" s="7" cm="1">
        <f t="array" ref="D19">INDEX(raw,B19+1,3)</f>
        <v>1.4077999999999999</v>
      </c>
      <c r="E19" s="7" cm="1">
        <f t="array" ref="E19">INDEX(raw,B19+2,3)</f>
        <v>1.4473</v>
      </c>
      <c r="F19" s="7" cm="1">
        <f t="array" ref="F19">INDEX(raw,B19,4)</f>
        <v>0.81279999999999997</v>
      </c>
      <c r="G19" s="7" cm="1">
        <f t="array" ref="G19">INDEX(raw,B19+1,4)</f>
        <v>0.85399999999999998</v>
      </c>
      <c r="H19" s="7" cm="1">
        <f t="array" ref="H19">INDEX(raw,B19+2,4)</f>
        <v>0.77139999999999997</v>
      </c>
    </row>
    <row r="20" spans="1:8" x14ac:dyDescent="0.25">
      <c r="A20" s="5">
        <v>43009</v>
      </c>
      <c r="B20" s="7">
        <f t="shared" si="0"/>
        <v>55</v>
      </c>
      <c r="C20" s="7" cm="1">
        <f t="array" ref="C20">INDEX(raw,B20,3)</f>
        <v>1.4328000000000001</v>
      </c>
      <c r="D20" s="7" cm="1">
        <f t="array" ref="D20">INDEX(raw,B20+1,3)</f>
        <v>1.4913000000000001</v>
      </c>
      <c r="E20" s="7" cm="1">
        <f t="array" ref="E20">INDEX(raw,B20+2,3)</f>
        <v>1.4826999999999999</v>
      </c>
      <c r="F20" s="7" cm="1">
        <f t="array" ref="F20">INDEX(raw,B20,4)</f>
        <v>0.84740000000000004</v>
      </c>
      <c r="G20" s="7" cm="1">
        <f t="array" ref="G20">INDEX(raw,B20+1,4)</f>
        <v>0.83389999999999997</v>
      </c>
      <c r="H20" s="7" cm="1">
        <f t="array" ref="H20">INDEX(raw,B20+2,4)</f>
        <v>0.77810000000000001</v>
      </c>
    </row>
    <row r="21" spans="1:8" x14ac:dyDescent="0.25">
      <c r="A21" s="5">
        <v>43040</v>
      </c>
      <c r="B21" s="7">
        <f t="shared" si="0"/>
        <v>58</v>
      </c>
      <c r="C21" s="7" cm="1">
        <f t="array" ref="C21">INDEX(raw,B21,3)</f>
        <v>1.1695</v>
      </c>
      <c r="D21" s="7" cm="1">
        <f t="array" ref="D21">INDEX(raw,B21+1,3)</f>
        <v>0.69679999999999997</v>
      </c>
      <c r="E21" s="7" cm="1">
        <f t="array" ref="E21">INDEX(raw,B21+2,3)</f>
        <v>1.4619</v>
      </c>
      <c r="F21" s="7" cm="1">
        <f t="array" ref="F21">INDEX(raw,B21,4)</f>
        <v>0.87060000000000004</v>
      </c>
      <c r="G21" s="7" cm="1">
        <f t="array" ref="G21">INDEX(raw,B21+1,4)</f>
        <v>0.8488</v>
      </c>
      <c r="H21" s="7" cm="1">
        <f t="array" ref="H21">INDEX(raw,B21+2,4)</f>
        <v>0.8125</v>
      </c>
    </row>
    <row r="22" spans="1:8" x14ac:dyDescent="0.25">
      <c r="A22" s="5">
        <v>43070</v>
      </c>
      <c r="B22" s="7">
        <f t="shared" si="0"/>
        <v>61</v>
      </c>
      <c r="C22" s="7" cm="1">
        <f t="array" ref="C22">INDEX(raw,B22,3)</f>
        <v>1.4155</v>
      </c>
      <c r="D22" s="7" cm="1">
        <f t="array" ref="D22">INDEX(raw,B22+1,3)</f>
        <v>1.4670000000000001</v>
      </c>
      <c r="E22" s="7" cm="1">
        <f t="array" ref="E22">INDEX(raw,B22+2,3)</f>
        <v>1.4500999999999999</v>
      </c>
      <c r="F22" s="7" cm="1">
        <f t="array" ref="F22">INDEX(raw,B22,4)</f>
        <v>0.83309999999999995</v>
      </c>
      <c r="G22" s="7" cm="1">
        <f t="array" ref="G22">INDEX(raw,B22+1,4)</f>
        <v>0.8296</v>
      </c>
      <c r="H22" s="7" cm="1">
        <f t="array" ref="H22">INDEX(raw,B22+2,4)</f>
        <v>0.78369999999999995</v>
      </c>
    </row>
    <row r="23" spans="1:8" x14ac:dyDescent="0.25">
      <c r="A23" s="5">
        <v>43101</v>
      </c>
      <c r="B23" s="7">
        <f t="shared" si="0"/>
        <v>64</v>
      </c>
      <c r="C23" s="7" cm="1">
        <f t="array" ref="C23">INDEX(raw,B23,3)</f>
        <v>1.3487</v>
      </c>
      <c r="D23" s="7" cm="1">
        <f t="array" ref="D23">INDEX(raw,B23+1,3)</f>
        <v>1.4159999999999999</v>
      </c>
      <c r="E23" s="7" cm="1">
        <f t="array" ref="E23">INDEX(raw,B23+2,3)</f>
        <v>1.357</v>
      </c>
      <c r="F23" s="7" cm="1">
        <f t="array" ref="F23">INDEX(raw,B23,4)</f>
        <v>0.80389999999999995</v>
      </c>
      <c r="G23" s="7" cm="1">
        <f t="array" ref="G23">INDEX(raw,B23+1,4)</f>
        <v>0.7964</v>
      </c>
      <c r="H23" s="7" cm="1">
        <f t="array" ref="H23">INDEX(raw,B23+2,4)</f>
        <v>0.72640000000000005</v>
      </c>
    </row>
    <row r="24" spans="1:8" x14ac:dyDescent="0.25">
      <c r="A24" s="5">
        <v>43132</v>
      </c>
      <c r="B24" s="7">
        <f t="shared" si="0"/>
        <v>67</v>
      </c>
      <c r="C24" s="7" cm="1">
        <f t="array" ref="C24">INDEX(raw,B24,3)</f>
        <v>1.4433</v>
      </c>
      <c r="D24" s="7" cm="1">
        <f t="array" ref="D24">INDEX(raw,B24+1,3)</f>
        <v>1.3814</v>
      </c>
      <c r="E24" s="7" cm="1">
        <f t="array" ref="E24">INDEX(raw,B24+2,3)</f>
        <v>9.6100000000000005E-2</v>
      </c>
      <c r="F24" s="7" cm="1">
        <f t="array" ref="F24">INDEX(raw,B24,4)</f>
        <v>0.88959999999999995</v>
      </c>
      <c r="G24" s="7" cm="1">
        <f t="array" ref="G24">INDEX(raw,B24+1,4)</f>
        <v>0.86719999999999997</v>
      </c>
      <c r="H24" s="7" cm="1">
        <f t="array" ref="H24">INDEX(raw,B24+2,4)</f>
        <v>0.84150000000000003</v>
      </c>
    </row>
    <row r="25" spans="1:8" x14ac:dyDescent="0.25">
      <c r="A25" s="5">
        <v>43160</v>
      </c>
      <c r="B25" s="7">
        <f t="shared" si="0"/>
        <v>70</v>
      </c>
      <c r="C25" s="7" cm="1">
        <f t="array" ref="C25">INDEX(raw,B25,3)</f>
        <v>1.4139999999999999</v>
      </c>
      <c r="D25" s="7" cm="1">
        <f t="array" ref="D25">INDEX(raw,B25+1,3)</f>
        <v>1.4945999999999999</v>
      </c>
      <c r="E25" s="7" cm="1">
        <f t="array" ref="E25">INDEX(raw,B25+2,3)</f>
        <v>1.5122</v>
      </c>
      <c r="F25" s="7" cm="1">
        <f t="array" ref="F25">INDEX(raw,B25,4)</f>
        <v>0.86439999999999995</v>
      </c>
      <c r="G25" s="7" cm="1">
        <f t="array" ref="G25">INDEX(raw,B25+1,4)</f>
        <v>0.85629999999999995</v>
      </c>
      <c r="H25" s="7" cm="1">
        <f t="array" ref="H25">INDEX(raw,B25+2,4)</f>
        <v>0.82199999999999995</v>
      </c>
    </row>
    <row r="26" spans="1:8" x14ac:dyDescent="0.25">
      <c r="A26" s="5">
        <v>43191</v>
      </c>
      <c r="B26" s="7">
        <f t="shared" si="0"/>
        <v>73</v>
      </c>
      <c r="C26" s="7" cm="1">
        <f t="array" ref="C26">INDEX(raw,B26,3)</f>
        <v>1.4607000000000001</v>
      </c>
      <c r="D26" s="7" cm="1">
        <f t="array" ref="D26">INDEX(raw,B26+1,3)</f>
        <v>1.4361999999999999</v>
      </c>
      <c r="E26" s="7" cm="1">
        <f t="array" ref="E26">INDEX(raw,B26+2,3)</f>
        <v>1.0275000000000001</v>
      </c>
      <c r="F26" s="7" cm="1">
        <f t="array" ref="F26">INDEX(raw,B26,4)</f>
        <v>0.84640000000000004</v>
      </c>
      <c r="G26" s="7" cm="1">
        <f t="array" ref="G26">INDEX(raw,B26+1,4)</f>
        <v>0.84399999999999997</v>
      </c>
      <c r="H26" s="7" cm="1">
        <f t="array" ref="H26">INDEX(raw,B26+2,4)</f>
        <v>0.78779999999999994</v>
      </c>
    </row>
    <row r="27" spans="1:8" x14ac:dyDescent="0.25">
      <c r="A27" s="5">
        <v>43221</v>
      </c>
      <c r="B27" s="7">
        <f t="shared" si="0"/>
        <v>76</v>
      </c>
      <c r="C27" s="7" cm="1">
        <f t="array" ref="C27">INDEX(raw,B27,3)</f>
        <v>1.5061</v>
      </c>
      <c r="D27" s="7" cm="1">
        <f t="array" ref="D27">INDEX(raw,B27+1,3)</f>
        <v>1.4451000000000001</v>
      </c>
      <c r="E27" s="7" cm="1">
        <f t="array" ref="E27">INDEX(raw,B27+2,3)</f>
        <v>1.4590000000000001</v>
      </c>
      <c r="F27" s="7" cm="1">
        <f t="array" ref="F27">INDEX(raw,B27,4)</f>
        <v>0.84570000000000001</v>
      </c>
      <c r="G27" s="7" cm="1">
        <f t="array" ref="G27">INDEX(raw,B27+1,4)</f>
        <v>0.85609999999999997</v>
      </c>
      <c r="H27" s="7" cm="1">
        <f t="array" ref="H27">INDEX(raw,B27+2,4)</f>
        <v>0.78890000000000005</v>
      </c>
    </row>
    <row r="28" spans="1:8" x14ac:dyDescent="0.25">
      <c r="A28" s="5">
        <v>43252</v>
      </c>
      <c r="B28" s="7">
        <f t="shared" si="0"/>
        <v>79</v>
      </c>
      <c r="C28" s="7" cm="1">
        <f t="array" ref="C28">INDEX(raw,B28,3)</f>
        <v>1.3777999999999999</v>
      </c>
      <c r="D28" s="7" cm="1">
        <f t="array" ref="D28">INDEX(raw,B28+1,3)</f>
        <v>1.5253000000000001</v>
      </c>
      <c r="E28" s="7" cm="1">
        <f t="array" ref="E28">INDEX(raw,B28+2,3)</f>
        <v>1.5177</v>
      </c>
      <c r="F28" s="7" cm="1">
        <f t="array" ref="F28">INDEX(raw,B28,4)</f>
        <v>0.7732</v>
      </c>
      <c r="G28" s="7" cm="1">
        <f t="array" ref="G28">INDEX(raw,B28+1,4)</f>
        <v>0.79620000000000002</v>
      </c>
      <c r="H28" s="7" cm="1">
        <f t="array" ref="H28">INDEX(raw,B28+2,4)</f>
        <v>0.71150000000000002</v>
      </c>
    </row>
    <row r="29" spans="1:8" x14ac:dyDescent="0.25">
      <c r="A29" s="5">
        <v>43282</v>
      </c>
      <c r="B29" s="7">
        <f t="shared" si="0"/>
        <v>82</v>
      </c>
      <c r="C29" s="7" cm="1">
        <f t="array" ref="C29">INDEX(raw,B29,3)</f>
        <v>1.4519</v>
      </c>
      <c r="D29" s="7" cm="1">
        <f t="array" ref="D29">INDEX(raw,B29+1,3)</f>
        <v>1.4865999999999999</v>
      </c>
      <c r="E29" s="7" cm="1">
        <f t="array" ref="E29">INDEX(raw,B29+2,3)</f>
        <v>1.4261999999999999</v>
      </c>
      <c r="F29" s="7" cm="1">
        <f t="array" ref="F29">INDEX(raw,B29,4)</f>
        <v>0.83099999999999996</v>
      </c>
      <c r="G29" s="7" cm="1">
        <f t="array" ref="G29">INDEX(raw,B29+1,4)</f>
        <v>0.83919999999999995</v>
      </c>
      <c r="H29" s="7" cm="1">
        <f t="array" ref="H29">INDEX(raw,B29+2,4)</f>
        <v>0.78320000000000001</v>
      </c>
    </row>
    <row r="30" spans="1:8" x14ac:dyDescent="0.25">
      <c r="A30" s="5">
        <v>43313</v>
      </c>
      <c r="B30" s="7">
        <f t="shared" si="0"/>
        <v>85</v>
      </c>
      <c r="C30" s="7" cm="1">
        <f t="array" ref="C30">INDEX(raw,B30,3)</f>
        <v>1.3968</v>
      </c>
      <c r="D30" s="7" cm="1">
        <f t="array" ref="D30">INDEX(raw,B30+1,3)</f>
        <v>1.2847999999999999</v>
      </c>
      <c r="E30" s="7" cm="1">
        <f t="array" ref="E30">INDEX(raw,B30+2,3)</f>
        <v>1.4603999999999999</v>
      </c>
      <c r="F30" s="7" cm="1">
        <f t="array" ref="F30">INDEX(raw,B30,4)</f>
        <v>0.81659999999999999</v>
      </c>
      <c r="G30" s="7" cm="1">
        <f t="array" ref="G30">INDEX(raw,B30+1,4)</f>
        <v>0.84930000000000005</v>
      </c>
      <c r="H30" s="7" cm="1">
        <f t="array" ref="H30">INDEX(raw,B30+2,4)</f>
        <v>0.78339999999999999</v>
      </c>
    </row>
    <row r="31" spans="1:8" x14ac:dyDescent="0.25">
      <c r="A31" s="5">
        <v>43344</v>
      </c>
      <c r="B31" s="7">
        <f t="shared" si="0"/>
        <v>88</v>
      </c>
      <c r="C31" s="7" cm="1">
        <f t="array" ref="C31">INDEX(raw,B31,3)</f>
        <v>1.5044</v>
      </c>
      <c r="D31" s="7" cm="1">
        <f t="array" ref="D31">INDEX(raw,B31+1,3)</f>
        <v>1.4492</v>
      </c>
      <c r="E31" s="7" cm="1">
        <f t="array" ref="E31">INDEX(raw,B31+2,3)</f>
        <v>1.3761000000000001</v>
      </c>
      <c r="F31" s="7" cm="1">
        <f t="array" ref="F31">INDEX(raw,B31,4)</f>
        <v>0.84040000000000004</v>
      </c>
      <c r="G31" s="7" cm="1">
        <f t="array" ref="G31">INDEX(raw,B31+1,4)</f>
        <v>0.85880000000000001</v>
      </c>
      <c r="H31" s="7" cm="1">
        <f t="array" ref="H31">INDEX(raw,B31+2,4)</f>
        <v>0.80610000000000004</v>
      </c>
    </row>
    <row r="32" spans="1:8" x14ac:dyDescent="0.25">
      <c r="A32" s="5">
        <v>43374</v>
      </c>
      <c r="B32" s="7">
        <f t="shared" si="0"/>
        <v>91</v>
      </c>
      <c r="C32" s="7" cm="1">
        <f t="array" ref="C32">INDEX(raw,B32,3)</f>
        <v>1.4116</v>
      </c>
      <c r="D32" s="7" cm="1">
        <f t="array" ref="D32">INDEX(raw,B32+1,3)</f>
        <v>1.4455</v>
      </c>
      <c r="E32" s="7" cm="1">
        <f t="array" ref="E32">INDEX(raw,B32+2,3)</f>
        <v>1.4331</v>
      </c>
      <c r="F32" s="7" cm="1">
        <f t="array" ref="F32">INDEX(raw,B32,4)</f>
        <v>0.86250000000000004</v>
      </c>
      <c r="G32" s="7" cm="1">
        <f t="array" ref="G32">INDEX(raw,B32+1,4)</f>
        <v>0.85270000000000001</v>
      </c>
      <c r="H32" s="7" cm="1">
        <f t="array" ref="H32">INDEX(raw,B32+2,4)</f>
        <v>0.81359999999999999</v>
      </c>
    </row>
    <row r="33" spans="1:8" x14ac:dyDescent="0.25">
      <c r="A33" s="5">
        <v>43405</v>
      </c>
      <c r="B33" s="7">
        <f t="shared" si="0"/>
        <v>94</v>
      </c>
      <c r="C33" s="7" cm="1">
        <f t="array" ref="C33">INDEX(raw,B33,3)</f>
        <v>1.5034000000000001</v>
      </c>
      <c r="D33" s="7" cm="1">
        <f t="array" ref="D33">INDEX(raw,B33+1,3)</f>
        <v>1.5077</v>
      </c>
      <c r="E33" s="7" cm="1">
        <f t="array" ref="E33">INDEX(raw,B33+2,3)</f>
        <v>0.93430000000000002</v>
      </c>
      <c r="F33" s="7" cm="1">
        <f t="array" ref="F33">INDEX(raw,B33,4)</f>
        <v>0.84389999999999998</v>
      </c>
      <c r="G33" s="7" cm="1">
        <f t="array" ref="G33">INDEX(raw,B33+1,4)</f>
        <v>0.83779999999999999</v>
      </c>
      <c r="H33" s="7" cm="1">
        <f t="array" ref="H33">INDEX(raw,B33+2,4)</f>
        <v>0.78759999999999997</v>
      </c>
    </row>
    <row r="34" spans="1:8" x14ac:dyDescent="0.25">
      <c r="A34" s="5">
        <v>43435</v>
      </c>
      <c r="B34" s="7">
        <f t="shared" si="0"/>
        <v>97</v>
      </c>
      <c r="C34" s="7" cm="1">
        <f t="array" ref="C34">INDEX(raw,B34,3)</f>
        <v>1.4346000000000001</v>
      </c>
      <c r="D34" s="7" cm="1">
        <f t="array" ref="D34">INDEX(raw,B34+1,3)</f>
        <v>1.4281999999999999</v>
      </c>
      <c r="E34" s="7" cm="1">
        <f t="array" ref="E34">INDEX(raw,B34+2,3)</f>
        <v>1.4758</v>
      </c>
      <c r="F34" s="7" cm="1">
        <f t="array" ref="F34">INDEX(raw,B34,4)</f>
        <v>0.82620000000000005</v>
      </c>
      <c r="G34" s="7" cm="1">
        <f t="array" ref="G34">INDEX(raw,B34+1,4)</f>
        <v>0.83579999999999999</v>
      </c>
      <c r="H34" s="7" cm="1">
        <f t="array" ref="H34">INDEX(raw,B34+2,4)</f>
        <v>0.79310000000000003</v>
      </c>
    </row>
    <row r="35" spans="1:8" x14ac:dyDescent="0.25">
      <c r="A35" s="5">
        <v>43466</v>
      </c>
      <c r="B35" s="7">
        <f t="shared" si="0"/>
        <v>100</v>
      </c>
      <c r="C35" s="7" cm="1">
        <f t="array" ref="C35">INDEX(raw,B35,3)</f>
        <v>1.5316000000000001</v>
      </c>
      <c r="D35" s="7" cm="1">
        <f t="array" ref="D35">INDEX(raw,B35+1,3)</f>
        <v>0</v>
      </c>
      <c r="E35" s="7" cm="1">
        <f t="array" ref="E35">INDEX(raw,B35+2,3)</f>
        <v>1.4915</v>
      </c>
      <c r="F35" s="7" cm="1">
        <f t="array" ref="F35">INDEX(raw,B35,4)</f>
        <v>0.86739999999999995</v>
      </c>
      <c r="G35" s="7" cm="1">
        <f t="array" ref="G35">INDEX(raw,B35+1,4)</f>
        <v>0</v>
      </c>
      <c r="H35" s="7" cm="1">
        <f t="array" ref="H35">INDEX(raw,B35+2,4)</f>
        <v>0.83620000000000005</v>
      </c>
    </row>
    <row r="36" spans="1:8" x14ac:dyDescent="0.25">
      <c r="A36" s="5">
        <v>43497</v>
      </c>
      <c r="B36" s="7">
        <f t="shared" si="0"/>
        <v>103</v>
      </c>
      <c r="C36" s="7" cm="1">
        <f t="array" ref="C36">INDEX(raw,B36,3)</f>
        <v>0.93669999999999998</v>
      </c>
      <c r="D36" s="7" cm="1">
        <f t="array" ref="D36">INDEX(raw,B36+1,3)</f>
        <v>1.5336000000000001</v>
      </c>
      <c r="E36" s="7" cm="1">
        <f t="array" ref="E36">INDEX(raw,B36+2,3)</f>
        <v>1.0344</v>
      </c>
      <c r="F36" s="7" cm="1">
        <f t="array" ref="F36">INDEX(raw,B36,4)</f>
        <v>0.61580000000000001</v>
      </c>
      <c r="G36" s="7" cm="1">
        <f t="array" ref="G36">INDEX(raw,B36+1,4)</f>
        <v>0.68459999999999999</v>
      </c>
      <c r="H36" s="7" cm="1">
        <f t="array" ref="H36">INDEX(raw,B36+2,4)</f>
        <v>0.70509999999999995</v>
      </c>
    </row>
    <row r="37" spans="1:8" x14ac:dyDescent="0.25">
      <c r="A37" s="5">
        <v>43525</v>
      </c>
      <c r="B37" s="7">
        <f t="shared" si="0"/>
        <v>106</v>
      </c>
      <c r="C37" s="7" cm="1">
        <f t="array" ref="C37">INDEX(raw,B37,3)</f>
        <v>0.35049999999999998</v>
      </c>
      <c r="D37" s="7" cm="1">
        <f t="array" ref="D37">INDEX(raw,B37+1,3)</f>
        <v>1.5253000000000001</v>
      </c>
      <c r="E37" s="7" cm="1">
        <f t="array" ref="E37">INDEX(raw,B37+2,3)</f>
        <v>1.5424</v>
      </c>
      <c r="F37" s="7" cm="1">
        <f t="array" ref="F37">INDEX(raw,B37,4)</f>
        <v>0.64600000000000002</v>
      </c>
      <c r="G37" s="7" cm="1">
        <f t="array" ref="G37">INDEX(raw,B37+1,4)</f>
        <v>0.74580000000000002</v>
      </c>
      <c r="H37" s="7" cm="1">
        <f t="array" ref="H37">INDEX(raw,B37+2,4)</f>
        <v>0.77249999999999996</v>
      </c>
    </row>
    <row r="38" spans="1:8" x14ac:dyDescent="0.25">
      <c r="A38" s="5">
        <v>43556</v>
      </c>
      <c r="B38" s="7">
        <f t="shared" si="0"/>
        <v>109</v>
      </c>
      <c r="C38" s="7" cm="1">
        <f t="array" ref="C38">INDEX(raw,B38,3)</f>
        <v>1.5165</v>
      </c>
      <c r="D38" s="7" cm="1">
        <f t="array" ref="D38">INDEX(raw,B38+1,3)</f>
        <v>1.5523</v>
      </c>
      <c r="E38" s="7" cm="1">
        <f t="array" ref="E38">INDEX(raw,B38+2,3)</f>
        <v>1.2855000000000001</v>
      </c>
      <c r="F38" s="7" cm="1">
        <f t="array" ref="F38">INDEX(raw,B38,4)</f>
        <v>0.85650000000000004</v>
      </c>
      <c r="G38" s="7" cm="1">
        <f t="array" ref="G38">INDEX(raw,B38+1,4)</f>
        <v>0.86329999999999996</v>
      </c>
      <c r="H38" s="7" cm="1">
        <f t="array" ref="H38">INDEX(raw,B38+2,4)</f>
        <v>0.8679</v>
      </c>
    </row>
    <row r="39" spans="1:8" x14ac:dyDescent="0.25">
      <c r="A39" s="5">
        <v>43586</v>
      </c>
      <c r="B39" s="7">
        <f t="shared" si="0"/>
        <v>112</v>
      </c>
      <c r="C39" s="7" cm="1">
        <f t="array" ref="C39">INDEX(raw,B39,3)</f>
        <v>1.0778000000000001</v>
      </c>
      <c r="D39" s="7" cm="1">
        <f t="array" ref="D39">INDEX(raw,B39+1,3)</f>
        <v>1.4538</v>
      </c>
      <c r="E39" s="7" cm="1">
        <f t="array" ref="E39">INDEX(raw,B39+2,3)</f>
        <v>1.5216000000000001</v>
      </c>
      <c r="F39" s="7" cm="1">
        <f t="array" ref="F39">INDEX(raw,B39,4)</f>
        <v>0.85640000000000005</v>
      </c>
      <c r="G39" s="7" cm="1">
        <f t="array" ref="G39">INDEX(raw,B39+1,4)</f>
        <v>0.83009999999999995</v>
      </c>
      <c r="H39" s="7" cm="1">
        <f t="array" ref="H39">INDEX(raw,B39+2,4)</f>
        <v>0.78890000000000005</v>
      </c>
    </row>
    <row r="40" spans="1:8" x14ac:dyDescent="0.25">
      <c r="A40" s="5">
        <v>43617</v>
      </c>
      <c r="B40" s="7">
        <f t="shared" si="0"/>
        <v>115</v>
      </c>
      <c r="C40" s="7" cm="1">
        <f t="array" ref="C40">INDEX(raw,B40,3)</f>
        <v>1.4319999999999999</v>
      </c>
      <c r="D40" s="7" cm="1">
        <f t="array" ref="D40">INDEX(raw,B40+1,3)</f>
        <v>1.4232</v>
      </c>
      <c r="E40" s="7" cm="1">
        <f t="array" ref="E40">INDEX(raw,B40+2,3)</f>
        <v>1.5</v>
      </c>
      <c r="F40" s="7" cm="1">
        <f t="array" ref="F40">INDEX(raw,B40,4)</f>
        <v>0.86460000000000004</v>
      </c>
      <c r="G40" s="7" cm="1">
        <f t="array" ref="G40">INDEX(raw,B40+1,4)</f>
        <v>0.8468</v>
      </c>
      <c r="H40" s="7" cm="1">
        <f t="array" ref="H40">INDEX(raw,B40+2,4)</f>
        <v>0.82250000000000001</v>
      </c>
    </row>
    <row r="41" spans="1:8" x14ac:dyDescent="0.25">
      <c r="A41" s="5">
        <v>43647</v>
      </c>
      <c r="B41" s="7">
        <f t="shared" si="0"/>
        <v>118</v>
      </c>
      <c r="C41" s="7" cm="1">
        <f t="array" ref="C41">INDEX(raw,B41,3)</f>
        <v>1.4607000000000001</v>
      </c>
      <c r="D41" s="7" cm="1">
        <f t="array" ref="D41">INDEX(raw,B41+1,3)</f>
        <v>1.5207999999999999</v>
      </c>
      <c r="E41" s="7" cm="1">
        <f t="array" ref="E41">INDEX(raw,B41+2,3)</f>
        <v>1.4629000000000001</v>
      </c>
      <c r="F41" s="7" cm="1">
        <f t="array" ref="F41">INDEX(raw,B41,4)</f>
        <v>0.82520000000000004</v>
      </c>
      <c r="G41" s="7" cm="1">
        <f t="array" ref="G41">INDEX(raw,B41+1,4)</f>
        <v>0.85540000000000005</v>
      </c>
      <c r="H41" s="7" cm="1">
        <f t="array" ref="H41">INDEX(raw,B41+2,4)</f>
        <v>0.82520000000000004</v>
      </c>
    </row>
    <row r="42" spans="1:8" x14ac:dyDescent="0.25">
      <c r="A42" s="5">
        <v>43678</v>
      </c>
      <c r="B42" s="7">
        <f t="shared" si="0"/>
        <v>121</v>
      </c>
      <c r="C42" s="7" cm="1">
        <f t="array" ref="C42">INDEX(raw,B42,3)</f>
        <v>1.3926000000000001</v>
      </c>
      <c r="D42" s="7" cm="1">
        <f t="array" ref="D42">INDEX(raw,B42+1,3)</f>
        <v>1.3763000000000001</v>
      </c>
      <c r="E42" s="7" cm="1">
        <f t="array" ref="E42">INDEX(raw,B42+2,3)</f>
        <v>1.5024999999999999</v>
      </c>
      <c r="F42" s="7" cm="1">
        <f t="array" ref="F42">INDEX(raw,B42,4)</f>
        <v>0.87</v>
      </c>
      <c r="G42" s="7" cm="1">
        <f t="array" ref="G42">INDEX(raw,B42+1,4)</f>
        <v>0.88</v>
      </c>
      <c r="H42" s="7" cm="1">
        <f t="array" ref="H42">INDEX(raw,B42+2,4)</f>
        <v>0.84</v>
      </c>
    </row>
    <row r="43" spans="1:8" x14ac:dyDescent="0.25">
      <c r="A43" s="5">
        <v>43709</v>
      </c>
      <c r="B43" s="7">
        <f t="shared" si="0"/>
        <v>124</v>
      </c>
      <c r="C43" s="7" cm="1">
        <f t="array" ref="C43">INDEX(raw,B43,3)</f>
        <v>1.4087000000000001</v>
      </c>
      <c r="D43" s="7" cm="1">
        <f t="array" ref="D43">INDEX(raw,B43+1,3)</f>
        <v>1.4201999999999999</v>
      </c>
      <c r="E43" s="7" cm="1">
        <f t="array" ref="E43">INDEX(raw,B43+2,3)</f>
        <v>1.3383</v>
      </c>
      <c r="F43" s="7" cm="1">
        <f t="array" ref="F43">INDEX(raw,B43,4)</f>
        <v>0.82</v>
      </c>
      <c r="G43" s="7" cm="1">
        <f t="array" ref="G43">INDEX(raw,B43+1,4)</f>
        <v>0.8</v>
      </c>
      <c r="H43" s="7" cm="1">
        <f t="array" ref="H43">INDEX(raw,B43+2,4)</f>
        <v>0.8</v>
      </c>
    </row>
    <row r="44" spans="1:8" x14ac:dyDescent="0.25">
      <c r="A44" s="5">
        <v>43739</v>
      </c>
      <c r="B44" s="7">
        <f t="shared" si="0"/>
        <v>127</v>
      </c>
      <c r="C44" s="7" cm="1">
        <f t="array" ref="C44">INDEX(raw,B44,3)</f>
        <v>1.4197</v>
      </c>
      <c r="D44" s="7" cm="1">
        <f t="array" ref="D44">INDEX(raw,B44+1,3)</f>
        <v>1.5263</v>
      </c>
      <c r="E44" s="7" cm="1">
        <f t="array" ref="E44">INDEX(raw,B44+2,3)</f>
        <v>1.4876</v>
      </c>
      <c r="F44" s="7" cm="1">
        <f t="array" ref="F44">INDEX(raw,B44,4)</f>
        <v>0.83640000000000003</v>
      </c>
      <c r="G44" s="7" cm="1">
        <f t="array" ref="G44">INDEX(raw,B44+1,4)</f>
        <v>0.86419999999999997</v>
      </c>
      <c r="H44" s="7" cm="1">
        <f t="array" ref="H44">INDEX(raw,B44+2,4)</f>
        <v>0.81889999999999996</v>
      </c>
    </row>
    <row r="45" spans="1:8" x14ac:dyDescent="0.25">
      <c r="A45" s="5">
        <v>43770</v>
      </c>
      <c r="B45" s="7">
        <f t="shared" si="0"/>
        <v>130</v>
      </c>
      <c r="C45" s="7" cm="1">
        <f t="array" ref="C45">INDEX(raw,B45,3)</f>
        <v>1.5222</v>
      </c>
      <c r="D45" s="7" cm="1">
        <f t="array" ref="D45">INDEX(raw,B45+1,3)</f>
        <v>0.86660000000000004</v>
      </c>
      <c r="E45" s="7" cm="1">
        <f t="array" ref="E45">INDEX(raw,B45+2,3)</f>
        <v>1.3783000000000001</v>
      </c>
      <c r="F45" s="7" cm="1">
        <f t="array" ref="F45">INDEX(raw,B45,4)</f>
        <v>0.84350000000000003</v>
      </c>
      <c r="G45" s="7" cm="1">
        <f t="array" ref="G45">INDEX(raw,B45+1,4)</f>
        <v>0.6653</v>
      </c>
      <c r="H45" s="7" cm="1">
        <f t="array" ref="H45">INDEX(raw,B45+2,4)</f>
        <v>0.8085</v>
      </c>
    </row>
    <row r="46" spans="1:8" x14ac:dyDescent="0.25">
      <c r="A46" s="5">
        <v>43800</v>
      </c>
      <c r="B46" s="7">
        <f t="shared" si="0"/>
        <v>133</v>
      </c>
      <c r="C46" s="7" cm="1">
        <f t="array" ref="C46">INDEX(raw,B46,3)</f>
        <v>1.5333000000000001</v>
      </c>
      <c r="D46" s="7" cm="1">
        <f t="array" ref="D46">INDEX(raw,B46+1,3)</f>
        <v>1.5407999999999999</v>
      </c>
      <c r="E46" s="7" cm="1">
        <f t="array" ref="E46">INDEX(raw,B46+2,3)</f>
        <v>1.4366000000000001</v>
      </c>
      <c r="F46" s="7" cm="1">
        <f t="array" ref="F46">INDEX(raw,B46,4)</f>
        <v>0.86119999999999997</v>
      </c>
      <c r="G46" s="7" cm="1">
        <f t="array" ref="G46">INDEX(raw,B46+1,4)</f>
        <v>0.8548</v>
      </c>
      <c r="H46" s="7" cm="1">
        <f t="array" ref="H46">INDEX(raw,B46+2,4)</f>
        <v>0.83909999999999996</v>
      </c>
    </row>
    <row r="47" spans="1:8" x14ac:dyDescent="0.25">
      <c r="A47" s="5">
        <v>43831</v>
      </c>
      <c r="B47" s="7">
        <f t="shared" si="0"/>
        <v>136</v>
      </c>
      <c r="C47" s="7" cm="1">
        <f t="array" ref="C47">INDEX(raw,B47,3)</f>
        <v>1.4333</v>
      </c>
      <c r="D47" s="7" cm="1">
        <f t="array" ref="D47">INDEX(raw,B47+1,3)</f>
        <v>1.4332</v>
      </c>
      <c r="E47" s="7" cm="1">
        <f t="array" ref="E47">INDEX(raw,B47+2,3)</f>
        <v>1.4956</v>
      </c>
      <c r="F47" s="7" cm="1">
        <f t="array" ref="F47">INDEX(raw,B47,4)</f>
        <v>0.83240000000000003</v>
      </c>
      <c r="G47" s="7" cm="1">
        <f t="array" ref="G47">INDEX(raw,B47+1,4)</f>
        <v>0.83760000000000001</v>
      </c>
      <c r="H47" s="7" cm="1">
        <f t="array" ref="H47">INDEX(raw,B47+2,4)</f>
        <v>0.83609999999999995</v>
      </c>
    </row>
    <row r="48" spans="1:8" x14ac:dyDescent="0.25">
      <c r="A48" s="5">
        <v>43862</v>
      </c>
      <c r="B48" s="7">
        <f t="shared" si="0"/>
        <v>139</v>
      </c>
      <c r="C48" s="7" cm="1">
        <f t="array" ref="C48">INDEX(raw,B48,3)</f>
        <v>1.4759</v>
      </c>
      <c r="D48" s="7" cm="1">
        <f t="array" ref="D48">INDEX(raw,B48+1,3)</f>
        <v>1.4598</v>
      </c>
      <c r="E48" s="7" cm="1">
        <f t="array" ref="E48">INDEX(raw,B48+2,3)</f>
        <v>1.5383</v>
      </c>
      <c r="F48" s="7" cm="1">
        <f t="array" ref="F48">INDEX(raw,B48,4)</f>
        <v>0.81359999999999999</v>
      </c>
      <c r="G48" s="7" cm="1">
        <f t="array" ref="G48">INDEX(raw,B48+1,4)</f>
        <v>0.82569999999999999</v>
      </c>
      <c r="H48" s="7" cm="1">
        <f t="array" ref="H48">INDEX(raw,B48+2,4)</f>
        <v>0.80400000000000005</v>
      </c>
    </row>
    <row r="49" spans="1:8" x14ac:dyDescent="0.25">
      <c r="A49" s="5">
        <v>43891</v>
      </c>
      <c r="B49" s="7">
        <f t="shared" si="0"/>
        <v>142</v>
      </c>
      <c r="C49" s="7" cm="1">
        <f t="array" ref="C49">INDEX(raw,B49,3)</f>
        <v>1.0429999999999999</v>
      </c>
      <c r="D49" s="7" cm="1">
        <f t="array" ref="D49">INDEX(raw,B49+1,3)</f>
        <v>1.5246999999999999</v>
      </c>
      <c r="E49" s="7" cm="1">
        <f t="array" ref="E49">INDEX(raw,B49+2,3)</f>
        <v>1.2129000000000001</v>
      </c>
      <c r="F49" s="7" cm="1">
        <f t="array" ref="F49">INDEX(raw,B49,4)</f>
        <v>0.77070000000000005</v>
      </c>
      <c r="G49" s="7" cm="1">
        <f t="array" ref="G49">INDEX(raw,B49+1,4)</f>
        <v>0.81599999999999995</v>
      </c>
      <c r="H49" s="7" cm="1">
        <f t="array" ref="H49">INDEX(raw,B49+2,4)</f>
        <v>0.77839999999999998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A41A-7BA1-4EF9-B0D2-807F759E1292}">
  <dimension ref="B2:H63"/>
  <sheetViews>
    <sheetView workbookViewId="0">
      <selection activeCell="M7" sqref="M7"/>
    </sheetView>
  </sheetViews>
  <sheetFormatPr defaultRowHeight="15" x14ac:dyDescent="0.25"/>
  <cols>
    <col min="2" max="8" width="10.7109375" customWidth="1"/>
  </cols>
  <sheetData>
    <row r="2" spans="2:8" ht="17.25" x14ac:dyDescent="0.35">
      <c r="B2" s="22" t="s">
        <v>17</v>
      </c>
      <c r="C2" s="22"/>
      <c r="D2" s="22"/>
      <c r="E2" s="22"/>
      <c r="F2" s="22"/>
      <c r="G2" s="22"/>
      <c r="H2" s="22"/>
    </row>
    <row r="3" spans="2:8" ht="30" customHeight="1" x14ac:dyDescent="0.25">
      <c r="B3" s="9"/>
      <c r="C3" s="21" t="s">
        <v>15</v>
      </c>
      <c r="D3" s="21"/>
      <c r="E3" s="21"/>
      <c r="F3" s="21" t="s">
        <v>14</v>
      </c>
      <c r="G3" s="21"/>
      <c r="H3" s="21"/>
    </row>
    <row r="4" spans="2:8" ht="30" customHeight="1" x14ac:dyDescent="0.25">
      <c r="B4" s="9" t="s">
        <v>3</v>
      </c>
      <c r="C4" s="9" t="s">
        <v>11</v>
      </c>
      <c r="D4" s="9" t="s">
        <v>12</v>
      </c>
      <c r="E4" s="9" t="s">
        <v>13</v>
      </c>
      <c r="F4" s="9" t="s">
        <v>11</v>
      </c>
      <c r="G4" s="9" t="s">
        <v>12</v>
      </c>
      <c r="H4" s="9" t="s">
        <v>13</v>
      </c>
    </row>
    <row r="5" spans="2:8" ht="30" customHeight="1" x14ac:dyDescent="0.25">
      <c r="B5" s="10">
        <v>42461</v>
      </c>
      <c r="C5" s="11">
        <v>21.9</v>
      </c>
      <c r="D5" s="11">
        <v>3.8744999999999994</v>
      </c>
      <c r="E5" s="11">
        <v>16.846499999999999</v>
      </c>
      <c r="F5" s="11">
        <v>18.207660000000001</v>
      </c>
      <c r="G5" s="11">
        <v>2.7679427999999997</v>
      </c>
      <c r="H5" s="11">
        <v>14.632869899999999</v>
      </c>
    </row>
    <row r="6" spans="2:8" ht="30" customHeight="1" x14ac:dyDescent="0.25">
      <c r="B6" s="10">
        <v>42491</v>
      </c>
      <c r="C6" s="11">
        <v>21.561</v>
      </c>
      <c r="D6" s="11">
        <v>20.389499999999998</v>
      </c>
      <c r="E6" s="11">
        <v>20.3565</v>
      </c>
      <c r="F6" s="11">
        <v>17.953844700000001</v>
      </c>
      <c r="G6" s="11">
        <v>13.881171599999998</v>
      </c>
      <c r="H6" s="11">
        <v>12.706527299999999</v>
      </c>
    </row>
    <row r="7" spans="2:8" ht="30" customHeight="1" x14ac:dyDescent="0.25">
      <c r="B7" s="10">
        <v>42522</v>
      </c>
      <c r="C7" s="11">
        <v>22.038</v>
      </c>
      <c r="D7" s="11">
        <v>18.303000000000001</v>
      </c>
      <c r="E7" s="11">
        <v>21.347999999999999</v>
      </c>
      <c r="F7" s="11">
        <v>16.583594999999999</v>
      </c>
      <c r="G7" s="11">
        <v>15.2409081</v>
      </c>
      <c r="H7" s="11">
        <v>14.7343896</v>
      </c>
    </row>
    <row r="8" spans="2:8" ht="30" customHeight="1" x14ac:dyDescent="0.25">
      <c r="B8" s="10">
        <v>42552</v>
      </c>
      <c r="C8" s="11">
        <v>19.8</v>
      </c>
      <c r="D8" s="11">
        <v>18.3</v>
      </c>
      <c r="E8" s="11">
        <v>11.25</v>
      </c>
      <c r="F8" s="11">
        <v>17.027999999999999</v>
      </c>
      <c r="G8" s="11">
        <v>15.189</v>
      </c>
      <c r="H8" s="11">
        <v>8.1</v>
      </c>
    </row>
    <row r="9" spans="2:8" ht="30" customHeight="1" x14ac:dyDescent="0.25">
      <c r="B9" s="10">
        <v>42583</v>
      </c>
      <c r="C9" s="11">
        <v>17.483999999999998</v>
      </c>
      <c r="D9" s="11">
        <v>16.819499999999998</v>
      </c>
      <c r="E9" s="11">
        <v>6.7469999999999999</v>
      </c>
      <c r="F9" s="11">
        <v>14.3403768</v>
      </c>
      <c r="G9" s="11">
        <v>13.786944149999998</v>
      </c>
      <c r="H9" s="11">
        <v>4.6466588999999994</v>
      </c>
    </row>
    <row r="10" spans="2:8" ht="30" customHeight="1" x14ac:dyDescent="0.25">
      <c r="B10" s="10">
        <v>42614</v>
      </c>
      <c r="C10" s="11">
        <v>17.875499999999999</v>
      </c>
      <c r="D10" s="11">
        <v>22.450499999999998</v>
      </c>
      <c r="E10" s="11">
        <v>20.4405</v>
      </c>
      <c r="F10" s="11">
        <v>12.636190949999998</v>
      </c>
      <c r="G10" s="11">
        <v>13.8699189</v>
      </c>
      <c r="H10" s="11">
        <v>11.6837898</v>
      </c>
    </row>
    <row r="11" spans="2:8" ht="30" customHeight="1" x14ac:dyDescent="0.25">
      <c r="B11" s="10">
        <v>42644</v>
      </c>
      <c r="C11" s="11">
        <v>17.9055</v>
      </c>
      <c r="D11" s="11">
        <v>17.788499999999999</v>
      </c>
      <c r="E11" s="11">
        <v>21.142499999999998</v>
      </c>
      <c r="F11" s="11">
        <v>13.6296666</v>
      </c>
      <c r="G11" s="11">
        <v>12.843297</v>
      </c>
      <c r="H11" s="11">
        <v>14.266958999999998</v>
      </c>
    </row>
    <row r="12" spans="2:8" ht="30" customHeight="1" x14ac:dyDescent="0.25">
      <c r="B12" s="10">
        <v>42675</v>
      </c>
      <c r="C12" s="11">
        <v>22.618500000000001</v>
      </c>
      <c r="D12" s="11">
        <v>13.302</v>
      </c>
      <c r="E12" s="11">
        <v>15.702</v>
      </c>
      <c r="F12" s="11">
        <v>19.580835450000002</v>
      </c>
      <c r="G12" s="11">
        <v>10.947545999999999</v>
      </c>
      <c r="H12" s="11">
        <v>12.534906599999999</v>
      </c>
    </row>
    <row r="13" spans="2:8" ht="30" customHeight="1" x14ac:dyDescent="0.25">
      <c r="B13" s="10">
        <v>42705</v>
      </c>
      <c r="C13" s="11">
        <v>21.138000000000002</v>
      </c>
      <c r="D13" s="11">
        <v>17.622</v>
      </c>
      <c r="E13" s="11">
        <v>18.8385</v>
      </c>
      <c r="F13" s="11">
        <v>18.108924600000002</v>
      </c>
      <c r="G13" s="11">
        <v>15.200737200000001</v>
      </c>
      <c r="H13" s="11">
        <v>14.518831950000001</v>
      </c>
    </row>
    <row r="14" spans="2:8" ht="30" customHeight="1" x14ac:dyDescent="0.25">
      <c r="B14" s="10">
        <v>42736</v>
      </c>
      <c r="C14" s="11">
        <v>19.195500000000003</v>
      </c>
      <c r="D14" s="11">
        <v>21</v>
      </c>
      <c r="E14" s="11">
        <v>20.1645</v>
      </c>
      <c r="F14" s="11">
        <v>15.817092000000001</v>
      </c>
      <c r="G14" s="11">
        <v>17.459400000000002</v>
      </c>
      <c r="H14" s="11">
        <v>14.881401</v>
      </c>
    </row>
    <row r="15" spans="2:8" ht="30" customHeight="1" x14ac:dyDescent="0.25">
      <c r="B15" s="10">
        <v>42767</v>
      </c>
      <c r="C15" s="11">
        <v>20.516999999999999</v>
      </c>
      <c r="D15" s="11">
        <v>21.785999999999998</v>
      </c>
      <c r="E15" s="11">
        <v>16.894500000000001</v>
      </c>
      <c r="F15" s="11">
        <v>17.357381999999998</v>
      </c>
      <c r="G15" s="11">
        <v>18.572564999999997</v>
      </c>
      <c r="H15" s="11">
        <v>16.181552100000001</v>
      </c>
    </row>
    <row r="16" spans="2:8" ht="30" customHeight="1" x14ac:dyDescent="0.25">
      <c r="B16" s="10">
        <v>42795</v>
      </c>
      <c r="C16" s="11">
        <v>20.974500000000003</v>
      </c>
      <c r="D16" s="11">
        <v>20.145</v>
      </c>
      <c r="E16" s="11">
        <v>22.169999999999998</v>
      </c>
      <c r="F16" s="11">
        <v>17.882858700000003</v>
      </c>
      <c r="G16" s="11">
        <v>17.1776415</v>
      </c>
      <c r="H16" s="11">
        <v>17.800292999999996</v>
      </c>
    </row>
    <row r="17" spans="2:8" ht="30" customHeight="1" x14ac:dyDescent="0.25">
      <c r="B17" s="10">
        <v>42826</v>
      </c>
      <c r="C17" s="11">
        <v>20.241</v>
      </c>
      <c r="D17" s="11">
        <v>19.247999999999998</v>
      </c>
      <c r="E17" s="11">
        <v>20.206499999999998</v>
      </c>
      <c r="F17" s="11">
        <v>17.040897900000001</v>
      </c>
      <c r="G17" s="11">
        <v>16.383897599999997</v>
      </c>
      <c r="H17" s="11">
        <v>14.981099099999998</v>
      </c>
    </row>
    <row r="18" spans="2:8" ht="30" customHeight="1" x14ac:dyDescent="0.25">
      <c r="B18" s="10">
        <v>42856</v>
      </c>
      <c r="C18" s="11">
        <v>20.1435</v>
      </c>
      <c r="D18" s="11">
        <v>20.8125</v>
      </c>
      <c r="E18" s="11">
        <v>21.6555</v>
      </c>
      <c r="F18" s="11">
        <v>17.5208163</v>
      </c>
      <c r="G18" s="11">
        <v>18.138093749999999</v>
      </c>
      <c r="H18" s="11">
        <v>16.17016185</v>
      </c>
    </row>
    <row r="19" spans="2:8" ht="30" customHeight="1" x14ac:dyDescent="0.25">
      <c r="B19" s="10">
        <v>42887</v>
      </c>
      <c r="C19" s="11">
        <v>20.9025</v>
      </c>
      <c r="D19" s="11">
        <v>20.766000000000002</v>
      </c>
      <c r="E19" s="11">
        <v>21.0825</v>
      </c>
      <c r="F19" s="11">
        <v>17.608266</v>
      </c>
      <c r="G19" s="11">
        <v>17.410214400000001</v>
      </c>
      <c r="H19" s="11">
        <v>16.501272749999998</v>
      </c>
    </row>
    <row r="20" spans="2:8" ht="30" customHeight="1" x14ac:dyDescent="0.25">
      <c r="B20" s="10">
        <v>42917</v>
      </c>
      <c r="C20" s="11">
        <v>19.363499999999998</v>
      </c>
      <c r="D20" s="11">
        <v>18.715499999999999</v>
      </c>
      <c r="E20" s="11">
        <v>17.658000000000001</v>
      </c>
      <c r="F20" s="11">
        <v>16.747491149999998</v>
      </c>
      <c r="G20" s="11">
        <v>15.588139949999999</v>
      </c>
      <c r="H20" s="11">
        <v>13.628444400000001</v>
      </c>
    </row>
    <row r="21" spans="2:8" ht="30" customHeight="1" x14ac:dyDescent="0.25">
      <c r="B21" s="10">
        <v>42948</v>
      </c>
      <c r="C21" s="11">
        <v>19.360499999999998</v>
      </c>
      <c r="D21" s="11">
        <v>19.555500000000002</v>
      </c>
      <c r="E21" s="11">
        <v>20.786999999999999</v>
      </c>
      <c r="F21" s="11">
        <v>16.065342899999997</v>
      </c>
      <c r="G21" s="11">
        <v>15.718710900000001</v>
      </c>
      <c r="H21" s="11">
        <v>16.095374099999997</v>
      </c>
    </row>
    <row r="22" spans="2:8" ht="30" customHeight="1" x14ac:dyDescent="0.25">
      <c r="B22" s="10">
        <v>42979</v>
      </c>
      <c r="C22" s="11">
        <v>19.902000000000001</v>
      </c>
      <c r="D22" s="11">
        <v>21.116999999999997</v>
      </c>
      <c r="E22" s="11">
        <v>21.709500000000002</v>
      </c>
      <c r="F22" s="11">
        <v>16.176345600000001</v>
      </c>
      <c r="G22" s="11">
        <v>18.033917999999996</v>
      </c>
      <c r="H22" s="11">
        <v>16.746708300000002</v>
      </c>
    </row>
    <row r="23" spans="2:8" ht="30" customHeight="1" x14ac:dyDescent="0.25">
      <c r="B23" s="10">
        <v>43009</v>
      </c>
      <c r="C23" s="11">
        <v>21.492000000000001</v>
      </c>
      <c r="D23" s="11">
        <v>22.369500000000002</v>
      </c>
      <c r="E23" s="11">
        <v>22.240499999999997</v>
      </c>
      <c r="F23" s="11">
        <v>18.212320800000001</v>
      </c>
      <c r="G23" s="11">
        <v>18.653926050000003</v>
      </c>
      <c r="H23" s="11">
        <v>17.305333049999998</v>
      </c>
    </row>
    <row r="24" spans="2:8" ht="30" customHeight="1" x14ac:dyDescent="0.25">
      <c r="B24" s="10">
        <v>43040</v>
      </c>
      <c r="C24" s="11">
        <v>17.5425</v>
      </c>
      <c r="D24" s="11">
        <v>10.452</v>
      </c>
      <c r="E24" s="11">
        <v>21.9285</v>
      </c>
      <c r="F24" s="11">
        <v>15.272500500000001</v>
      </c>
      <c r="G24" s="11">
        <v>8.8716576000000007</v>
      </c>
      <c r="H24" s="11">
        <v>17.816906249999999</v>
      </c>
    </row>
    <row r="25" spans="2:8" ht="30" customHeight="1" x14ac:dyDescent="0.25">
      <c r="B25" s="10">
        <v>43070</v>
      </c>
      <c r="C25" s="11">
        <v>21.232499999999998</v>
      </c>
      <c r="D25" s="11">
        <v>22.005000000000003</v>
      </c>
      <c r="E25" s="11">
        <v>21.7515</v>
      </c>
      <c r="F25" s="11">
        <v>17.688795749999997</v>
      </c>
      <c r="G25" s="11">
        <v>18.255348000000001</v>
      </c>
      <c r="H25" s="11">
        <v>17.046650549999999</v>
      </c>
    </row>
    <row r="26" spans="2:8" ht="30" customHeight="1" x14ac:dyDescent="0.25">
      <c r="B26" s="10">
        <v>43101</v>
      </c>
      <c r="C26" s="11">
        <v>20.230499999999999</v>
      </c>
      <c r="D26" s="11">
        <v>21.24</v>
      </c>
      <c r="E26" s="11">
        <v>20.355</v>
      </c>
      <c r="F26" s="11">
        <v>16.263298949999999</v>
      </c>
      <c r="G26" s="11">
        <v>16.915535999999999</v>
      </c>
      <c r="H26" s="11">
        <v>14.785872000000001</v>
      </c>
    </row>
    <row r="27" spans="2:8" ht="30" customHeight="1" x14ac:dyDescent="0.25">
      <c r="B27" s="10">
        <v>43132</v>
      </c>
      <c r="C27" s="11">
        <v>21.6495</v>
      </c>
      <c r="D27" s="11">
        <v>20.721</v>
      </c>
      <c r="E27" s="11">
        <v>1.4415</v>
      </c>
      <c r="F27" s="11">
        <v>19.2593952</v>
      </c>
      <c r="G27" s="11">
        <v>17.969251199999999</v>
      </c>
      <c r="H27" s="11">
        <v>1.2130222500000001</v>
      </c>
    </row>
    <row r="28" spans="2:8" ht="30" customHeight="1" x14ac:dyDescent="0.25">
      <c r="B28" s="10">
        <v>43160</v>
      </c>
      <c r="C28" s="11">
        <v>21.209999999999997</v>
      </c>
      <c r="D28" s="11">
        <v>22.419</v>
      </c>
      <c r="E28" s="11">
        <v>22.683</v>
      </c>
      <c r="F28" s="11">
        <v>18.333923999999996</v>
      </c>
      <c r="G28" s="11">
        <v>19.197389699999999</v>
      </c>
      <c r="H28" s="11">
        <v>18.645426</v>
      </c>
    </row>
    <row r="29" spans="2:8" ht="30" customHeight="1" x14ac:dyDescent="0.25">
      <c r="B29" s="10">
        <v>43191</v>
      </c>
      <c r="C29" s="11">
        <v>21.910500000000003</v>
      </c>
      <c r="D29" s="11">
        <v>21.542999999999999</v>
      </c>
      <c r="E29" s="11">
        <v>15.412500000000001</v>
      </c>
      <c r="F29" s="11">
        <v>18.545047200000003</v>
      </c>
      <c r="G29" s="11">
        <v>18.182292</v>
      </c>
      <c r="H29" s="11">
        <v>12.1419675</v>
      </c>
    </row>
    <row r="30" spans="2:8" ht="30" customHeight="1" x14ac:dyDescent="0.25">
      <c r="B30" s="10">
        <v>43221</v>
      </c>
      <c r="C30" s="11">
        <v>22.5915</v>
      </c>
      <c r="D30" s="11">
        <v>21.676500000000001</v>
      </c>
      <c r="E30" s="11">
        <v>21.885000000000002</v>
      </c>
      <c r="F30" s="11">
        <v>19.105631550000002</v>
      </c>
      <c r="G30" s="11">
        <v>18.557251650000001</v>
      </c>
      <c r="H30" s="11">
        <v>17.265076500000003</v>
      </c>
    </row>
    <row r="31" spans="2:8" ht="30" customHeight="1" x14ac:dyDescent="0.25">
      <c r="B31" s="10">
        <v>43252</v>
      </c>
      <c r="C31" s="11">
        <v>20.666999999999998</v>
      </c>
      <c r="D31" s="11">
        <v>22.8795</v>
      </c>
      <c r="E31" s="11">
        <v>22.765499999999999</v>
      </c>
      <c r="F31" s="11">
        <v>15.979724399999998</v>
      </c>
      <c r="G31" s="11">
        <v>18.216657900000001</v>
      </c>
      <c r="H31" s="11">
        <v>16.197653249999998</v>
      </c>
    </row>
    <row r="32" spans="2:8" ht="30" customHeight="1" x14ac:dyDescent="0.25">
      <c r="B32" s="10">
        <v>43282</v>
      </c>
      <c r="C32" s="11">
        <v>21.778500000000001</v>
      </c>
      <c r="D32" s="11">
        <v>22.298999999999999</v>
      </c>
      <c r="E32" s="11">
        <v>21.392999999999997</v>
      </c>
      <c r="F32" s="11">
        <v>18.0979335</v>
      </c>
      <c r="G32" s="11">
        <v>18.713320799999998</v>
      </c>
      <c r="H32" s="11">
        <v>16.754997599999999</v>
      </c>
    </row>
    <row r="33" spans="2:8" ht="30" customHeight="1" x14ac:dyDescent="0.25">
      <c r="B33" s="10">
        <v>43313</v>
      </c>
      <c r="C33" s="11">
        <v>20.952000000000002</v>
      </c>
      <c r="D33" s="11">
        <v>19.271999999999998</v>
      </c>
      <c r="E33" s="11">
        <v>21.905999999999999</v>
      </c>
      <c r="F33" s="11">
        <v>17.109403200000003</v>
      </c>
      <c r="G33" s="11">
        <v>16.367709600000001</v>
      </c>
      <c r="H33" s="11">
        <v>17.1611604</v>
      </c>
    </row>
    <row r="34" spans="2:8" ht="30" customHeight="1" x14ac:dyDescent="0.25">
      <c r="B34" s="10">
        <v>43344</v>
      </c>
      <c r="C34" s="11">
        <v>22.565999999999999</v>
      </c>
      <c r="D34" s="11">
        <v>21.738</v>
      </c>
      <c r="E34" s="11">
        <v>20.641500000000001</v>
      </c>
      <c r="F34" s="11">
        <v>18.964466399999999</v>
      </c>
      <c r="G34" s="11">
        <v>18.6685944</v>
      </c>
      <c r="H34" s="11">
        <v>16.63911315</v>
      </c>
    </row>
    <row r="35" spans="2:8" ht="30" customHeight="1" x14ac:dyDescent="0.25">
      <c r="B35" s="10">
        <v>43374</v>
      </c>
      <c r="C35" s="11">
        <v>21.173999999999999</v>
      </c>
      <c r="D35" s="11">
        <v>21.682500000000001</v>
      </c>
      <c r="E35" s="11">
        <v>21.496500000000001</v>
      </c>
      <c r="F35" s="11">
        <v>18.262575000000002</v>
      </c>
      <c r="G35" s="11">
        <v>18.488667750000001</v>
      </c>
      <c r="H35" s="11">
        <v>17.489552400000001</v>
      </c>
    </row>
    <row r="36" spans="2:8" ht="30" customHeight="1" x14ac:dyDescent="0.25">
      <c r="B36" s="10">
        <v>43405</v>
      </c>
      <c r="C36" s="11">
        <v>22.551000000000002</v>
      </c>
      <c r="D36" s="11">
        <v>22.615500000000001</v>
      </c>
      <c r="E36" s="11">
        <v>14.0145</v>
      </c>
      <c r="F36" s="11">
        <v>19.030788900000001</v>
      </c>
      <c r="G36" s="11">
        <v>18.947265900000001</v>
      </c>
      <c r="H36" s="11">
        <v>11.037820199999999</v>
      </c>
    </row>
    <row r="37" spans="2:8" ht="30" customHeight="1" x14ac:dyDescent="0.25">
      <c r="B37" s="10">
        <v>43435</v>
      </c>
      <c r="C37" s="11">
        <v>21.519000000000002</v>
      </c>
      <c r="D37" s="11">
        <v>21.422999999999998</v>
      </c>
      <c r="E37" s="11">
        <v>22.137</v>
      </c>
      <c r="F37" s="11">
        <v>17.778997800000003</v>
      </c>
      <c r="G37" s="11">
        <v>17.9053434</v>
      </c>
      <c r="H37" s="11">
        <v>17.556854700000002</v>
      </c>
    </row>
    <row r="38" spans="2:8" ht="30" customHeight="1" x14ac:dyDescent="0.25">
      <c r="B38" s="10">
        <v>43466</v>
      </c>
      <c r="C38" s="11">
        <v>22.974</v>
      </c>
      <c r="D38" s="11">
        <v>0</v>
      </c>
      <c r="E38" s="11">
        <v>22.372500000000002</v>
      </c>
      <c r="F38" s="11">
        <v>19.9276476</v>
      </c>
      <c r="G38" s="11">
        <v>0</v>
      </c>
      <c r="H38" s="11">
        <v>18.707884500000002</v>
      </c>
    </row>
    <row r="39" spans="2:8" ht="30" customHeight="1" x14ac:dyDescent="0.25">
      <c r="B39" s="10">
        <v>43497</v>
      </c>
      <c r="C39" s="11">
        <v>14.0505</v>
      </c>
      <c r="D39" s="11">
        <v>23.004000000000001</v>
      </c>
      <c r="E39" s="11">
        <v>15.516</v>
      </c>
      <c r="F39" s="11">
        <v>8.6522979000000007</v>
      </c>
      <c r="G39" s="11">
        <v>15.748538400000001</v>
      </c>
      <c r="H39" s="11">
        <v>10.940331599999999</v>
      </c>
    </row>
    <row r="40" spans="2:8" ht="30" customHeight="1" x14ac:dyDescent="0.25">
      <c r="B40" s="10">
        <v>43525</v>
      </c>
      <c r="C40" s="11">
        <v>5.2574999999999994</v>
      </c>
      <c r="D40" s="11">
        <v>22.8795</v>
      </c>
      <c r="E40" s="11">
        <v>23.135999999999999</v>
      </c>
      <c r="F40" s="11">
        <v>3.3963449999999997</v>
      </c>
      <c r="G40" s="11">
        <v>17.063531100000002</v>
      </c>
      <c r="H40" s="11">
        <v>17.87256</v>
      </c>
    </row>
    <row r="41" spans="2:8" ht="30" customHeight="1" x14ac:dyDescent="0.25">
      <c r="B41" s="10">
        <v>43556</v>
      </c>
      <c r="C41" s="11">
        <v>22.747499999999999</v>
      </c>
      <c r="D41" s="11">
        <v>23.284500000000001</v>
      </c>
      <c r="E41" s="11">
        <v>19.282500000000002</v>
      </c>
      <c r="F41" s="11">
        <v>19.48323375</v>
      </c>
      <c r="G41" s="11">
        <v>20.101508850000002</v>
      </c>
      <c r="H41" s="11">
        <v>16.735281750000002</v>
      </c>
    </row>
    <row r="42" spans="2:8" ht="30" customHeight="1" x14ac:dyDescent="0.25">
      <c r="B42" s="10">
        <v>43586</v>
      </c>
      <c r="C42" s="11">
        <v>16.167000000000002</v>
      </c>
      <c r="D42" s="11">
        <v>21.806999999999999</v>
      </c>
      <c r="E42" s="11">
        <v>22.824000000000002</v>
      </c>
      <c r="F42" s="11">
        <v>13.845418800000003</v>
      </c>
      <c r="G42" s="11">
        <v>18.101990699999998</v>
      </c>
      <c r="H42" s="11">
        <v>18.005853600000002</v>
      </c>
    </row>
    <row r="43" spans="2:8" ht="30" customHeight="1" x14ac:dyDescent="0.25">
      <c r="B43" s="10">
        <v>43617</v>
      </c>
      <c r="C43" s="11">
        <v>21.48</v>
      </c>
      <c r="D43" s="11">
        <v>21.347999999999999</v>
      </c>
      <c r="E43" s="11">
        <v>22.5</v>
      </c>
      <c r="F43" s="11">
        <v>18.571608000000001</v>
      </c>
      <c r="G43" s="11">
        <v>18.077486399999998</v>
      </c>
      <c r="H43" s="11">
        <v>18.506250000000001</v>
      </c>
    </row>
    <row r="44" spans="2:8" ht="30" customHeight="1" x14ac:dyDescent="0.25">
      <c r="B44" s="10">
        <v>43647</v>
      </c>
      <c r="C44" s="11">
        <v>21.910500000000003</v>
      </c>
      <c r="D44" s="11">
        <v>22.811999999999998</v>
      </c>
      <c r="E44" s="11">
        <v>21.9435</v>
      </c>
      <c r="F44" s="11">
        <v>18.080544600000003</v>
      </c>
      <c r="G44" s="11">
        <v>19.513384800000001</v>
      </c>
      <c r="H44" s="11">
        <v>18.1077762</v>
      </c>
    </row>
    <row r="45" spans="2:8" ht="30" customHeight="1" x14ac:dyDescent="0.25">
      <c r="B45" s="10">
        <v>43678</v>
      </c>
      <c r="C45" s="11">
        <v>20.888999999999999</v>
      </c>
      <c r="D45" s="11">
        <v>20.644500000000001</v>
      </c>
      <c r="E45" s="11">
        <v>22.537499999999998</v>
      </c>
      <c r="F45" s="11">
        <v>18.17343</v>
      </c>
      <c r="G45" s="11">
        <v>18.167159999999999</v>
      </c>
      <c r="H45" s="11">
        <v>18.931499999999996</v>
      </c>
    </row>
    <row r="46" spans="2:8" ht="30" customHeight="1" x14ac:dyDescent="0.25">
      <c r="B46" s="10">
        <v>43709</v>
      </c>
      <c r="C46" s="11">
        <v>21.130500000000001</v>
      </c>
      <c r="D46" s="11">
        <v>21.302999999999997</v>
      </c>
      <c r="E46" s="11">
        <v>20.0745</v>
      </c>
      <c r="F46" s="11">
        <v>17.327010000000001</v>
      </c>
      <c r="G46" s="11">
        <v>17.042399999999997</v>
      </c>
      <c r="H46" s="11">
        <v>16.0596</v>
      </c>
    </row>
    <row r="47" spans="2:8" ht="30" customHeight="1" x14ac:dyDescent="0.25">
      <c r="B47" s="10">
        <v>43739</v>
      </c>
      <c r="C47" s="11">
        <v>21.295500000000001</v>
      </c>
      <c r="D47" s="11">
        <v>22.894500000000001</v>
      </c>
      <c r="E47" s="11">
        <v>22.314</v>
      </c>
      <c r="F47" s="11">
        <v>17.811556200000002</v>
      </c>
      <c r="G47" s="11">
        <v>19.785426900000001</v>
      </c>
      <c r="H47" s="11">
        <v>18.272934599999999</v>
      </c>
    </row>
    <row r="48" spans="2:8" ht="30" customHeight="1" x14ac:dyDescent="0.25">
      <c r="B48" s="10">
        <v>43770</v>
      </c>
      <c r="C48" s="11">
        <v>22.832999999999998</v>
      </c>
      <c r="D48" s="11">
        <v>12.999000000000001</v>
      </c>
      <c r="E48" s="11">
        <v>20.674500000000002</v>
      </c>
      <c r="F48" s="11">
        <v>19.259635499999998</v>
      </c>
      <c r="G48" s="11">
        <v>8.6482346999999997</v>
      </c>
      <c r="H48" s="11">
        <v>16.71533325</v>
      </c>
    </row>
    <row r="49" spans="2:8" ht="30" customHeight="1" x14ac:dyDescent="0.25">
      <c r="B49" s="10">
        <v>43800</v>
      </c>
      <c r="C49" s="11">
        <v>22.999500000000001</v>
      </c>
      <c r="D49" s="11">
        <v>23.111999999999998</v>
      </c>
      <c r="E49" s="11">
        <v>21.549000000000003</v>
      </c>
      <c r="F49" s="11">
        <v>19.807169399999999</v>
      </c>
      <c r="G49" s="11">
        <v>19.756137599999999</v>
      </c>
      <c r="H49" s="11">
        <v>18.081765900000001</v>
      </c>
    </row>
    <row r="50" spans="2:8" ht="30" customHeight="1" x14ac:dyDescent="0.25">
      <c r="B50" s="10">
        <v>43831</v>
      </c>
      <c r="C50" s="11">
        <v>21.499500000000001</v>
      </c>
      <c r="D50" s="11">
        <v>21.498000000000001</v>
      </c>
      <c r="E50" s="11">
        <v>22.434000000000001</v>
      </c>
      <c r="F50" s="11">
        <v>17.896183800000003</v>
      </c>
      <c r="G50" s="11">
        <v>18.006724800000001</v>
      </c>
      <c r="H50" s="11">
        <v>18.7570674</v>
      </c>
    </row>
    <row r="51" spans="2:8" ht="30" customHeight="1" x14ac:dyDescent="0.25">
      <c r="B51" s="10">
        <v>43862</v>
      </c>
      <c r="C51" s="11">
        <v>22.138500000000001</v>
      </c>
      <c r="D51" s="11">
        <v>21.896999999999998</v>
      </c>
      <c r="E51" s="11">
        <v>23.0745</v>
      </c>
      <c r="F51" s="11">
        <v>18.011883600000001</v>
      </c>
      <c r="G51" s="11">
        <v>18.080352899999998</v>
      </c>
      <c r="H51" s="11">
        <v>18.551898000000001</v>
      </c>
    </row>
    <row r="52" spans="2:8" ht="30" customHeight="1" x14ac:dyDescent="0.25">
      <c r="B52" s="10">
        <v>43891</v>
      </c>
      <c r="C52" s="11">
        <v>15.645</v>
      </c>
      <c r="D52" s="11">
        <v>22.8705</v>
      </c>
      <c r="E52" s="11">
        <v>18.1935</v>
      </c>
      <c r="F52" s="11">
        <v>12.057601500000001</v>
      </c>
      <c r="G52" s="11">
        <v>18.662327999999999</v>
      </c>
      <c r="H52" s="11">
        <v>14.1618204</v>
      </c>
    </row>
    <row r="53" spans="2:8" ht="17.25" x14ac:dyDescent="0.25">
      <c r="B53" s="10">
        <v>43922</v>
      </c>
      <c r="C53" s="11"/>
      <c r="D53" s="11"/>
      <c r="E53" s="11"/>
      <c r="F53" s="11"/>
      <c r="G53" s="11"/>
      <c r="H53" s="11"/>
    </row>
    <row r="54" spans="2:8" ht="17.25" x14ac:dyDescent="0.25">
      <c r="B54" s="10">
        <v>43952</v>
      </c>
      <c r="C54" s="11"/>
      <c r="D54" s="11"/>
      <c r="E54" s="11"/>
      <c r="F54" s="11"/>
      <c r="G54" s="11"/>
      <c r="H54" s="11"/>
    </row>
    <row r="55" spans="2:8" ht="17.25" x14ac:dyDescent="0.25">
      <c r="B55" s="10">
        <v>43983</v>
      </c>
      <c r="C55" s="11"/>
      <c r="D55" s="11"/>
      <c r="E55" s="11"/>
      <c r="F55" s="11"/>
      <c r="G55" s="11"/>
      <c r="H55" s="11"/>
    </row>
    <row r="56" spans="2:8" ht="17.25" x14ac:dyDescent="0.25">
      <c r="B56" s="10">
        <v>44013</v>
      </c>
      <c r="C56" s="11"/>
      <c r="D56" s="11"/>
      <c r="E56" s="11"/>
      <c r="F56" s="11"/>
      <c r="G56" s="11"/>
      <c r="H56" s="11"/>
    </row>
    <row r="57" spans="2:8" ht="17.25" x14ac:dyDescent="0.25">
      <c r="B57" s="10">
        <v>44044</v>
      </c>
      <c r="C57" s="11"/>
      <c r="D57" s="11"/>
      <c r="E57" s="11"/>
      <c r="F57" s="11"/>
      <c r="G57" s="11"/>
      <c r="H57" s="11"/>
    </row>
    <row r="58" spans="2:8" ht="17.25" x14ac:dyDescent="0.25">
      <c r="B58" s="10">
        <v>44075</v>
      </c>
    </row>
    <row r="59" spans="2:8" ht="17.25" x14ac:dyDescent="0.25">
      <c r="B59" s="10">
        <v>44105</v>
      </c>
    </row>
    <row r="60" spans="2:8" ht="17.25" x14ac:dyDescent="0.25">
      <c r="B60" s="10">
        <v>44136</v>
      </c>
    </row>
    <row r="61" spans="2:8" ht="17.25" x14ac:dyDescent="0.25">
      <c r="B61" s="10">
        <v>44166</v>
      </c>
    </row>
    <row r="62" spans="2:8" ht="17.25" x14ac:dyDescent="0.25">
      <c r="B62" s="10">
        <v>44197</v>
      </c>
    </row>
    <row r="63" spans="2:8" ht="17.25" x14ac:dyDescent="0.25">
      <c r="B63" s="10">
        <v>44228</v>
      </c>
    </row>
  </sheetData>
  <mergeCells count="3">
    <mergeCell ref="C3:E3"/>
    <mergeCell ref="F3:H3"/>
    <mergeCell ref="B2:H2"/>
  </mergeCells>
  <conditionalFormatting sqref="B3:H57 B58:B63">
    <cfRule type="expression" dxfId="5" priority="1">
      <formula>MOD(ROW(B3),2)=0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9CE0-D444-404F-948D-15F5DB049132}">
  <sheetPr>
    <pageSetUpPr fitToPage="1"/>
  </sheetPr>
  <dimension ref="A2:M25"/>
  <sheetViews>
    <sheetView showGridLines="0" zoomScale="70" zoomScaleNormal="70" workbookViewId="0">
      <selection activeCell="P5" sqref="P5"/>
    </sheetView>
  </sheetViews>
  <sheetFormatPr defaultRowHeight="18.75" x14ac:dyDescent="0.4"/>
  <cols>
    <col min="1" max="1" width="9.140625" style="12"/>
    <col min="2" max="2" width="15.7109375" style="12" customWidth="1"/>
    <col min="3" max="3" width="16.5703125" style="12" customWidth="1"/>
    <col min="4" max="4" width="17.7109375" style="12" customWidth="1"/>
    <col min="5" max="5" width="16.5703125" style="12" customWidth="1"/>
    <col min="6" max="7" width="9.140625" style="12"/>
    <col min="8" max="8" width="12.85546875" style="12" bestFit="1" customWidth="1"/>
    <col min="9" max="11" width="14.85546875" style="12" bestFit="1" customWidth="1"/>
    <col min="12" max="16384" width="9.140625" style="12"/>
  </cols>
  <sheetData>
    <row r="2" spans="1:13" ht="35.25" customHeight="1" x14ac:dyDescent="0.6">
      <c r="A2" s="23" t="s">
        <v>25</v>
      </c>
      <c r="B2" s="23"/>
      <c r="C2" s="23"/>
      <c r="D2" s="23"/>
      <c r="E2" s="23"/>
      <c r="F2" s="23"/>
      <c r="G2" s="23" t="s">
        <v>25</v>
      </c>
      <c r="H2" s="23"/>
      <c r="I2" s="23"/>
      <c r="J2" s="23"/>
      <c r="K2" s="23"/>
      <c r="L2" s="23"/>
      <c r="M2" s="23"/>
    </row>
    <row r="3" spans="1:13" ht="26.25" customHeight="1" x14ac:dyDescent="0.6">
      <c r="B3" s="17"/>
      <c r="C3" s="17"/>
      <c r="D3" s="17"/>
      <c r="E3" s="17"/>
    </row>
    <row r="4" spans="1:13" ht="24.95" customHeight="1" x14ac:dyDescent="0.4">
      <c r="B4" s="24" t="s">
        <v>28</v>
      </c>
      <c r="C4" s="24"/>
      <c r="D4" s="24"/>
      <c r="E4" s="24"/>
    </row>
    <row r="5" spans="1:13" ht="24.95" customHeight="1" x14ac:dyDescent="0.4">
      <c r="B5" s="15" t="s">
        <v>16</v>
      </c>
      <c r="C5" s="15" t="s">
        <v>18</v>
      </c>
      <c r="D5" s="15" t="s">
        <v>19</v>
      </c>
      <c r="E5" s="15" t="s">
        <v>20</v>
      </c>
    </row>
    <row r="6" spans="1:13" ht="24.95" customHeight="1" x14ac:dyDescent="0.4">
      <c r="B6" s="15" t="s">
        <v>21</v>
      </c>
      <c r="C6" s="14">
        <f>AVERAGE(data!C5:C16)</f>
        <v>20.250625000000003</v>
      </c>
      <c r="D6" s="14">
        <f>AVERAGE(data!D5:D16)</f>
        <v>17.648374999999998</v>
      </c>
      <c r="E6" s="14">
        <f>AVERAGE(data!E5:E16)</f>
        <v>17.658374999999999</v>
      </c>
    </row>
    <row r="7" spans="1:13" ht="24.95" customHeight="1" x14ac:dyDescent="0.4">
      <c r="B7" s="15" t="s">
        <v>22</v>
      </c>
      <c r="C7" s="14">
        <f>AVERAGE(data!C17:C28)</f>
        <v>20.272499999999997</v>
      </c>
      <c r="D7" s="14">
        <f>AVERAGE(data!D17:D28)</f>
        <v>19.951750000000001</v>
      </c>
      <c r="E7" s="14">
        <f>AVERAGE(data!E17:E28)</f>
        <v>19.458249999999996</v>
      </c>
    </row>
    <row r="8" spans="1:13" ht="24.95" customHeight="1" x14ac:dyDescent="0.4">
      <c r="B8" s="15" t="s">
        <v>23</v>
      </c>
      <c r="C8" s="14">
        <f>AVERAGE(data!C29:C40)</f>
        <v>19.832624999999997</v>
      </c>
      <c r="D8" s="14">
        <f>AVERAGE(data!D29:D40)</f>
        <v>20.084374999999998</v>
      </c>
      <c r="E8" s="14">
        <f>AVERAGE(data!E29:E40)</f>
        <v>20.222999999999999</v>
      </c>
    </row>
    <row r="9" spans="1:13" ht="24.95" customHeight="1" x14ac:dyDescent="0.4">
      <c r="B9" s="15" t="s">
        <v>24</v>
      </c>
      <c r="C9" s="14">
        <f>AVERAGE(data!C41:C52)</f>
        <v>20.894625000000001</v>
      </c>
      <c r="D9" s="14">
        <f>AVERAGE(data!D41:D52)</f>
        <v>21.372499999999999</v>
      </c>
      <c r="E9" s="14">
        <f>AVERAGE(data!E41:E52)</f>
        <v>21.450125</v>
      </c>
    </row>
    <row r="10" spans="1:13" ht="24.95" customHeight="1" x14ac:dyDescent="0.4">
      <c r="C10" s="13"/>
      <c r="D10" s="13"/>
      <c r="E10" s="13"/>
    </row>
    <row r="11" spans="1:13" ht="24.95" customHeight="1" x14ac:dyDescent="0.4">
      <c r="C11" s="13"/>
      <c r="D11" s="13"/>
      <c r="E11" s="13"/>
    </row>
    <row r="12" spans="1:13" ht="24.95" customHeight="1" x14ac:dyDescent="0.4">
      <c r="B12" s="24" t="s">
        <v>26</v>
      </c>
      <c r="C12" s="24"/>
      <c r="D12" s="24"/>
      <c r="E12" s="24"/>
    </row>
    <row r="13" spans="1:13" ht="24.95" customHeight="1" x14ac:dyDescent="0.4">
      <c r="B13" s="15" t="s">
        <v>16</v>
      </c>
      <c r="C13" s="15" t="s">
        <v>18</v>
      </c>
      <c r="D13" s="15" t="s">
        <v>19</v>
      </c>
      <c r="E13" s="15" t="s">
        <v>20</v>
      </c>
    </row>
    <row r="14" spans="1:13" ht="24.95" customHeight="1" x14ac:dyDescent="0.4">
      <c r="B14" s="15" t="s">
        <v>21</v>
      </c>
      <c r="C14" s="16">
        <f t="shared" ref="C14:E17" si="0">C6/24</f>
        <v>0.84377604166666675</v>
      </c>
      <c r="D14" s="16">
        <f t="shared" si="0"/>
        <v>0.73534895833333325</v>
      </c>
      <c r="E14" s="16">
        <f t="shared" si="0"/>
        <v>0.73576562499999998</v>
      </c>
    </row>
    <row r="15" spans="1:13" ht="24.95" customHeight="1" x14ac:dyDescent="0.4">
      <c r="B15" s="15" t="s">
        <v>22</v>
      </c>
      <c r="C15" s="16">
        <f t="shared" si="0"/>
        <v>0.84468749999999992</v>
      </c>
      <c r="D15" s="16">
        <f t="shared" si="0"/>
        <v>0.83132291666666669</v>
      </c>
      <c r="E15" s="16">
        <f t="shared" si="0"/>
        <v>0.81076041666666654</v>
      </c>
    </row>
    <row r="16" spans="1:13" ht="24.95" customHeight="1" x14ac:dyDescent="0.4">
      <c r="B16" s="15" t="s">
        <v>23</v>
      </c>
      <c r="C16" s="16">
        <f t="shared" si="0"/>
        <v>0.8263593749999999</v>
      </c>
      <c r="D16" s="16">
        <f t="shared" si="0"/>
        <v>0.83684895833333328</v>
      </c>
      <c r="E16" s="16">
        <f t="shared" si="0"/>
        <v>0.84262499999999996</v>
      </c>
    </row>
    <row r="17" spans="2:5" ht="24.95" customHeight="1" x14ac:dyDescent="0.4">
      <c r="B17" s="15" t="s">
        <v>24</v>
      </c>
      <c r="C17" s="16">
        <f t="shared" si="0"/>
        <v>0.87060937500000002</v>
      </c>
      <c r="D17" s="16">
        <f t="shared" si="0"/>
        <v>0.89052083333333332</v>
      </c>
      <c r="E17" s="16">
        <f t="shared" si="0"/>
        <v>0.89375520833333333</v>
      </c>
    </row>
    <row r="18" spans="2:5" ht="24.95" customHeight="1" x14ac:dyDescent="0.4"/>
    <row r="19" spans="2:5" ht="24.95" customHeight="1" x14ac:dyDescent="0.4"/>
    <row r="20" spans="2:5" ht="24.95" customHeight="1" x14ac:dyDescent="0.4">
      <c r="B20" s="24" t="s">
        <v>27</v>
      </c>
      <c r="C20" s="24"/>
      <c r="D20" s="24"/>
      <c r="E20" s="24"/>
    </row>
    <row r="21" spans="2:5" ht="24.95" customHeight="1" x14ac:dyDescent="0.4">
      <c r="B21" s="15" t="s">
        <v>16</v>
      </c>
      <c r="C21" s="15" t="s">
        <v>18</v>
      </c>
      <c r="D21" s="15" t="s">
        <v>19</v>
      </c>
      <c r="E21" s="15" t="s">
        <v>20</v>
      </c>
    </row>
    <row r="22" spans="2:5" ht="24.95" customHeight="1" x14ac:dyDescent="0.4">
      <c r="B22" s="15" t="s">
        <v>21</v>
      </c>
      <c r="C22" s="16">
        <f t="shared" ref="C22:E25" si="1">C6/15</f>
        <v>1.3500416666666668</v>
      </c>
      <c r="D22" s="16">
        <f t="shared" si="1"/>
        <v>1.1765583333333332</v>
      </c>
      <c r="E22" s="16">
        <f t="shared" si="1"/>
        <v>1.177225</v>
      </c>
    </row>
    <row r="23" spans="2:5" ht="24.95" customHeight="1" x14ac:dyDescent="0.4">
      <c r="B23" s="15" t="s">
        <v>22</v>
      </c>
      <c r="C23" s="16">
        <f t="shared" si="1"/>
        <v>1.3514999999999999</v>
      </c>
      <c r="D23" s="16">
        <f t="shared" si="1"/>
        <v>1.3301166666666666</v>
      </c>
      <c r="E23" s="16">
        <f t="shared" si="1"/>
        <v>1.2972166666666665</v>
      </c>
    </row>
    <row r="24" spans="2:5" ht="24.95" customHeight="1" x14ac:dyDescent="0.4">
      <c r="B24" s="15" t="s">
        <v>23</v>
      </c>
      <c r="C24" s="16">
        <f t="shared" si="1"/>
        <v>1.3221749999999999</v>
      </c>
      <c r="D24" s="16">
        <f t="shared" si="1"/>
        <v>1.3389583333333333</v>
      </c>
      <c r="E24" s="16">
        <f t="shared" si="1"/>
        <v>1.3481999999999998</v>
      </c>
    </row>
    <row r="25" spans="2:5" ht="24.95" customHeight="1" x14ac:dyDescent="0.4">
      <c r="B25" s="15" t="s">
        <v>24</v>
      </c>
      <c r="C25" s="16">
        <f t="shared" si="1"/>
        <v>1.3929750000000001</v>
      </c>
      <c r="D25" s="16">
        <f t="shared" si="1"/>
        <v>1.4248333333333332</v>
      </c>
      <c r="E25" s="16">
        <f t="shared" si="1"/>
        <v>1.4300083333333333</v>
      </c>
    </row>
  </sheetData>
  <mergeCells count="5">
    <mergeCell ref="G2:M2"/>
    <mergeCell ref="A2:F2"/>
    <mergeCell ref="B4:E4"/>
    <mergeCell ref="B12:E12"/>
    <mergeCell ref="B20:E20"/>
  </mergeCells>
  <phoneticPr fontId="2" type="noConversion"/>
  <conditionalFormatting sqref="B5:E9">
    <cfRule type="expression" dxfId="4" priority="4">
      <formula>MOD(ROW(B5),2)=0</formula>
    </cfRule>
  </conditionalFormatting>
  <conditionalFormatting sqref="B13:E17">
    <cfRule type="expression" dxfId="3" priority="2">
      <formula>MOD(ROW(B13),2)=0</formula>
    </cfRule>
  </conditionalFormatting>
  <conditionalFormatting sqref="B21:E25">
    <cfRule type="expression" dxfId="2" priority="1">
      <formula>MOD(ROW(B21),2)=0</formula>
    </cfRule>
  </conditionalFormatting>
  <pageMargins left="0.7" right="0.7" top="0.75" bottom="0.75" header="0.3" footer="0.3"/>
  <pageSetup scale="53" orientation="portrait" r:id="rId1"/>
  <ignoredErrors>
    <ignoredError sqref="C6:E9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8C03-5CE4-4DB5-A089-435E09128B16}">
  <sheetPr>
    <pageSetUpPr fitToPage="1"/>
  </sheetPr>
  <dimension ref="A2:K13"/>
  <sheetViews>
    <sheetView showGridLines="0" tabSelected="1" zoomScaleNormal="100" workbookViewId="0">
      <selection activeCell="L25" sqref="L25"/>
    </sheetView>
  </sheetViews>
  <sheetFormatPr defaultRowHeight="18.75" x14ac:dyDescent="0.4"/>
  <cols>
    <col min="1" max="1" width="9.140625" style="12"/>
    <col min="2" max="5" width="20.7109375" style="12" customWidth="1"/>
    <col min="6" max="16384" width="9.140625" style="12"/>
  </cols>
  <sheetData>
    <row r="2" spans="1:11" ht="35.25" customHeight="1" x14ac:dyDescent="0.6">
      <c r="A2" s="23" t="s">
        <v>29</v>
      </c>
      <c r="B2" s="23"/>
      <c r="C2" s="23"/>
      <c r="D2" s="23"/>
      <c r="E2" s="23"/>
      <c r="F2" s="23"/>
    </row>
    <row r="3" spans="1:11" ht="26.25" customHeight="1" x14ac:dyDescent="0.6">
      <c r="B3" s="17"/>
      <c r="C3" s="17"/>
      <c r="D3" s="17"/>
      <c r="E3" s="17"/>
    </row>
    <row r="4" spans="1:11" ht="24.95" customHeight="1" x14ac:dyDescent="0.4">
      <c r="B4" s="25" t="s">
        <v>30</v>
      </c>
      <c r="C4" s="25"/>
      <c r="D4" s="25"/>
      <c r="E4" s="25"/>
    </row>
    <row r="5" spans="1:11" ht="44.25" customHeight="1" x14ac:dyDescent="0.4">
      <c r="B5" s="18" t="s">
        <v>16</v>
      </c>
      <c r="C5" s="18" t="s">
        <v>32</v>
      </c>
      <c r="D5" s="18" t="s">
        <v>33</v>
      </c>
      <c r="E5" s="18" t="s">
        <v>31</v>
      </c>
    </row>
    <row r="6" spans="1:11" ht="24.95" customHeight="1" x14ac:dyDescent="0.4">
      <c r="B6" s="18" t="s">
        <v>35</v>
      </c>
      <c r="C6" s="19">
        <v>10</v>
      </c>
      <c r="D6" s="19">
        <v>11.17</v>
      </c>
      <c r="E6" s="20">
        <f t="shared" ref="E6:E7" si="0">D6/C6</f>
        <v>1.117</v>
      </c>
    </row>
    <row r="7" spans="1:11" ht="24.95" customHeight="1" x14ac:dyDescent="0.4">
      <c r="B7" s="18" t="s">
        <v>36</v>
      </c>
      <c r="C7" s="19">
        <v>10</v>
      </c>
      <c r="D7" s="19">
        <v>11.84</v>
      </c>
      <c r="E7" s="20">
        <f t="shared" si="0"/>
        <v>1.1839999999999999</v>
      </c>
    </row>
    <row r="8" spans="1:11" ht="24.95" customHeight="1" x14ac:dyDescent="0.4">
      <c r="B8" s="18" t="s">
        <v>21</v>
      </c>
      <c r="C8" s="19">
        <v>10</v>
      </c>
      <c r="D8" s="19">
        <v>11.28</v>
      </c>
      <c r="E8" s="20">
        <f>D8/C8</f>
        <v>1.1279999999999999</v>
      </c>
    </row>
    <row r="9" spans="1:11" ht="24.95" customHeight="1" x14ac:dyDescent="0.4">
      <c r="B9" s="18" t="s">
        <v>22</v>
      </c>
      <c r="C9" s="19">
        <v>10</v>
      </c>
      <c r="D9" s="19">
        <v>11.51</v>
      </c>
      <c r="E9" s="20">
        <f t="shared" ref="E9:E11" si="1">D9/C9</f>
        <v>1.151</v>
      </c>
    </row>
    <row r="10" spans="1:11" ht="24.95" customHeight="1" x14ac:dyDescent="0.4">
      <c r="B10" s="18" t="s">
        <v>23</v>
      </c>
      <c r="C10" s="19">
        <v>10</v>
      </c>
      <c r="D10" s="19">
        <v>10.8</v>
      </c>
      <c r="E10" s="20">
        <f t="shared" si="1"/>
        <v>1.08</v>
      </c>
    </row>
    <row r="11" spans="1:11" ht="24.95" customHeight="1" x14ac:dyDescent="0.4">
      <c r="B11" s="18" t="s">
        <v>24</v>
      </c>
      <c r="C11" s="19">
        <v>10</v>
      </c>
      <c r="D11" s="19">
        <v>11.61</v>
      </c>
      <c r="E11" s="20">
        <f t="shared" si="1"/>
        <v>1.161</v>
      </c>
      <c r="K11" s="19"/>
    </row>
    <row r="13" spans="1:11" x14ac:dyDescent="0.4">
      <c r="B13" s="26" t="s">
        <v>34</v>
      </c>
      <c r="C13" s="26"/>
      <c r="D13" s="26"/>
      <c r="E13" s="26"/>
    </row>
  </sheetData>
  <mergeCells count="3">
    <mergeCell ref="B4:E4"/>
    <mergeCell ref="A2:F2"/>
    <mergeCell ref="B13:E13"/>
  </mergeCells>
  <phoneticPr fontId="2" type="noConversion"/>
  <conditionalFormatting sqref="B5:E11">
    <cfRule type="expression" dxfId="1" priority="6">
      <formula>MOD(ROW(B5),2)=0</formula>
    </cfRule>
  </conditionalFormatting>
  <conditionalFormatting sqref="K11">
    <cfRule type="expression" dxfId="0" priority="1">
      <formula>MOD(ROW(K11),2)=0</formula>
    </cfRule>
  </conditionalFormatting>
  <pageMargins left="0.7" right="0.7" top="0.75" bottom="0.75" header="0.3" footer="0.3"/>
  <pageSetup scale="6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F4EE821-B7AA-4607-9020-A0E3F960C142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25B8E7A-2EB9-4AE3-9ADE-8CE817342DE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rawdata</vt:lpstr>
      <vt:lpstr>indexed</vt:lpstr>
      <vt:lpstr>data</vt:lpstr>
      <vt:lpstr>availibility</vt:lpstr>
      <vt:lpstr>utilization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cp:lastPrinted>2020-09-25T06:44:39Z</cp:lastPrinted>
  <dcterms:created xsi:type="dcterms:W3CDTF">2015-06-05T18:17:20Z</dcterms:created>
  <dcterms:modified xsi:type="dcterms:W3CDTF">2020-09-25T07:02:57Z</dcterms:modified>
</cp:coreProperties>
</file>