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124" documentId="11_C20C180CCC27F6D25F72FF5FA35EDB28A44B28ED" xr6:coauthVersionLast="45" xr6:coauthVersionMax="45" xr10:uidLastSave="{D43AE6C7-4B5E-44E7-982F-9F2324137570}"/>
  <bookViews>
    <workbookView xWindow="240" yWindow="105" windowWidth="14805" windowHeight="8010" firstSheet="1" xr2:uid="{00000000-000D-0000-FFFF-FFFF00000000}"/>
  </bookViews>
  <sheets>
    <sheet name="Estimate" sheetId="1" r:id="rId1"/>
    <sheet name="Material Analysis" sheetId="4" r:id="rId2"/>
    <sheet name="Motors" sheetId="5" r:id="rId3"/>
    <sheet name="Labour Analysi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5" i="1"/>
  <c r="C6" i="1"/>
  <c r="C7" i="1"/>
  <c r="C8" i="1"/>
  <c r="C5" i="1"/>
  <c r="B5" i="1"/>
  <c r="B8" i="1"/>
  <c r="E6" i="1"/>
  <c r="E7" i="1"/>
  <c r="E8" i="1"/>
  <c r="E5" i="1"/>
  <c r="A2" i="1"/>
  <c r="A3" i="2"/>
  <c r="F6" i="1"/>
  <c r="F7" i="1"/>
  <c r="F8" i="1"/>
  <c r="B6" i="1"/>
  <c r="B7" i="1"/>
  <c r="F5" i="1"/>
  <c r="F20" i="2"/>
  <c r="F21" i="2"/>
  <c r="F22" i="2"/>
  <c r="F23" i="2"/>
  <c r="F24" i="2"/>
  <c r="E9" i="1"/>
  <c r="F9" i="1"/>
  <c r="F10" i="1"/>
  <c r="F11" i="1"/>
  <c r="F12" i="1"/>
</calcChain>
</file>

<file path=xl/sharedStrings.xml><?xml version="1.0" encoding="utf-8"?>
<sst xmlns="http://schemas.openxmlformats.org/spreadsheetml/2006/main" count="91" uniqueCount="76">
  <si>
    <t xml:space="preserve"> ESTIMATE</t>
  </si>
  <si>
    <t>SL</t>
  </si>
  <si>
    <t>DESCRIPTION</t>
  </si>
  <si>
    <t>QTY</t>
  </si>
  <si>
    <t>UNIT</t>
  </si>
  <si>
    <t>RATE 
(Rs)</t>
  </si>
  <si>
    <t>AMOUNT (Rs)</t>
  </si>
  <si>
    <t xml:space="preserve">Labour cost including contractor profit </t>
  </si>
  <si>
    <t>job</t>
  </si>
  <si>
    <t>TOTAL</t>
  </si>
  <si>
    <t>GST @ 18%</t>
  </si>
  <si>
    <t>TOTAL WITH GST</t>
  </si>
  <si>
    <t>Incharge/CHP          Dy.Mgr(E&amp;M)/CHP              SOE(E&amp;M)/CHP              Foreman/CHP</t>
  </si>
  <si>
    <t>MATERIAL ANALYSIS</t>
  </si>
  <si>
    <t>Repairing, rewinding of LT induction motors 4 nos 7.5kW and 1 no 5.5 kW used in CHP, Dudhichua Project. </t>
  </si>
  <si>
    <t>ITEM</t>
  </si>
  <si>
    <t>QUANTITY ESTIMATION</t>
  </si>
  <si>
    <t>RATE JUSTIFICATION</t>
  </si>
  <si>
    <t>Basis</t>
  </si>
  <si>
    <t>Qty</t>
  </si>
  <si>
    <t>Unit</t>
  </si>
  <si>
    <t>Rate per Unit
(in Rs.)</t>
  </si>
  <si>
    <t xml:space="preserve">Supply of Super enamel new copper wire. And Buyback of same amount of scrap copper.
</t>
  </si>
  <si>
    <t>Approximated as 1kg copper per kW rating. 
4 x 7.5kg + 1X5.5kg = 35.5 Kg</t>
  </si>
  <si>
    <t>kg</t>
  </si>
  <si>
    <t>Rate as per wo no :
DCH/SO(E&amp;M)/WO/CHP/18-19/38 DTD 19.06.2018</t>
  </si>
  <si>
    <t xml:space="preserve">Supply of Normex paper.
</t>
  </si>
  <si>
    <t>5 x (0.3 kg per machine avg)</t>
  </si>
  <si>
    <t xml:space="preserve">Supply of Varnish
</t>
  </si>
  <si>
    <t>5 x (2 Ltrs per machine avg)</t>
  </si>
  <si>
    <t>ltrs</t>
  </si>
  <si>
    <t xml:space="preserve">Supply of insulating  items </t>
  </si>
  <si>
    <t>5 x (1 set per machine)</t>
  </si>
  <si>
    <t>set</t>
  </si>
  <si>
    <t xml:space="preserve"> </t>
  </si>
  <si>
    <t>Incharge/CHP                Dy.Mgr(E&amp;M)/CHP                SOE(E&amp;M)/CHP                  Foreman/CHP</t>
  </si>
  <si>
    <t>DETAILES OF FAILED LT MOTORS</t>
  </si>
  <si>
    <t>KW</t>
  </si>
  <si>
    <t>MAKE</t>
  </si>
  <si>
    <t>USE</t>
  </si>
  <si>
    <t>SL NO</t>
  </si>
  <si>
    <t>NA</t>
  </si>
  <si>
    <t>Phase 2 lubrication pump</t>
  </si>
  <si>
    <t>Phase 1 Lubrication pump</t>
  </si>
  <si>
    <t>-</t>
  </si>
  <si>
    <t>Phase 1 travellingTripper</t>
  </si>
  <si>
    <t>ABB</t>
  </si>
  <si>
    <t>Exhaust Fan Phase 2</t>
  </si>
  <si>
    <t>0151ND</t>
  </si>
  <si>
    <t>I/c CHP-DCH</t>
  </si>
  <si>
    <t>Dy Mgr(E&amp;M)/CHP</t>
  </si>
  <si>
    <t>SOE(E&amp;M)/CHP</t>
  </si>
  <si>
    <t>LABOUR COST ANALYSIS</t>
  </si>
  <si>
    <t>Works:</t>
  </si>
  <si>
    <t>For each motor following works are required.</t>
  </si>
  <si>
    <t>Dismantling work.</t>
  </si>
  <si>
    <t>Taking out of burnt coils.</t>
  </si>
  <si>
    <t>Making coil of new copper wire.</t>
  </si>
  <si>
    <t>Fixing of new coils in place.</t>
  </si>
  <si>
    <t>Fitting of terminal bushes.</t>
  </si>
  <si>
    <t>Reassembly work.</t>
  </si>
  <si>
    <t>Heating.</t>
  </si>
  <si>
    <t>Testing.</t>
  </si>
  <si>
    <t>Cost :</t>
  </si>
  <si>
    <t xml:space="preserve">The defined work for all four motor can be carried out </t>
  </si>
  <si>
    <t>by a gang of 1 skilled and 2 unskilled labors in</t>
  </si>
  <si>
    <t>shifts.</t>
  </si>
  <si>
    <t>TYPE</t>
  </si>
  <si>
    <t>MANSHIFTS</t>
  </si>
  <si>
    <t>RATE</t>
  </si>
  <si>
    <t>AMOUNT</t>
  </si>
  <si>
    <t>SKILLED</t>
  </si>
  <si>
    <t>UN SKILLED</t>
  </si>
  <si>
    <t xml:space="preserve"> LABOUR COST</t>
  </si>
  <si>
    <t>CONTRACTOR PROFIT @ 10%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</si>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</sst>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9" fillId="0" borderId="4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0" xfId="0" applyFont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8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righ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64" fontId="5" fillId="3" borderId="1" xfId="0" applyNumberFormat="1" applyFont="1" applyFill="1" applyBorder="1" applyAlignment="1">
      <alignment horizontal="righ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top" wrapText="1"/>
    </xf>
    <xf numFmtId="0" fontId="1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5" borderId="2" xfId="0" applyFont="1" applyFill="1" applyBorder="1" applyAlignment="1">
      <alignment horizontal="right" vertical="top" wrapText="1"/>
    </xf>
    <xf numFmtId="0" fontId="5" fillId="5" borderId="3" xfId="0" applyFont="1" applyFill="1" applyBorder="1" applyAlignment="1">
      <alignment horizontal="right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right" vertical="top" wrapText="1"/>
    </xf>
    <xf numFmtId="0" fontId="5" fillId="3" borderId="2" xfId="0" applyFont="1" applyFill="1" applyBorder="1" applyAlignment="1">
      <alignment horizontal="right" vertical="top" wrapText="1"/>
    </xf>
    <xf numFmtId="0" fontId="5" fillId="3" borderId="3" xfId="0" applyFont="1" applyFill="1" applyBorder="1" applyAlignment="1">
      <alignment horizontal="right" vertical="top" wrapText="1"/>
    </xf>
    <xf numFmtId="0" fontId="5" fillId="0" borderId="0" xfId="0" applyFont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4" fontId="4" fillId="5" borderId="1" xfId="0" applyNumberFormat="1" applyFont="1" applyFill="1" applyBorder="1" applyAlignment="1">
      <alignment horizontal="right" vertical="center"/>
    </xf>
    <xf numFmtId="4" fontId="4" fillId="3" borderId="1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left" vertical="top" wrapText="1"/>
    </xf>
    <xf numFmtId="0" fontId="7" fillId="0" borderId="23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tabSelected="1" topLeftCell="C9" zoomScale="85" zoomScaleNormal="85" workbookViewId="0">
      <selection sqref="A1:F1"/>
    </sheetView>
  </sheetViews>
  <sheetFormatPr defaultColWidth="9.14453125" defaultRowHeight="18.75" x14ac:dyDescent="0.2"/>
  <cols>
    <col min="1" max="1" width="10.89453125" style="3" bestFit="1" customWidth="1"/>
    <col min="2" max="2" width="67.93359375" style="2" bestFit="1" customWidth="1"/>
    <col min="3" max="3" width="11.43359375" style="28" customWidth="1"/>
    <col min="4" max="4" width="7.53125" style="4" bestFit="1" customWidth="1"/>
    <col min="5" max="5" width="15.19921875" style="28" bestFit="1" customWidth="1"/>
    <col min="6" max="6" width="18.96484375" style="28" bestFit="1" customWidth="1"/>
    <col min="7" max="16384" width="9.14453125" style="2"/>
  </cols>
  <sheetData>
    <row r="1" spans="1:6" ht="42" customHeight="1" thickBot="1" x14ac:dyDescent="0.25">
      <c r="A1" s="81" t="s">
        <v>0</v>
      </c>
      <c r="B1" s="81"/>
      <c r="C1" s="81"/>
      <c r="D1" s="81"/>
      <c r="E1" s="81"/>
      <c r="F1" s="81"/>
    </row>
    <row r="2" spans="1:6" ht="41.25" customHeight="1" thickTop="1" x14ac:dyDescent="0.2">
      <c r="A2" s="80" t="str">
        <f>'Material Analysis'!A3</f>
        <v>Repairing, rewinding of LT induction motors 4 nos 7.5kW and 1 no 5.5 kW used in CHP, Dudhichua Project. </v>
      </c>
      <c r="B2" s="80"/>
      <c r="C2" s="80"/>
      <c r="D2" s="80"/>
      <c r="E2" s="80"/>
      <c r="F2" s="80"/>
    </row>
    <row r="3" spans="1:6" ht="21" x14ac:dyDescent="0.2">
      <c r="A3" s="6"/>
      <c r="B3" s="82"/>
      <c r="C3" s="82"/>
      <c r="D3" s="82"/>
      <c r="E3" s="82"/>
      <c r="F3" s="82"/>
    </row>
    <row r="4" spans="1:6" ht="39.75" x14ac:dyDescent="0.3">
      <c r="A4" s="54" t="s">
        <v>1</v>
      </c>
      <c r="B4" s="54" t="s">
        <v>2</v>
      </c>
      <c r="C4" s="54" t="s">
        <v>3</v>
      </c>
      <c r="D4" s="54" t="s">
        <v>4</v>
      </c>
      <c r="E4" s="54" t="s">
        <v>5</v>
      </c>
      <c r="F4" s="54" t="s">
        <v>6</v>
      </c>
    </row>
    <row r="5" spans="1:6" ht="50.1" customHeight="1" x14ac:dyDescent="0.3">
      <c r="A5" s="25">
        <v>1</v>
      </c>
      <c r="B5" s="30" t="str">
        <f>'Material Analysis'!B7</f>
        <v xml:space="preserve">Supply of Super enamel new copper wire. And Buyback of same amount of scrap copper.
</v>
      </c>
      <c r="C5" s="20">
        <f>'Material Analysis'!D7</f>
        <v>35.5</v>
      </c>
      <c r="D5" s="20" t="str">
        <f>'Material Analysis'!E7</f>
        <v>kg</v>
      </c>
      <c r="E5" s="31">
        <f>'Material Analysis'!G7</f>
        <v>325</v>
      </c>
      <c r="F5" s="31">
        <f>C5*E5</f>
        <v>11537.5</v>
      </c>
    </row>
    <row r="6" spans="1:6" ht="50.1" customHeight="1" x14ac:dyDescent="0.3">
      <c r="A6" s="25">
        <v>2</v>
      </c>
      <c r="B6" s="30" t="str">
        <f>'Material Analysis'!B8</f>
        <v xml:space="preserve">Supply of Normex paper.
</v>
      </c>
      <c r="C6" s="20">
        <f>'Material Analysis'!D8</f>
        <v>1.5</v>
      </c>
      <c r="D6" s="20" t="str">
        <f>'Material Analysis'!E8</f>
        <v>kg</v>
      </c>
      <c r="E6" s="31">
        <f>'Material Analysis'!G8</f>
        <v>2000</v>
      </c>
      <c r="F6" s="31">
        <f t="shared" ref="F6:F9" si="0">C6*E6</f>
        <v>3000</v>
      </c>
    </row>
    <row r="7" spans="1:6" ht="50.1" customHeight="1" x14ac:dyDescent="0.3">
      <c r="A7" s="25">
        <v>3</v>
      </c>
      <c r="B7" s="30" t="str">
        <f>'Material Analysis'!B9</f>
        <v xml:space="preserve">Supply of Varnish
</v>
      </c>
      <c r="C7" s="20">
        <f>'Material Analysis'!D9</f>
        <v>10</v>
      </c>
      <c r="D7" s="20" t="str">
        <f>'Material Analysis'!E9</f>
        <v>ltrs</v>
      </c>
      <c r="E7" s="31">
        <f>'Material Analysis'!G9</f>
        <v>415</v>
      </c>
      <c r="F7" s="31">
        <f t="shared" si="0"/>
        <v>4150</v>
      </c>
    </row>
    <row r="8" spans="1:6" ht="50.1" customHeight="1" x14ac:dyDescent="0.2">
      <c r="A8" s="25">
        <v>4</v>
      </c>
      <c r="B8" s="30" t="str">
        <f>'Material Analysis'!B10</f>
        <v xml:space="preserve">Supply of insulating  items </v>
      </c>
      <c r="C8" s="20">
        <f>'Material Analysis'!D10</f>
        <v>5</v>
      </c>
      <c r="D8" s="20" t="str">
        <f>'Material Analysis'!E10</f>
        <v>set</v>
      </c>
      <c r="E8" s="31">
        <f>'Material Analysis'!G10</f>
        <v>1670</v>
      </c>
      <c r="F8" s="31">
        <f t="shared" si="0"/>
        <v>8350</v>
      </c>
    </row>
    <row r="9" spans="1:6" ht="50.1" customHeight="1" x14ac:dyDescent="0.2">
      <c r="A9" s="25">
        <v>5</v>
      </c>
      <c r="B9" s="30" t="s">
        <v>7</v>
      </c>
      <c r="C9" s="29">
        <v>1</v>
      </c>
      <c r="D9" s="25" t="s">
        <v>8</v>
      </c>
      <c r="E9" s="31">
        <f>'Labour Analysis'!F24</f>
        <v>11202.4</v>
      </c>
      <c r="F9" s="31">
        <f t="shared" si="0"/>
        <v>11202.4</v>
      </c>
    </row>
    <row r="10" spans="1:6" ht="23.25" x14ac:dyDescent="0.2">
      <c r="A10" s="83" t="s">
        <v>9</v>
      </c>
      <c r="B10" s="84"/>
      <c r="C10" s="84"/>
      <c r="D10" s="84"/>
      <c r="E10" s="84"/>
      <c r="F10" s="32">
        <f>ROUND(SUM(F5:F9),0)</f>
        <v>38240</v>
      </c>
    </row>
    <row r="11" spans="1:6" ht="23.25" x14ac:dyDescent="0.2">
      <c r="A11" s="85" t="s">
        <v>10</v>
      </c>
      <c r="B11" s="86"/>
      <c r="C11" s="86"/>
      <c r="D11" s="86"/>
      <c r="E11" s="86"/>
      <c r="F11" s="33">
        <f>ROUND(F10*0.18,0)</f>
        <v>6883</v>
      </c>
    </row>
    <row r="12" spans="1:6" ht="23.25" x14ac:dyDescent="0.2">
      <c r="A12" s="87" t="s">
        <v>11</v>
      </c>
      <c r="B12" s="88"/>
      <c r="C12" s="88"/>
      <c r="D12" s="88"/>
      <c r="E12" s="88"/>
      <c r="F12" s="34">
        <f>F10+F11</f>
        <v>45123</v>
      </c>
    </row>
    <row r="13" spans="1:6" ht="78" customHeight="1" x14ac:dyDescent="0.2">
      <c r="A13" s="50"/>
      <c r="B13" s="5"/>
      <c r="C13" s="26"/>
      <c r="D13" s="14"/>
      <c r="E13" s="26"/>
      <c r="F13" s="27"/>
    </row>
    <row r="14" spans="1:6" ht="21" x14ac:dyDescent="0.2">
      <c r="A14" s="79" t="s">
        <v>12</v>
      </c>
      <c r="B14" s="79"/>
      <c r="C14" s="79"/>
      <c r="D14" s="79"/>
      <c r="E14" s="79"/>
      <c r="F14" s="79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"/>
  <sheetViews>
    <sheetView zoomScale="55" zoomScaleNormal="55" workbookViewId="0">
      <selection activeCell="I7" sqref="I7"/>
    </sheetView>
  </sheetViews>
  <sheetFormatPr defaultColWidth="9.14453125" defaultRowHeight="18.75" x14ac:dyDescent="0.2"/>
  <cols>
    <col min="1" max="1" width="5.91796875" style="16" bestFit="1" customWidth="1"/>
    <col min="2" max="2" width="55.2890625" style="16" customWidth="1"/>
    <col min="3" max="3" width="23.9453125" style="16" customWidth="1"/>
    <col min="4" max="4" width="13.71875" style="16" customWidth="1"/>
    <col min="5" max="5" width="11.296875" style="16" customWidth="1"/>
    <col min="6" max="6" width="34.97265625" style="24" customWidth="1"/>
    <col min="7" max="7" width="15.6015625" style="22" customWidth="1"/>
    <col min="8" max="16384" width="9.14453125" style="16"/>
  </cols>
  <sheetData>
    <row r="1" spans="1:14" ht="31.5" customHeight="1" x14ac:dyDescent="0.2">
      <c r="A1" s="90" t="s">
        <v>13</v>
      </c>
      <c r="B1" s="90"/>
      <c r="C1" s="90"/>
      <c r="D1" s="90"/>
      <c r="E1" s="90"/>
      <c r="F1" s="90"/>
      <c r="G1" s="90"/>
      <c r="H1" s="78"/>
    </row>
    <row r="2" spans="1:14" ht="25.5" x14ac:dyDescent="0.2">
      <c r="A2" s="42"/>
      <c r="B2" s="42"/>
      <c r="C2" s="42"/>
      <c r="D2" s="42"/>
      <c r="E2" s="42"/>
      <c r="F2" s="42"/>
      <c r="G2" s="42"/>
    </row>
    <row r="3" spans="1:14" ht="37.5" customHeight="1" x14ac:dyDescent="0.2">
      <c r="A3" s="98" t="s">
        <v>14</v>
      </c>
      <c r="B3" s="98"/>
      <c r="C3" s="98"/>
      <c r="D3" s="98"/>
      <c r="E3" s="98"/>
      <c r="F3" s="98"/>
      <c r="G3" s="98"/>
      <c r="H3" s="73"/>
    </row>
    <row r="4" spans="1:14" ht="21" x14ac:dyDescent="0.2">
      <c r="A4" s="15"/>
      <c r="B4" s="18"/>
      <c r="C4" s="18"/>
      <c r="D4" s="18"/>
      <c r="E4" s="18"/>
      <c r="F4" s="52"/>
      <c r="G4" s="19"/>
    </row>
    <row r="5" spans="1:14" ht="21.75" thickBot="1" x14ac:dyDescent="0.25">
      <c r="A5" s="91" t="s">
        <v>1</v>
      </c>
      <c r="B5" s="92" t="s">
        <v>15</v>
      </c>
      <c r="C5" s="93" t="s">
        <v>16</v>
      </c>
      <c r="D5" s="94"/>
      <c r="E5" s="95"/>
      <c r="F5" s="96" t="s">
        <v>17</v>
      </c>
      <c r="G5" s="97"/>
    </row>
    <row r="6" spans="1:14" ht="59.25" x14ac:dyDescent="0.3">
      <c r="A6" s="91"/>
      <c r="B6" s="92"/>
      <c r="C6" s="35" t="s">
        <v>18</v>
      </c>
      <c r="D6" s="54" t="s">
        <v>19</v>
      </c>
      <c r="E6" s="36" t="s">
        <v>20</v>
      </c>
      <c r="F6" s="40" t="s">
        <v>18</v>
      </c>
      <c r="G6" s="41" t="s">
        <v>21</v>
      </c>
    </row>
    <row r="7" spans="1:14" ht="129.75" customHeight="1" x14ac:dyDescent="0.3">
      <c r="A7" s="55">
        <v>1</v>
      </c>
      <c r="B7" s="61" t="s">
        <v>22</v>
      </c>
      <c r="C7" s="62" t="s">
        <v>23</v>
      </c>
      <c r="D7" s="55">
        <v>35.5</v>
      </c>
      <c r="E7" s="56" t="s">
        <v>24</v>
      </c>
      <c r="F7" s="66" t="s">
        <v>25</v>
      </c>
      <c r="G7" s="67">
        <v>325</v>
      </c>
    </row>
    <row r="8" spans="1:14" ht="85.5" customHeight="1" x14ac:dyDescent="0.3">
      <c r="A8" s="55">
        <v>2</v>
      </c>
      <c r="B8" s="63" t="s">
        <v>26</v>
      </c>
      <c r="C8" s="64" t="s">
        <v>27</v>
      </c>
      <c r="D8" s="57">
        <v>1.5</v>
      </c>
      <c r="E8" s="58" t="s">
        <v>24</v>
      </c>
      <c r="F8" s="66" t="s">
        <v>25</v>
      </c>
      <c r="G8" s="68">
        <v>2000</v>
      </c>
    </row>
    <row r="9" spans="1:14" ht="92.25" customHeight="1" x14ac:dyDescent="0.3">
      <c r="A9" s="55">
        <v>3</v>
      </c>
      <c r="B9" s="63" t="s">
        <v>28</v>
      </c>
      <c r="C9" s="64" t="s">
        <v>29</v>
      </c>
      <c r="D9" s="57">
        <v>10</v>
      </c>
      <c r="E9" s="58" t="s">
        <v>30</v>
      </c>
      <c r="F9" s="66" t="s">
        <v>25</v>
      </c>
      <c r="G9" s="68">
        <v>415</v>
      </c>
    </row>
    <row r="10" spans="1:14" ht="90" customHeight="1" x14ac:dyDescent="0.3">
      <c r="A10" s="55">
        <v>4</v>
      </c>
      <c r="B10" s="63" t="s">
        <v>31</v>
      </c>
      <c r="C10" s="65" t="s">
        <v>32</v>
      </c>
      <c r="D10" s="59">
        <v>5</v>
      </c>
      <c r="E10" s="60" t="s">
        <v>33</v>
      </c>
      <c r="F10" s="66" t="s">
        <v>25</v>
      </c>
      <c r="G10" s="68">
        <v>1670</v>
      </c>
      <c r="N10" s="16" t="s">
        <v>34</v>
      </c>
    </row>
    <row r="11" spans="1:14" ht="69" customHeight="1" x14ac:dyDescent="0.2">
      <c r="A11" s="17"/>
      <c r="B11" s="21"/>
      <c r="C11" s="21"/>
      <c r="D11" s="21"/>
      <c r="E11" s="21"/>
      <c r="F11" s="23"/>
      <c r="G11" s="17"/>
    </row>
    <row r="12" spans="1:14" s="2" customFormat="1" ht="23.25" customHeight="1" x14ac:dyDescent="0.2">
      <c r="A12" s="89" t="s">
        <v>35</v>
      </c>
      <c r="B12" s="89"/>
      <c r="C12" s="89"/>
      <c r="D12" s="89"/>
      <c r="E12" s="89"/>
      <c r="F12" s="89"/>
      <c r="G12" s="89"/>
      <c r="H12" s="77"/>
    </row>
  </sheetData>
  <mergeCells count="7">
    <mergeCell ref="A12:G12"/>
    <mergeCell ref="A1:G1"/>
    <mergeCell ref="A5:A6"/>
    <mergeCell ref="B5:B6"/>
    <mergeCell ref="C5:E5"/>
    <mergeCell ref="F5:G5"/>
    <mergeCell ref="A3:G3"/>
  </mergeCells>
  <pageMargins left="0.7" right="0.7" top="0.75" bottom="0.75" header="0.3" footer="0.3"/>
  <pageSetup paperSize="9" scale="42" fitToHeight="0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"/>
  <sheetViews>
    <sheetView workbookViewId="0">
      <selection activeCell="B1" sqref="B1:F1"/>
    </sheetView>
  </sheetViews>
  <sheetFormatPr defaultColWidth="9.14453125" defaultRowHeight="18.75" x14ac:dyDescent="0.25"/>
  <cols>
    <col min="1" max="1" width="11.02734375" style="37" customWidth="1"/>
    <col min="2" max="2" width="3.765625" style="37" bestFit="1" customWidth="1"/>
    <col min="3" max="3" width="5.51171875" style="37" bestFit="1" customWidth="1"/>
    <col min="4" max="4" width="18.16015625" style="37" customWidth="1"/>
    <col min="5" max="5" width="22.734375" style="37" bestFit="1" customWidth="1"/>
    <col min="6" max="6" width="18.6953125" style="37" bestFit="1" customWidth="1"/>
    <col min="7" max="16384" width="9.14453125" style="37"/>
  </cols>
  <sheetData>
    <row r="1" spans="2:6" ht="45" customHeight="1" x14ac:dyDescent="0.25">
      <c r="B1" s="99" t="s">
        <v>36</v>
      </c>
      <c r="C1" s="99"/>
      <c r="D1" s="99"/>
      <c r="E1" s="99"/>
      <c r="F1" s="99"/>
    </row>
    <row r="2" spans="2:6" x14ac:dyDescent="0.25">
      <c r="B2" s="45" t="s">
        <v>1</v>
      </c>
      <c r="C2" s="45" t="s">
        <v>37</v>
      </c>
      <c r="D2" s="45" t="s">
        <v>38</v>
      </c>
      <c r="E2" s="45" t="s">
        <v>39</v>
      </c>
      <c r="F2" s="45" t="s">
        <v>40</v>
      </c>
    </row>
    <row r="3" spans="2:6" ht="35.25" x14ac:dyDescent="0.25">
      <c r="B3" s="46">
        <v>1</v>
      </c>
      <c r="C3" s="46">
        <v>7.5</v>
      </c>
      <c r="D3" s="46" t="s">
        <v>41</v>
      </c>
      <c r="E3" s="47" t="s">
        <v>42</v>
      </c>
      <c r="F3" s="46" t="s">
        <v>41</v>
      </c>
    </row>
    <row r="4" spans="2:6" ht="35.25" x14ac:dyDescent="0.25">
      <c r="B4" s="46">
        <v>2</v>
      </c>
      <c r="C4" s="46">
        <v>7.5</v>
      </c>
      <c r="D4" s="46" t="s">
        <v>41</v>
      </c>
      <c r="E4" s="47" t="s">
        <v>42</v>
      </c>
      <c r="F4" s="46" t="s">
        <v>41</v>
      </c>
    </row>
    <row r="5" spans="2:6" ht="33.75" customHeight="1" x14ac:dyDescent="0.25">
      <c r="B5" s="71">
        <v>3</v>
      </c>
      <c r="C5" s="71">
        <v>7.5</v>
      </c>
      <c r="D5" s="71" t="s">
        <v>41</v>
      </c>
      <c r="E5" s="72" t="s">
        <v>43</v>
      </c>
      <c r="F5" s="46" t="s">
        <v>41</v>
      </c>
    </row>
    <row r="6" spans="2:6" ht="42.75" customHeight="1" x14ac:dyDescent="0.25">
      <c r="B6" s="69">
        <v>4</v>
      </c>
      <c r="C6" s="69">
        <v>7.5</v>
      </c>
      <c r="D6" s="71" t="s">
        <v>44</v>
      </c>
      <c r="E6" s="70" t="s">
        <v>45</v>
      </c>
      <c r="F6" s="46" t="s">
        <v>44</v>
      </c>
    </row>
    <row r="7" spans="2:6" ht="18" customHeight="1" x14ac:dyDescent="0.25">
      <c r="B7" s="69">
        <v>5</v>
      </c>
      <c r="C7" s="69">
        <v>5.5</v>
      </c>
      <c r="D7" s="70" t="s">
        <v>46</v>
      </c>
      <c r="E7" s="70" t="s">
        <v>47</v>
      </c>
      <c r="F7" s="70" t="s">
        <v>48</v>
      </c>
    </row>
    <row r="8" spans="2:6" ht="18" customHeight="1" x14ac:dyDescent="0.25">
      <c r="B8" s="48"/>
      <c r="C8" s="48"/>
      <c r="D8" s="49"/>
      <c r="E8" s="49"/>
      <c r="F8" s="49"/>
    </row>
    <row r="9" spans="2:6" x14ac:dyDescent="0.25">
      <c r="D9" s="39"/>
      <c r="E9" s="38"/>
      <c r="F9" s="38"/>
    </row>
    <row r="10" spans="2:6" x14ac:dyDescent="0.25">
      <c r="B10" s="74"/>
      <c r="C10" s="74"/>
      <c r="D10" s="75" t="s">
        <v>49</v>
      </c>
      <c r="E10" s="76" t="s">
        <v>50</v>
      </c>
      <c r="F10" s="76" t="s">
        <v>51</v>
      </c>
    </row>
  </sheetData>
  <sortState xmlns:xlrd2="http://schemas.microsoft.com/office/spreadsheetml/2017/richdata2" ref="B2:G10">
    <sortCondition ref="C1"/>
  </sortState>
  <mergeCells count="1">
    <mergeCell ref="B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7"/>
  <sheetViews>
    <sheetView workbookViewId="0"/>
  </sheetViews>
  <sheetFormatPr defaultColWidth="9.14453125" defaultRowHeight="15" x14ac:dyDescent="0.2"/>
  <cols>
    <col min="1" max="1" width="15.87109375" style="1" bestFit="1" customWidth="1"/>
    <col min="2" max="2" width="2.82421875" style="1" bestFit="1" customWidth="1"/>
    <col min="3" max="3" width="21.25390625" style="1" bestFit="1" customWidth="1"/>
    <col min="4" max="4" width="16.27734375" style="1" bestFit="1" customWidth="1"/>
    <col min="5" max="5" width="18.5625" style="1" customWidth="1"/>
    <col min="6" max="6" width="2.82421875" style="1" bestFit="1" customWidth="1"/>
    <col min="7" max="7" width="11.97265625" style="1" customWidth="1"/>
    <col min="8" max="16384" width="9.14453125" style="1"/>
  </cols>
  <sheetData>
    <row r="1" spans="1:7" ht="26.25" thickBot="1" x14ac:dyDescent="0.25">
      <c r="A1" s="101" t="s">
        <v>52</v>
      </c>
      <c r="B1" s="101"/>
      <c r="C1" s="101"/>
      <c r="D1" s="101"/>
      <c r="E1" s="101"/>
      <c r="F1" s="101"/>
      <c r="G1" s="101"/>
    </row>
    <row r="2" spans="1:7" ht="21.75" thickTop="1" x14ac:dyDescent="0.2">
      <c r="A2" s="7"/>
      <c r="B2" s="7"/>
      <c r="C2" s="7"/>
      <c r="D2" s="7"/>
      <c r="E2" s="7"/>
      <c r="F2" s="7"/>
      <c r="G2" s="7"/>
    </row>
    <row r="3" spans="1:7" ht="46.5" customHeight="1" x14ac:dyDescent="0.2">
      <c r="A3" s="82" t="str">
        <f>'Material Analysis'!A3</f>
        <v>Repairing, rewinding of LT induction motors 4 nos 7.5kW and 1 no 5.5 kW used in CHP, Dudhichua Project. </v>
      </c>
      <c r="B3" s="82"/>
      <c r="C3" s="82"/>
      <c r="D3" s="82"/>
      <c r="E3" s="82"/>
      <c r="F3" s="82"/>
      <c r="G3" s="82"/>
    </row>
    <row r="4" spans="1:7" ht="21" x14ac:dyDescent="0.2">
      <c r="A4" s="8"/>
      <c r="B4" s="9"/>
      <c r="C4" s="7"/>
      <c r="D4" s="7"/>
      <c r="E4" s="7"/>
      <c r="F4" s="7"/>
      <c r="G4" s="7"/>
    </row>
    <row r="5" spans="1:7" ht="21.75" thickBot="1" x14ac:dyDescent="0.25">
      <c r="A5" s="8" t="s">
        <v>53</v>
      </c>
      <c r="B5" s="109" t="s">
        <v>54</v>
      </c>
      <c r="C5" s="109"/>
      <c r="D5" s="109"/>
      <c r="E5" s="109"/>
      <c r="F5" s="109"/>
      <c r="G5" s="109"/>
    </row>
    <row r="6" spans="1:7" ht="5.25" customHeight="1" thickTop="1" x14ac:dyDescent="0.2">
      <c r="A6" s="8"/>
      <c r="B6" s="43"/>
      <c r="C6" s="43"/>
      <c r="D6" s="43"/>
      <c r="E6" s="43"/>
      <c r="F6" s="43"/>
      <c r="G6" s="43"/>
    </row>
    <row r="7" spans="1:7" ht="21" x14ac:dyDescent="0.2">
      <c r="A7" s="8"/>
      <c r="B7" s="10">
        <v>1</v>
      </c>
      <c r="C7" s="102" t="s">
        <v>55</v>
      </c>
      <c r="D7" s="102"/>
      <c r="E7" s="102"/>
      <c r="F7" s="102"/>
      <c r="G7" s="7"/>
    </row>
    <row r="8" spans="1:7" ht="21" x14ac:dyDescent="0.2">
      <c r="A8" s="8"/>
      <c r="B8" s="10">
        <v>2</v>
      </c>
      <c r="C8" s="102" t="s">
        <v>56</v>
      </c>
      <c r="D8" s="102"/>
      <c r="E8" s="102"/>
      <c r="F8" s="102"/>
      <c r="G8" s="7"/>
    </row>
    <row r="9" spans="1:7" ht="21" x14ac:dyDescent="0.2">
      <c r="A9" s="8"/>
      <c r="B9" s="10">
        <v>3</v>
      </c>
      <c r="C9" s="102" t="s">
        <v>57</v>
      </c>
      <c r="D9" s="102"/>
      <c r="E9" s="102"/>
      <c r="F9" s="102"/>
      <c r="G9" s="7"/>
    </row>
    <row r="10" spans="1:7" ht="21" x14ac:dyDescent="0.2">
      <c r="A10" s="8"/>
      <c r="B10" s="10">
        <v>4</v>
      </c>
      <c r="C10" s="102" t="s">
        <v>58</v>
      </c>
      <c r="D10" s="102"/>
      <c r="E10" s="102"/>
      <c r="F10" s="102"/>
      <c r="G10" s="7"/>
    </row>
    <row r="11" spans="1:7" ht="21" x14ac:dyDescent="0.2">
      <c r="A11" s="8"/>
      <c r="B11" s="10">
        <v>5</v>
      </c>
      <c r="C11" s="102" t="s">
        <v>59</v>
      </c>
      <c r="D11" s="102"/>
      <c r="E11" s="102"/>
      <c r="F11" s="102"/>
      <c r="G11" s="7"/>
    </row>
    <row r="12" spans="1:7" ht="21" x14ac:dyDescent="0.2">
      <c r="A12" s="8"/>
      <c r="B12" s="10">
        <v>6</v>
      </c>
      <c r="C12" s="102" t="s">
        <v>60</v>
      </c>
      <c r="D12" s="102"/>
      <c r="E12" s="102"/>
      <c r="F12" s="102"/>
      <c r="G12" s="7"/>
    </row>
    <row r="13" spans="1:7" ht="21" x14ac:dyDescent="0.2">
      <c r="A13" s="8"/>
      <c r="B13" s="10">
        <v>7</v>
      </c>
      <c r="C13" s="102" t="s">
        <v>61</v>
      </c>
      <c r="D13" s="102"/>
      <c r="E13" s="102"/>
      <c r="F13" s="102"/>
      <c r="G13" s="7"/>
    </row>
    <row r="14" spans="1:7" ht="21" x14ac:dyDescent="0.2">
      <c r="A14" s="8"/>
      <c r="B14" s="10">
        <v>8</v>
      </c>
      <c r="C14" s="102" t="s">
        <v>62</v>
      </c>
      <c r="D14" s="102"/>
      <c r="E14" s="102"/>
      <c r="F14" s="102"/>
      <c r="G14" s="7"/>
    </row>
    <row r="15" spans="1:7" ht="21" x14ac:dyDescent="0.2">
      <c r="A15" s="8"/>
      <c r="B15" s="10"/>
      <c r="C15" s="51"/>
      <c r="D15" s="51"/>
      <c r="E15" s="51"/>
      <c r="F15" s="51"/>
      <c r="G15" s="7"/>
    </row>
    <row r="16" spans="1:7" ht="21" x14ac:dyDescent="0.2">
      <c r="A16" s="44" t="s">
        <v>63</v>
      </c>
      <c r="B16" s="108" t="s">
        <v>64</v>
      </c>
      <c r="C16" s="108"/>
      <c r="D16" s="108"/>
      <c r="E16" s="108"/>
      <c r="F16" s="108"/>
      <c r="G16" s="108"/>
    </row>
    <row r="17" spans="1:7" ht="24.75" customHeight="1" x14ac:dyDescent="0.2">
      <c r="A17" s="44"/>
      <c r="B17" s="108" t="s">
        <v>65</v>
      </c>
      <c r="C17" s="108"/>
      <c r="D17" s="108"/>
      <c r="E17" s="108"/>
      <c r="F17" s="52">
        <v>8</v>
      </c>
      <c r="G17" s="52" t="s">
        <v>66</v>
      </c>
    </row>
    <row r="18" spans="1:7" ht="15.75" customHeight="1" x14ac:dyDescent="0.2">
      <c r="B18" s="9"/>
      <c r="C18" s="7"/>
      <c r="D18" s="7"/>
      <c r="E18" s="7"/>
      <c r="F18" s="7"/>
      <c r="G18" s="7"/>
    </row>
    <row r="19" spans="1:7" ht="21" customHeight="1" x14ac:dyDescent="0.2">
      <c r="B19" s="7"/>
      <c r="C19" s="53" t="s">
        <v>67</v>
      </c>
      <c r="D19" s="53" t="s">
        <v>68</v>
      </c>
      <c r="E19" s="53" t="s">
        <v>69</v>
      </c>
      <c r="F19" s="110" t="s">
        <v>70</v>
      </c>
      <c r="G19" s="110"/>
    </row>
    <row r="20" spans="1:7" ht="21" x14ac:dyDescent="0.2">
      <c r="A20" s="7"/>
      <c r="B20" s="7"/>
      <c r="C20" s="11" t="s">
        <v>71</v>
      </c>
      <c r="D20" s="12">
        <v>8</v>
      </c>
      <c r="E20" s="13">
        <v>527</v>
      </c>
      <c r="F20" s="100">
        <f t="shared" ref="F20:F21" si="0">D20*E20</f>
        <v>4216</v>
      </c>
      <c r="G20" s="100"/>
    </row>
    <row r="21" spans="1:7" ht="21" x14ac:dyDescent="0.2">
      <c r="A21" s="7"/>
      <c r="B21" s="7"/>
      <c r="C21" s="11" t="s">
        <v>72</v>
      </c>
      <c r="D21" s="12">
        <v>16</v>
      </c>
      <c r="E21" s="13">
        <v>373</v>
      </c>
      <c r="F21" s="100">
        <f t="shared" si="0"/>
        <v>5968</v>
      </c>
      <c r="G21" s="100"/>
    </row>
    <row r="22" spans="1:7" ht="21" customHeight="1" x14ac:dyDescent="0.2">
      <c r="A22" s="7"/>
      <c r="B22" s="7"/>
      <c r="C22" s="107" t="s">
        <v>73</v>
      </c>
      <c r="D22" s="107"/>
      <c r="E22" s="107"/>
      <c r="F22" s="103">
        <f>SUM(F20:F21)</f>
        <v>10184</v>
      </c>
      <c r="G22" s="103"/>
    </row>
    <row r="23" spans="1:7" ht="21.75" customHeight="1" x14ac:dyDescent="0.2">
      <c r="A23" s="7"/>
      <c r="B23" s="7"/>
      <c r="C23" s="107" t="s">
        <v>74</v>
      </c>
      <c r="D23" s="107"/>
      <c r="E23" s="107"/>
      <c r="F23" s="103">
        <f>F22*10%</f>
        <v>1018.4000000000001</v>
      </c>
      <c r="G23" s="103"/>
    </row>
    <row r="24" spans="1:7" ht="23.25" customHeight="1" x14ac:dyDescent="0.2">
      <c r="A24" s="7"/>
      <c r="B24" s="7"/>
      <c r="C24" s="106" t="s">
        <v>75</v>
      </c>
      <c r="D24" s="106"/>
      <c r="E24" s="106"/>
      <c r="F24" s="104">
        <f>F22+F23</f>
        <v>11202.4</v>
      </c>
      <c r="G24" s="104"/>
    </row>
    <row r="25" spans="1:7" ht="21" x14ac:dyDescent="0.2">
      <c r="A25" s="7"/>
      <c r="B25" s="7"/>
      <c r="C25" s="7"/>
      <c r="D25" s="7"/>
      <c r="E25" s="7"/>
      <c r="F25" s="7"/>
      <c r="G25" s="7"/>
    </row>
    <row r="26" spans="1:7" ht="30" customHeight="1" x14ac:dyDescent="0.2"/>
    <row r="27" spans="1:7" s="2" customFormat="1" ht="18.75" x14ac:dyDescent="0.2">
      <c r="A27" s="105" t="s">
        <v>12</v>
      </c>
      <c r="B27" s="105"/>
      <c r="C27" s="105"/>
      <c r="D27" s="105"/>
      <c r="E27" s="105"/>
      <c r="F27" s="105"/>
      <c r="G27" s="105"/>
    </row>
  </sheetData>
  <mergeCells count="23">
    <mergeCell ref="F22:G22"/>
    <mergeCell ref="F23:G23"/>
    <mergeCell ref="F24:G24"/>
    <mergeCell ref="A27:G27"/>
    <mergeCell ref="A3:G3"/>
    <mergeCell ref="C7:F7"/>
    <mergeCell ref="C8:F8"/>
    <mergeCell ref="C9:F9"/>
    <mergeCell ref="C24:E24"/>
    <mergeCell ref="C22:E22"/>
    <mergeCell ref="C23:E23"/>
    <mergeCell ref="C14:F14"/>
    <mergeCell ref="B16:G16"/>
    <mergeCell ref="B5:G5"/>
    <mergeCell ref="B17:E17"/>
    <mergeCell ref="F19:G19"/>
    <mergeCell ref="F20:G20"/>
    <mergeCell ref="F21:G21"/>
    <mergeCell ref="A1:G1"/>
    <mergeCell ref="C10:F10"/>
    <mergeCell ref="C11:F11"/>
    <mergeCell ref="C12:F12"/>
    <mergeCell ref="C13:F13"/>
  </mergeCells>
  <pageMargins left="0.7" right="0.7" top="0.75" bottom="0.75" header="0.3" footer="0.3"/>
  <pageSetup paperSize="9" scale="97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Material Analysis</vt:lpstr>
      <vt:lpstr>Motors</vt:lpstr>
      <vt:lpstr>Labour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Kamala Pati Singh</cp:lastModifiedBy>
  <cp:revision/>
  <dcterms:created xsi:type="dcterms:W3CDTF">2019-05-12T06:46:04Z</dcterms:created>
  <dcterms:modified xsi:type="dcterms:W3CDTF">2019-05-14T06:14:42Z</dcterms:modified>
  <cp:category/>
  <cp:contentStatus/>
</cp:coreProperties>
</file>