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70" windowWidth="14805" windowHeight="7845"/>
  </bookViews>
  <sheets>
    <sheet name="Estimate" sheetId="1" r:id="rId1"/>
    <sheet name="Labour Analysis" sheetId="2" r:id="rId2"/>
    <sheet name="Material Analysis" sheetId="4" r:id="rId3"/>
  </sheets>
  <calcPr calcId="144525"/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 s="1"/>
  <c r="F5" i="1"/>
  <c r="F12" i="1" l="1"/>
  <c r="E6" i="1" l="1"/>
  <c r="E7" i="1"/>
  <c r="E8" i="1"/>
  <c r="C6" i="1"/>
  <c r="C7" i="1"/>
  <c r="C8" i="1"/>
  <c r="D6" i="1"/>
  <c r="D7" i="1"/>
  <c r="D8" i="1"/>
  <c r="E5" i="1"/>
  <c r="B6" i="1" l="1"/>
  <c r="B7" i="1"/>
  <c r="B8" i="1"/>
  <c r="B5" i="1"/>
  <c r="B7" i="4"/>
  <c r="B8" i="4"/>
  <c r="B9" i="4"/>
  <c r="B6" i="4"/>
  <c r="D5" i="1" l="1"/>
  <c r="C5" i="1"/>
  <c r="B2" i="1" l="1"/>
  <c r="B3" i="2"/>
  <c r="G18" i="2" l="1"/>
  <c r="G20" i="2"/>
  <c r="G21" i="2" l="1"/>
  <c r="G23" i="2" s="1"/>
  <c r="G24" i="2" s="1"/>
  <c r="G25" i="2" s="1"/>
  <c r="E9" i="1" l="1"/>
</calcChain>
</file>

<file path=xl/sharedStrings.xml><?xml version="1.0" encoding="utf-8"?>
<sst xmlns="http://schemas.openxmlformats.org/spreadsheetml/2006/main" count="88" uniqueCount="66">
  <si>
    <t>SL</t>
  </si>
  <si>
    <t>GST @ 18%</t>
  </si>
  <si>
    <t>kg</t>
  </si>
  <si>
    <t>Job</t>
  </si>
  <si>
    <t>DESCRIPTION</t>
  </si>
  <si>
    <t>QTY</t>
  </si>
  <si>
    <t>UNIT</t>
  </si>
  <si>
    <t>TOTAL</t>
  </si>
  <si>
    <t>TOTAL WITH GST</t>
  </si>
  <si>
    <t>Labour charges including contractor profit</t>
  </si>
  <si>
    <t>ltrs</t>
  </si>
  <si>
    <t>Heating.</t>
  </si>
  <si>
    <t>Testing.</t>
  </si>
  <si>
    <t>TYPE</t>
  </si>
  <si>
    <t>HIGHLY SKILLED</t>
  </si>
  <si>
    <t>SKILLED</t>
  </si>
  <si>
    <t>SEMI SKILLED</t>
  </si>
  <si>
    <t>UN SKILLED</t>
  </si>
  <si>
    <t>RATE</t>
  </si>
  <si>
    <t>AMOUNT</t>
  </si>
  <si>
    <t>PER DAY LABOUR COST</t>
  </si>
  <si>
    <t>NO OF DAYS REQUIRED</t>
  </si>
  <si>
    <t>TOTAL LABOUR COST</t>
  </si>
  <si>
    <t>CONTRACTOR PROFIT @ 10%</t>
  </si>
  <si>
    <t>GRAND TOTAL</t>
  </si>
  <si>
    <t>WORK :</t>
  </si>
  <si>
    <t>JOB DETAILS :</t>
  </si>
  <si>
    <t>GANG REQUIRED :</t>
  </si>
  <si>
    <t>ESTIMATE</t>
  </si>
  <si>
    <t xml:space="preserve">WORK : </t>
  </si>
  <si>
    <t>Foreman</t>
  </si>
  <si>
    <t>SOE(E&amp;M)</t>
  </si>
  <si>
    <t>Dy Mgr(E&amp;M)</t>
  </si>
  <si>
    <t>I/c CHP</t>
  </si>
  <si>
    <t>DCH</t>
  </si>
  <si>
    <t>CHP/DCH</t>
  </si>
  <si>
    <t>LABOUR COST ANALYSIS</t>
  </si>
  <si>
    <t>ITEM</t>
  </si>
  <si>
    <t>MATERIAL ANALYSIS</t>
  </si>
  <si>
    <t>QUANTITY ESTIMATION</t>
  </si>
  <si>
    <t>Basis</t>
  </si>
  <si>
    <t>RATE JUSTIFICATION</t>
  </si>
  <si>
    <t>Unit</t>
  </si>
  <si>
    <t>Incharge CHP</t>
  </si>
  <si>
    <t xml:space="preserve">Dudhichua </t>
  </si>
  <si>
    <t>Qty</t>
  </si>
  <si>
    <t>Rete per Unit
(in Rs.)</t>
  </si>
  <si>
    <t>Dismantling work.</t>
  </si>
  <si>
    <t>Fixing of new coils in place.</t>
  </si>
  <si>
    <t>Fitting of terminal bushes.</t>
  </si>
  <si>
    <t>Reassembly work.</t>
  </si>
  <si>
    <t xml:space="preserve">Supply of Super enamel new copper wire. And Buyback of same amount of scrap copper.
</t>
  </si>
  <si>
    <t xml:space="preserve">Supply of Normex paper.
</t>
  </si>
  <si>
    <t xml:space="preserve">Supply of Varnish
</t>
  </si>
  <si>
    <t>AMOUNT (Rs)</t>
  </si>
  <si>
    <t>RATE 
(Rs)</t>
  </si>
  <si>
    <t>Taking out of burnt coils.</t>
  </si>
  <si>
    <t>Making coil of new copper wire.</t>
  </si>
  <si>
    <t>Approximated as 1kg copper per kW rating. 
4 x 11kg=44kg
4 x 15 kg=60kg
2 x 22kg=44kg</t>
  </si>
  <si>
    <t>10 x 1 kg per machine</t>
  </si>
  <si>
    <t>10 x 3 Ltrs per machine</t>
  </si>
  <si>
    <t xml:space="preserve">Repairing/rewinding of  10 nos 1480rpm, LT induction motors of  rating 11kW, 15kW and 22kW. </t>
  </si>
  <si>
    <t>Rate as per wo no :
DCH/SO(E&amp;M)/WO/CHP/18-19/38 dtd. 19.6.18</t>
  </si>
  <si>
    <t>10 x 1 set per machine</t>
  </si>
  <si>
    <t>set</t>
  </si>
  <si>
    <t xml:space="preserve">Supply of insulating  items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</si>
</sst>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[Red]#,##0.00"/>
  </numFmts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2" fontId="7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top" wrapText="1"/>
    </xf>
    <xf numFmtId="0" fontId="9" fillId="0" borderId="4" xfId="0" applyFont="1" applyBorder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9" fillId="0" borderId="0" xfId="0" applyFont="1" applyBorder="1" applyAlignment="1">
      <alignment horizontal="center" vertical="top" wrapText="1"/>
    </xf>
    <xf numFmtId="0" fontId="9" fillId="0" borderId="13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center" vertical="top" wrapText="1"/>
    </xf>
    <xf numFmtId="0" fontId="9" fillId="0" borderId="7" xfId="0" applyFont="1" applyBorder="1" applyAlignment="1">
      <alignment vertical="top" wrapText="1"/>
    </xf>
    <xf numFmtId="0" fontId="9" fillId="0" borderId="4" xfId="0" applyFont="1" applyBorder="1" applyAlignment="1">
      <alignment vertical="top" wrapText="1"/>
    </xf>
    <xf numFmtId="0" fontId="9" fillId="0" borderId="14" xfId="0" applyFont="1" applyBorder="1" applyAlignment="1">
      <alignment vertical="top" wrapText="1"/>
    </xf>
    <xf numFmtId="0" fontId="9" fillId="0" borderId="21" xfId="0" applyFont="1" applyBorder="1" applyAlignment="1">
      <alignment horizontal="center" vertical="top" wrapText="1"/>
    </xf>
    <xf numFmtId="0" fontId="9" fillId="0" borderId="2" xfId="0" applyFont="1" applyBorder="1" applyAlignment="1">
      <alignment vertical="top" wrapText="1"/>
    </xf>
    <xf numFmtId="0" fontId="9" fillId="0" borderId="11" xfId="0" applyFont="1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0" fontId="9" fillId="0" borderId="12" xfId="0" applyFont="1" applyBorder="1" applyAlignment="1">
      <alignment vertical="top" wrapText="1"/>
    </xf>
    <xf numFmtId="0" fontId="9" fillId="0" borderId="20" xfId="0" applyFont="1" applyBorder="1" applyAlignment="1">
      <alignment horizontal="center" vertical="top" wrapText="1"/>
    </xf>
    <xf numFmtId="0" fontId="9" fillId="0" borderId="15" xfId="0" applyFont="1" applyBorder="1" applyAlignment="1">
      <alignment vertical="top" wrapText="1"/>
    </xf>
    <xf numFmtId="0" fontId="9" fillId="0" borderId="16" xfId="0" applyFont="1" applyBorder="1" applyAlignment="1">
      <alignment vertical="top" wrapText="1"/>
    </xf>
    <xf numFmtId="0" fontId="9" fillId="0" borderId="17" xfId="0" applyFont="1" applyBorder="1" applyAlignment="1">
      <alignment vertical="top" wrapText="1"/>
    </xf>
    <xf numFmtId="0" fontId="9" fillId="0" borderId="0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7" fillId="0" borderId="0" xfId="0" applyFont="1" applyAlignment="1">
      <alignment horizontal="left" vertical="top" wrapText="1"/>
    </xf>
    <xf numFmtId="0" fontId="9" fillId="0" borderId="11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8" fillId="0" borderId="1" xfId="0" applyFont="1" applyBorder="1" applyAlignment="1">
      <alignment horizontal="center" vertical="top" wrapText="1"/>
    </xf>
    <xf numFmtId="0" fontId="7" fillId="0" borderId="0" xfId="0" applyFont="1" applyAlignment="1">
      <alignment horizontal="right" vertical="center" wrapText="1"/>
    </xf>
    <xf numFmtId="2" fontId="7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8" fillId="0" borderId="1" xfId="0" applyFont="1" applyBorder="1" applyAlignment="1">
      <alignment horizontal="right" vertical="top" wrapText="1"/>
    </xf>
    <xf numFmtId="0" fontId="8" fillId="0" borderId="1" xfId="0" applyFont="1" applyBorder="1" applyAlignment="1">
      <alignment horizontal="left" vertical="top" wrapText="1"/>
    </xf>
    <xf numFmtId="164" fontId="8" fillId="0" borderId="1" xfId="0" applyNumberFormat="1" applyFont="1" applyBorder="1" applyAlignment="1">
      <alignment horizontal="right" vertical="top" wrapText="1"/>
    </xf>
    <xf numFmtId="164" fontId="5" fillId="5" borderId="1" xfId="0" applyNumberFormat="1" applyFont="1" applyFill="1" applyBorder="1" applyAlignment="1">
      <alignment horizontal="right" vertical="top" wrapText="1"/>
    </xf>
    <xf numFmtId="164" fontId="5" fillId="4" borderId="1" xfId="0" applyNumberFormat="1" applyFont="1" applyFill="1" applyBorder="1" applyAlignment="1">
      <alignment horizontal="right" vertical="top" wrapText="1"/>
    </xf>
    <xf numFmtId="164" fontId="5" fillId="3" borderId="1" xfId="0" applyNumberFormat="1" applyFont="1" applyFill="1" applyBorder="1" applyAlignment="1">
      <alignment horizontal="right" vertical="top" wrapText="1"/>
    </xf>
    <xf numFmtId="0" fontId="4" fillId="0" borderId="6" xfId="0" applyFont="1" applyBorder="1" applyAlignment="1">
      <alignment vertical="center" wrapText="1"/>
    </xf>
    <xf numFmtId="4" fontId="7" fillId="0" borderId="1" xfId="0" applyNumberFormat="1" applyFont="1" applyBorder="1" applyAlignment="1">
      <alignment vertical="center"/>
    </xf>
    <xf numFmtId="4" fontId="4" fillId="5" borderId="1" xfId="0" applyNumberFormat="1" applyFont="1" applyFill="1" applyBorder="1" applyAlignment="1">
      <alignment horizontal="right" vertical="center"/>
    </xf>
    <xf numFmtId="4" fontId="4" fillId="3" borderId="1" xfId="0" applyNumberFormat="1" applyFont="1" applyFill="1" applyBorder="1" applyAlignment="1">
      <alignment horizontal="right" vertical="center"/>
    </xf>
    <xf numFmtId="0" fontId="4" fillId="4" borderId="1" xfId="0" applyNumberFormat="1" applyFont="1" applyFill="1" applyBorder="1" applyAlignment="1">
      <alignment horizontal="right" vertical="center"/>
    </xf>
    <xf numFmtId="0" fontId="4" fillId="2" borderId="1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5" fillId="5" borderId="2" xfId="0" applyFont="1" applyFill="1" applyBorder="1" applyAlignment="1">
      <alignment horizontal="right" vertical="top" wrapText="1"/>
    </xf>
    <xf numFmtId="0" fontId="5" fillId="5" borderId="3" xfId="0" applyFont="1" applyFill="1" applyBorder="1" applyAlignment="1">
      <alignment horizontal="right" vertical="top" wrapText="1"/>
    </xf>
    <xf numFmtId="0" fontId="5" fillId="4" borderId="2" xfId="0" applyFont="1" applyFill="1" applyBorder="1" applyAlignment="1">
      <alignment horizontal="right" vertical="top" wrapText="1"/>
    </xf>
    <xf numFmtId="0" fontId="5" fillId="4" borderId="3" xfId="0" applyFont="1" applyFill="1" applyBorder="1" applyAlignment="1">
      <alignment horizontal="right" vertical="top" wrapText="1"/>
    </xf>
    <xf numFmtId="0" fontId="5" fillId="3" borderId="2" xfId="0" applyFont="1" applyFill="1" applyBorder="1" applyAlignment="1">
      <alignment horizontal="right" vertical="top" wrapText="1"/>
    </xf>
    <xf numFmtId="0" fontId="5" fillId="3" borderId="3" xfId="0" applyFont="1" applyFill="1" applyBorder="1" applyAlignment="1">
      <alignment horizontal="right" vertical="top" wrapText="1"/>
    </xf>
    <xf numFmtId="0" fontId="1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4" fillId="3" borderId="1" xfId="0" applyFont="1" applyFill="1" applyBorder="1" applyAlignment="1">
      <alignment horizontal="right" vertical="center"/>
    </xf>
    <xf numFmtId="0" fontId="6" fillId="0" borderId="5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right" vertical="center"/>
    </xf>
    <xf numFmtId="0" fontId="4" fillId="4" borderId="1" xfId="0" applyFont="1" applyFill="1" applyBorder="1" applyAlignment="1">
      <alignment horizontal="right" vertical="center"/>
    </xf>
    <xf numFmtId="0" fontId="6" fillId="0" borderId="5" xfId="0" applyFont="1" applyBorder="1" applyAlignment="1">
      <alignment horizontal="center" vertical="top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  <xf numFmtId="0" fontId="7" fillId="0" borderId="0" xfId="0" applyFont="1" applyAlignment="1">
      <alignment horizontal="left" vertical="top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5"/>
  <sheetViews>
    <sheetView tabSelected="1" workbookViewId="0">
      <selection activeCell="F12" sqref="F12"/>
    </sheetView>
  </sheetViews>
  <sheetFormatPr defaultRowHeight="18.75" x14ac:dyDescent="0.25"/>
  <cols>
    <col min="1" max="1" width="10.85546875" style="5" bestFit="1" customWidth="1"/>
    <col min="2" max="2" width="68" style="3" bestFit="1" customWidth="1"/>
    <col min="3" max="3" width="6.42578125" style="55" bestFit="1" customWidth="1"/>
    <col min="4" max="4" width="7.5703125" style="6" bestFit="1" customWidth="1"/>
    <col min="5" max="5" width="15.140625" style="55" bestFit="1" customWidth="1"/>
    <col min="6" max="6" width="19" style="55" bestFit="1" customWidth="1"/>
    <col min="7" max="16384" width="9.140625" style="3"/>
  </cols>
  <sheetData>
    <row r="1" spans="1:6" ht="42" customHeight="1" thickBot="1" x14ac:dyDescent="0.3">
      <c r="A1" s="71" t="s">
        <v>28</v>
      </c>
      <c r="B1" s="71"/>
      <c r="C1" s="71"/>
      <c r="D1" s="71"/>
      <c r="E1" s="71"/>
      <c r="F1" s="71"/>
    </row>
    <row r="2" spans="1:6" ht="21.75" thickTop="1" x14ac:dyDescent="0.25">
      <c r="A2" s="62" t="s">
        <v>29</v>
      </c>
      <c r="B2" s="72" t="str">
        <f>'Material Analysis'!B2:G2</f>
        <v xml:space="preserve">Repairing/rewinding of  10 nos 1480rpm, LT induction motors of  rating 11kW, 15kW and 22kW. </v>
      </c>
      <c r="C2" s="72"/>
      <c r="D2" s="72"/>
      <c r="E2" s="72"/>
      <c r="F2" s="72"/>
    </row>
    <row r="3" spans="1:6" ht="21" x14ac:dyDescent="0.25">
      <c r="A3" s="9"/>
      <c r="B3" s="73"/>
      <c r="C3" s="73"/>
      <c r="D3" s="73"/>
      <c r="E3" s="73"/>
      <c r="F3" s="73"/>
    </row>
    <row r="4" spans="1:6" ht="42" x14ac:dyDescent="0.25">
      <c r="A4" s="12" t="s">
        <v>0</v>
      </c>
      <c r="B4" s="12" t="s">
        <v>4</v>
      </c>
      <c r="C4" s="12" t="s">
        <v>5</v>
      </c>
      <c r="D4" s="12" t="s">
        <v>6</v>
      </c>
      <c r="E4" s="12" t="s">
        <v>55</v>
      </c>
      <c r="F4" s="12" t="s">
        <v>54</v>
      </c>
    </row>
    <row r="5" spans="1:6" ht="69.75" x14ac:dyDescent="0.25">
      <c r="A5" s="51">
        <v>1</v>
      </c>
      <c r="B5" s="57" t="str">
        <f>'Material Analysis'!C6</f>
        <v xml:space="preserve">Supply of Super enamel new copper wire. And Buyback of same amount of scrap copper.
</v>
      </c>
      <c r="C5" s="56">
        <f>'Material Analysis'!E6</f>
        <v>148</v>
      </c>
      <c r="D5" s="51" t="str">
        <f>'Material Analysis'!F6</f>
        <v>kg</v>
      </c>
      <c r="E5" s="58">
        <f>'Material Analysis'!H6</f>
        <v>325</v>
      </c>
      <c r="F5" s="58">
        <f>C5*E5</f>
        <v>48100</v>
      </c>
    </row>
    <row r="6" spans="1:6" ht="46.5" x14ac:dyDescent="0.25">
      <c r="A6" s="51">
        <v>2</v>
      </c>
      <c r="B6" s="57" t="str">
        <f>'Material Analysis'!C7</f>
        <v xml:space="preserve">Supply of Normex paper.
</v>
      </c>
      <c r="C6" s="56">
        <f>'Material Analysis'!E7</f>
        <v>10</v>
      </c>
      <c r="D6" s="51" t="str">
        <f>'Material Analysis'!F7</f>
        <v>kg</v>
      </c>
      <c r="E6" s="58">
        <f>'Material Analysis'!H7</f>
        <v>2000</v>
      </c>
      <c r="F6" s="58">
        <f t="shared" ref="F6:F9" si="0">C6*E6</f>
        <v>20000</v>
      </c>
    </row>
    <row r="7" spans="1:6" ht="46.5" x14ac:dyDescent="0.25">
      <c r="A7" s="51">
        <v>3</v>
      </c>
      <c r="B7" s="57" t="str">
        <f>'Material Analysis'!C8</f>
        <v xml:space="preserve">Supply of Varnish
</v>
      </c>
      <c r="C7" s="56">
        <f>'Material Analysis'!E8</f>
        <v>30</v>
      </c>
      <c r="D7" s="51" t="str">
        <f>'Material Analysis'!F8</f>
        <v>ltrs</v>
      </c>
      <c r="E7" s="58">
        <f>'Material Analysis'!H8</f>
        <v>415</v>
      </c>
      <c r="F7" s="58">
        <f t="shared" si="0"/>
        <v>12450</v>
      </c>
    </row>
    <row r="8" spans="1:6" ht="23.25" x14ac:dyDescent="0.25">
      <c r="A8" s="51">
        <v>4</v>
      </c>
      <c r="B8" s="57" t="str">
        <f>'Material Analysis'!C9</f>
        <v xml:space="preserve">Supply of insulating  items </v>
      </c>
      <c r="C8" s="56">
        <f>'Material Analysis'!E9</f>
        <v>10</v>
      </c>
      <c r="D8" s="51" t="str">
        <f>'Material Analysis'!F9</f>
        <v>set</v>
      </c>
      <c r="E8" s="58">
        <f>'Material Analysis'!H9</f>
        <v>1670</v>
      </c>
      <c r="F8" s="58">
        <f t="shared" si="0"/>
        <v>16700</v>
      </c>
    </row>
    <row r="9" spans="1:6" ht="30" customHeight="1" x14ac:dyDescent="0.25">
      <c r="A9" s="51">
        <v>5</v>
      </c>
      <c r="B9" s="57" t="s">
        <v>9</v>
      </c>
      <c r="C9" s="56">
        <v>1</v>
      </c>
      <c r="D9" s="51" t="s">
        <v>3</v>
      </c>
      <c r="E9" s="58">
        <f>'Labour Analysis'!G25</f>
        <v>38060</v>
      </c>
      <c r="F9" s="58">
        <f t="shared" si="0"/>
        <v>38060</v>
      </c>
    </row>
    <row r="10" spans="1:6" ht="23.25" x14ac:dyDescent="0.25">
      <c r="A10" s="74" t="s">
        <v>7</v>
      </c>
      <c r="B10" s="75"/>
      <c r="C10" s="75"/>
      <c r="D10" s="75"/>
      <c r="E10" s="75"/>
      <c r="F10" s="59">
        <f>ROUND(SUM(F5:F9),0)</f>
        <v>135310</v>
      </c>
    </row>
    <row r="11" spans="1:6" ht="23.25" x14ac:dyDescent="0.25">
      <c r="A11" s="76" t="s">
        <v>1</v>
      </c>
      <c r="B11" s="77"/>
      <c r="C11" s="77"/>
      <c r="D11" s="77"/>
      <c r="E11" s="77"/>
      <c r="F11" s="60">
        <f>ROUND(F10*0.18,0)</f>
        <v>24356</v>
      </c>
    </row>
    <row r="12" spans="1:6" ht="23.25" x14ac:dyDescent="0.25">
      <c r="A12" s="78" t="s">
        <v>8</v>
      </c>
      <c r="B12" s="79"/>
      <c r="C12" s="79"/>
      <c r="D12" s="79"/>
      <c r="E12" s="79"/>
      <c r="F12" s="61">
        <f>F10+F11</f>
        <v>159666</v>
      </c>
    </row>
    <row r="13" spans="1:6" ht="84.75" customHeight="1" x14ac:dyDescent="0.25">
      <c r="A13" s="10"/>
      <c r="B13" s="7"/>
      <c r="C13" s="52"/>
      <c r="D13" s="22"/>
      <c r="E13" s="52"/>
      <c r="F13" s="53"/>
    </row>
    <row r="14" spans="1:6" ht="23.25" x14ac:dyDescent="0.25">
      <c r="A14" s="10"/>
      <c r="B14" s="70" t="s">
        <v>33</v>
      </c>
      <c r="C14" s="70"/>
      <c r="D14" s="70" t="s">
        <v>32</v>
      </c>
      <c r="E14" s="70"/>
      <c r="F14" s="54" t="s">
        <v>30</v>
      </c>
    </row>
    <row r="15" spans="1:6" ht="21" x14ac:dyDescent="0.25">
      <c r="A15" s="10"/>
      <c r="B15" s="70" t="s">
        <v>34</v>
      </c>
      <c r="C15" s="70"/>
      <c r="D15" s="70" t="s">
        <v>35</v>
      </c>
      <c r="E15" s="70"/>
      <c r="F15" s="8" t="s">
        <v>35</v>
      </c>
    </row>
  </sheetData>
  <mergeCells count="10">
    <mergeCell ref="B15:C15"/>
    <mergeCell ref="D15:E15"/>
    <mergeCell ref="A1:F1"/>
    <mergeCell ref="B2:F2"/>
    <mergeCell ref="D14:E14"/>
    <mergeCell ref="B14:C14"/>
    <mergeCell ref="B3:F3"/>
    <mergeCell ref="A10:E10"/>
    <mergeCell ref="A11:E11"/>
    <mergeCell ref="A12:E12"/>
  </mergeCells>
  <pageMargins left="0.7" right="0.7" top="0.75" bottom="0.75" header="0.3" footer="0.3"/>
  <pageSetup paperSize="9" scale="68" fitToHeight="0" orientation="portrait" horizontalDpi="180" verticalDpi="180" r:id="rId1"/>
  <ignoredErrors>
    <ignoredError sqref="F10:F12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topLeftCell="A17" workbookViewId="0">
      <selection sqref="A1:I31"/>
    </sheetView>
  </sheetViews>
  <sheetFormatPr defaultRowHeight="15.75" x14ac:dyDescent="0.25"/>
  <cols>
    <col min="1" max="1" width="24.5703125" style="2" bestFit="1" customWidth="1"/>
    <col min="2" max="2" width="6.42578125" style="2" customWidth="1"/>
    <col min="3" max="3" width="2.85546875" style="2" bestFit="1" customWidth="1"/>
    <col min="4" max="4" width="21.28515625" style="2" bestFit="1" customWidth="1"/>
    <col min="5" max="5" width="10.42578125" style="2" customWidth="1"/>
    <col min="6" max="6" width="15" style="2" customWidth="1"/>
    <col min="7" max="7" width="18.5703125" style="2" bestFit="1" customWidth="1"/>
    <col min="8" max="16384" width="9.140625" style="2"/>
  </cols>
  <sheetData>
    <row r="1" spans="1:9" ht="33.75" customHeight="1" thickBot="1" x14ac:dyDescent="0.3">
      <c r="A1" s="84" t="s">
        <v>36</v>
      </c>
      <c r="B1" s="84"/>
      <c r="C1" s="84"/>
      <c r="D1" s="84"/>
      <c r="E1" s="84"/>
      <c r="F1" s="84"/>
      <c r="G1" s="84"/>
      <c r="H1" s="84"/>
      <c r="I1" s="84"/>
    </row>
    <row r="2" spans="1:9" ht="21.75" thickTop="1" x14ac:dyDescent="0.25">
      <c r="A2" s="13"/>
      <c r="B2" s="13"/>
      <c r="C2" s="13"/>
      <c r="D2" s="13"/>
      <c r="E2" s="13"/>
      <c r="F2" s="13"/>
      <c r="G2" s="13"/>
      <c r="H2" s="13"/>
      <c r="I2" s="13"/>
    </row>
    <row r="3" spans="1:9" ht="46.5" customHeight="1" x14ac:dyDescent="0.25">
      <c r="A3" s="14" t="s">
        <v>25</v>
      </c>
      <c r="B3" s="81" t="str">
        <f>'Material Analysis'!B2:G2</f>
        <v xml:space="preserve">Repairing/rewinding of  10 nos 1480rpm, LT induction motors of  rating 11kW, 15kW and 22kW. </v>
      </c>
      <c r="C3" s="81"/>
      <c r="D3" s="81"/>
      <c r="E3" s="81"/>
      <c r="F3" s="81"/>
      <c r="G3" s="81"/>
      <c r="H3" s="81"/>
      <c r="I3" s="13"/>
    </row>
    <row r="4" spans="1:9" ht="21" x14ac:dyDescent="0.25">
      <c r="A4" s="14"/>
      <c r="B4" s="14"/>
      <c r="C4" s="15"/>
      <c r="D4" s="13"/>
      <c r="E4" s="13"/>
      <c r="F4" s="13"/>
      <c r="G4" s="13"/>
      <c r="H4" s="13"/>
      <c r="I4" s="13"/>
    </row>
    <row r="5" spans="1:9" ht="21" x14ac:dyDescent="0.25">
      <c r="A5" s="14" t="s">
        <v>26</v>
      </c>
      <c r="B5" s="14"/>
      <c r="C5" s="15"/>
      <c r="D5" s="13"/>
      <c r="E5" s="13"/>
      <c r="F5" s="13"/>
      <c r="G5" s="13"/>
      <c r="H5" s="13"/>
      <c r="I5" s="13"/>
    </row>
    <row r="6" spans="1:9" ht="21" x14ac:dyDescent="0.25">
      <c r="A6" s="14"/>
      <c r="B6" s="14"/>
      <c r="C6" s="16">
        <v>1</v>
      </c>
      <c r="D6" s="82" t="s">
        <v>47</v>
      </c>
      <c r="E6" s="82"/>
      <c r="F6" s="82"/>
      <c r="G6" s="82"/>
      <c r="H6" s="13"/>
      <c r="I6" s="13"/>
    </row>
    <row r="7" spans="1:9" ht="21" x14ac:dyDescent="0.25">
      <c r="A7" s="14"/>
      <c r="B7" s="14"/>
      <c r="C7" s="16">
        <v>2</v>
      </c>
      <c r="D7" s="82" t="s">
        <v>56</v>
      </c>
      <c r="E7" s="82"/>
      <c r="F7" s="82"/>
      <c r="G7" s="82"/>
      <c r="H7" s="13"/>
      <c r="I7" s="13"/>
    </row>
    <row r="8" spans="1:9" ht="21" x14ac:dyDescent="0.25">
      <c r="A8" s="14"/>
      <c r="B8" s="14"/>
      <c r="C8" s="16">
        <v>3</v>
      </c>
      <c r="D8" s="82" t="s">
        <v>57</v>
      </c>
      <c r="E8" s="82"/>
      <c r="F8" s="82"/>
      <c r="G8" s="82"/>
      <c r="H8" s="13"/>
      <c r="I8" s="13"/>
    </row>
    <row r="9" spans="1:9" ht="21" x14ac:dyDescent="0.25">
      <c r="A9" s="14"/>
      <c r="B9" s="14"/>
      <c r="C9" s="16">
        <v>4</v>
      </c>
      <c r="D9" s="82" t="s">
        <v>48</v>
      </c>
      <c r="E9" s="82"/>
      <c r="F9" s="82"/>
      <c r="G9" s="82"/>
      <c r="H9" s="13"/>
      <c r="I9" s="13"/>
    </row>
    <row r="10" spans="1:9" ht="21" x14ac:dyDescent="0.25">
      <c r="A10" s="14"/>
      <c r="B10" s="14"/>
      <c r="C10" s="16">
        <v>5</v>
      </c>
      <c r="D10" s="82" t="s">
        <v>49</v>
      </c>
      <c r="E10" s="82"/>
      <c r="F10" s="82"/>
      <c r="G10" s="82"/>
      <c r="H10" s="13"/>
      <c r="I10" s="13"/>
    </row>
    <row r="11" spans="1:9" ht="21" x14ac:dyDescent="0.25">
      <c r="A11" s="14"/>
      <c r="B11" s="14"/>
      <c r="C11" s="16">
        <v>6</v>
      </c>
      <c r="D11" s="82" t="s">
        <v>50</v>
      </c>
      <c r="E11" s="82"/>
      <c r="F11" s="82"/>
      <c r="G11" s="82"/>
      <c r="H11" s="13"/>
      <c r="I11" s="13"/>
    </row>
    <row r="12" spans="1:9" ht="21" x14ac:dyDescent="0.25">
      <c r="A12" s="14"/>
      <c r="B12" s="14"/>
      <c r="C12" s="16">
        <v>7</v>
      </c>
      <c r="D12" s="82" t="s">
        <v>11</v>
      </c>
      <c r="E12" s="82"/>
      <c r="F12" s="82"/>
      <c r="G12" s="82"/>
      <c r="H12" s="13"/>
      <c r="I12" s="13"/>
    </row>
    <row r="13" spans="1:9" ht="21" x14ac:dyDescent="0.25">
      <c r="A13" s="14"/>
      <c r="B13" s="14"/>
      <c r="C13" s="16">
        <v>8</v>
      </c>
      <c r="D13" s="82" t="s">
        <v>12</v>
      </c>
      <c r="E13" s="82"/>
      <c r="F13" s="82"/>
      <c r="G13" s="82"/>
      <c r="H13" s="13"/>
      <c r="I13" s="13"/>
    </row>
    <row r="14" spans="1:9" ht="21" x14ac:dyDescent="0.25">
      <c r="A14" s="14"/>
      <c r="B14" s="14"/>
      <c r="C14" s="15"/>
      <c r="D14" s="13"/>
      <c r="E14" s="13"/>
      <c r="F14" s="13"/>
      <c r="G14" s="13"/>
      <c r="H14" s="13"/>
      <c r="I14" s="13"/>
    </row>
    <row r="15" spans="1:9" ht="21" x14ac:dyDescent="0.25">
      <c r="A15" s="14" t="s">
        <v>27</v>
      </c>
      <c r="B15" s="14"/>
      <c r="C15" s="15"/>
      <c r="D15" s="13"/>
      <c r="E15" s="13"/>
      <c r="F15" s="13"/>
      <c r="G15" s="13"/>
      <c r="H15" s="13"/>
      <c r="I15" s="13"/>
    </row>
    <row r="16" spans="1:9" ht="21" customHeight="1" x14ac:dyDescent="0.25">
      <c r="A16" s="13"/>
      <c r="B16" s="13"/>
      <c r="C16" s="13"/>
      <c r="D16" s="17" t="s">
        <v>13</v>
      </c>
      <c r="E16" s="17" t="s">
        <v>5</v>
      </c>
      <c r="F16" s="17" t="s">
        <v>18</v>
      </c>
      <c r="G16" s="17" t="s">
        <v>19</v>
      </c>
      <c r="H16" s="13"/>
      <c r="I16" s="13"/>
    </row>
    <row r="17" spans="1:9" ht="21" x14ac:dyDescent="0.25">
      <c r="A17" s="13"/>
      <c r="B17" s="13"/>
      <c r="C17" s="13"/>
      <c r="D17" s="18" t="s">
        <v>14</v>
      </c>
      <c r="E17" s="19"/>
      <c r="F17" s="20"/>
      <c r="G17" s="20"/>
      <c r="H17" s="13"/>
      <c r="I17" s="13"/>
    </row>
    <row r="18" spans="1:9" ht="21" x14ac:dyDescent="0.25">
      <c r="A18" s="13"/>
      <c r="B18" s="13"/>
      <c r="C18" s="13"/>
      <c r="D18" s="18" t="s">
        <v>15</v>
      </c>
      <c r="E18" s="19">
        <v>2</v>
      </c>
      <c r="F18" s="21">
        <v>506</v>
      </c>
      <c r="G18" s="63">
        <f t="shared" ref="G18:G20" si="0">E18*F18</f>
        <v>1012</v>
      </c>
      <c r="H18" s="13"/>
      <c r="I18" s="13"/>
    </row>
    <row r="19" spans="1:9" ht="21" x14ac:dyDescent="0.25">
      <c r="A19" s="13"/>
      <c r="B19" s="13"/>
      <c r="C19" s="13"/>
      <c r="D19" s="18" t="s">
        <v>16</v>
      </c>
      <c r="E19" s="19"/>
      <c r="F19" s="20"/>
      <c r="G19" s="63"/>
      <c r="H19" s="13"/>
      <c r="I19" s="13"/>
    </row>
    <row r="20" spans="1:9" ht="21" x14ac:dyDescent="0.25">
      <c r="A20" s="13"/>
      <c r="B20" s="13"/>
      <c r="C20" s="13"/>
      <c r="D20" s="18" t="s">
        <v>17</v>
      </c>
      <c r="E20" s="19">
        <v>2</v>
      </c>
      <c r="F20" s="21">
        <v>359</v>
      </c>
      <c r="G20" s="63">
        <f t="shared" si="0"/>
        <v>718</v>
      </c>
      <c r="H20" s="13"/>
      <c r="I20" s="13"/>
    </row>
    <row r="21" spans="1:9" ht="21" customHeight="1" x14ac:dyDescent="0.25">
      <c r="A21" s="13"/>
      <c r="B21" s="13"/>
      <c r="C21" s="13"/>
      <c r="D21" s="85" t="s">
        <v>20</v>
      </c>
      <c r="E21" s="85"/>
      <c r="F21" s="85"/>
      <c r="G21" s="64">
        <f>SUM(G17:G20)</f>
        <v>1730</v>
      </c>
      <c r="H21" s="13"/>
      <c r="I21" s="13"/>
    </row>
    <row r="22" spans="1:9" ht="19.5" customHeight="1" x14ac:dyDescent="0.25">
      <c r="A22" s="13"/>
      <c r="B22" s="13"/>
      <c r="C22" s="13"/>
      <c r="D22" s="86" t="s">
        <v>21</v>
      </c>
      <c r="E22" s="86"/>
      <c r="F22" s="86"/>
      <c r="G22" s="66">
        <v>20</v>
      </c>
      <c r="H22" s="13"/>
      <c r="I22" s="13"/>
    </row>
    <row r="23" spans="1:9" ht="20.25" customHeight="1" x14ac:dyDescent="0.25">
      <c r="A23" s="13"/>
      <c r="B23" s="13"/>
      <c r="C23" s="13"/>
      <c r="D23" s="83" t="s">
        <v>22</v>
      </c>
      <c r="E23" s="83"/>
      <c r="F23" s="83"/>
      <c r="G23" s="65">
        <f>G21*G22</f>
        <v>34600</v>
      </c>
      <c r="H23" s="13"/>
      <c r="I23" s="13"/>
    </row>
    <row r="24" spans="1:9" ht="21.75" customHeight="1" x14ac:dyDescent="0.25">
      <c r="A24" s="13"/>
      <c r="B24" s="13"/>
      <c r="C24" s="13"/>
      <c r="D24" s="85" t="s">
        <v>23</v>
      </c>
      <c r="E24" s="85"/>
      <c r="F24" s="85"/>
      <c r="G24" s="64">
        <f>G23*0.1</f>
        <v>3460</v>
      </c>
      <c r="H24" s="13"/>
      <c r="I24" s="13"/>
    </row>
    <row r="25" spans="1:9" ht="23.25" customHeight="1" x14ac:dyDescent="0.25">
      <c r="A25" s="13"/>
      <c r="B25" s="13"/>
      <c r="C25" s="13"/>
      <c r="D25" s="83" t="s">
        <v>24</v>
      </c>
      <c r="E25" s="83"/>
      <c r="F25" s="83"/>
      <c r="G25" s="65">
        <f>G23+G24</f>
        <v>38060</v>
      </c>
      <c r="H25" s="13"/>
      <c r="I25" s="13"/>
    </row>
    <row r="26" spans="1:9" ht="21" x14ac:dyDescent="0.25">
      <c r="A26" s="13"/>
      <c r="B26" s="13"/>
      <c r="C26" s="13"/>
      <c r="D26" s="13"/>
      <c r="E26" s="13"/>
      <c r="F26" s="13"/>
      <c r="G26" s="13"/>
      <c r="H26" s="13"/>
      <c r="I26" s="13"/>
    </row>
    <row r="27" spans="1:9" ht="21" x14ac:dyDescent="0.25">
      <c r="A27" s="13"/>
      <c r="B27" s="13"/>
      <c r="C27" s="13"/>
      <c r="D27" s="13"/>
      <c r="E27" s="13"/>
      <c r="F27" s="13"/>
      <c r="G27" s="13"/>
      <c r="H27" s="13"/>
      <c r="I27" s="13"/>
    </row>
    <row r="28" spans="1:9" ht="21" x14ac:dyDescent="0.25">
      <c r="A28" s="13"/>
      <c r="B28" s="13"/>
      <c r="C28" s="13"/>
      <c r="D28" s="13"/>
      <c r="E28" s="13"/>
      <c r="F28" s="13"/>
      <c r="G28" s="13"/>
      <c r="H28" s="13"/>
      <c r="I28" s="13"/>
    </row>
    <row r="29" spans="1:9" ht="21" x14ac:dyDescent="0.25">
      <c r="A29" s="13"/>
      <c r="B29" s="13"/>
      <c r="C29" s="13"/>
      <c r="D29" s="13"/>
      <c r="E29" s="13"/>
      <c r="F29" s="13"/>
      <c r="G29" s="13"/>
      <c r="H29" s="13"/>
      <c r="I29" s="13"/>
    </row>
    <row r="30" spans="1:9" s="1" customFormat="1" ht="18.75" x14ac:dyDescent="0.25">
      <c r="A30" s="4"/>
      <c r="B30" s="80" t="s">
        <v>33</v>
      </c>
      <c r="C30" s="80"/>
      <c r="D30" s="80"/>
      <c r="E30" s="80" t="s">
        <v>32</v>
      </c>
      <c r="F30" s="80"/>
      <c r="G30" s="11" t="s">
        <v>31</v>
      </c>
      <c r="H30" s="80" t="s">
        <v>30</v>
      </c>
      <c r="I30" s="80"/>
    </row>
    <row r="31" spans="1:9" s="1" customFormat="1" ht="18.75" x14ac:dyDescent="0.25">
      <c r="A31" s="4"/>
      <c r="B31" s="80" t="s">
        <v>34</v>
      </c>
      <c r="C31" s="80"/>
      <c r="D31" s="80"/>
      <c r="E31" s="80" t="s">
        <v>35</v>
      </c>
      <c r="F31" s="80"/>
      <c r="G31" s="11" t="s">
        <v>35</v>
      </c>
      <c r="H31" s="80" t="s">
        <v>35</v>
      </c>
      <c r="I31" s="80"/>
    </row>
  </sheetData>
  <mergeCells count="21">
    <mergeCell ref="A1:I1"/>
    <mergeCell ref="E30:F30"/>
    <mergeCell ref="D9:G9"/>
    <mergeCell ref="D10:G10"/>
    <mergeCell ref="D11:G11"/>
    <mergeCell ref="D12:G12"/>
    <mergeCell ref="D21:F21"/>
    <mergeCell ref="D22:F22"/>
    <mergeCell ref="D23:F23"/>
    <mergeCell ref="D24:F24"/>
    <mergeCell ref="D13:G13"/>
    <mergeCell ref="E31:F31"/>
    <mergeCell ref="H30:I30"/>
    <mergeCell ref="H31:I31"/>
    <mergeCell ref="B3:H3"/>
    <mergeCell ref="B30:D30"/>
    <mergeCell ref="B31:D31"/>
    <mergeCell ref="D6:G6"/>
    <mergeCell ref="D7:G7"/>
    <mergeCell ref="D8:G8"/>
    <mergeCell ref="D25:F25"/>
  </mergeCells>
  <pageMargins left="0.7" right="0.7" top="0.75" bottom="0.75" header="0.3" footer="0.3"/>
  <pageSetup paperSize="9" scale="74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2"/>
  <sheetViews>
    <sheetView topLeftCell="A7" zoomScale="70" zoomScaleNormal="70" workbookViewId="0">
      <selection sqref="A1:H12"/>
    </sheetView>
  </sheetViews>
  <sheetFormatPr defaultRowHeight="18.75" x14ac:dyDescent="0.25"/>
  <cols>
    <col min="1" max="1" width="12.42578125" style="26" customWidth="1"/>
    <col min="2" max="2" width="4" style="26" bestFit="1" customWidth="1"/>
    <col min="3" max="3" width="24.42578125" style="26" customWidth="1"/>
    <col min="4" max="4" width="22" style="26" customWidth="1"/>
    <col min="5" max="5" width="10.5703125" style="26" customWidth="1"/>
    <col min="6" max="6" width="8" style="26" customWidth="1"/>
    <col min="7" max="7" width="33.28515625" style="50" customWidth="1"/>
    <col min="8" max="8" width="21.28515625" style="46" customWidth="1"/>
    <col min="9" max="16384" width="9.140625" style="26"/>
  </cols>
  <sheetData>
    <row r="1" spans="1:8" ht="35.25" customHeight="1" thickBot="1" x14ac:dyDescent="0.3">
      <c r="A1" s="87" t="s">
        <v>38</v>
      </c>
      <c r="B1" s="87"/>
      <c r="C1" s="87"/>
      <c r="D1" s="87"/>
      <c r="E1" s="87"/>
      <c r="F1" s="87"/>
      <c r="G1" s="87"/>
      <c r="H1" s="87"/>
    </row>
    <row r="2" spans="1:8" ht="42.75" customHeight="1" thickTop="1" x14ac:dyDescent="0.25">
      <c r="A2" s="29" t="s">
        <v>25</v>
      </c>
      <c r="B2" s="91" t="s">
        <v>61</v>
      </c>
      <c r="C2" s="91"/>
      <c r="D2" s="91"/>
      <c r="E2" s="91"/>
      <c r="F2" s="91"/>
      <c r="G2" s="91"/>
      <c r="H2" s="91"/>
    </row>
    <row r="3" spans="1:8" ht="21.75" thickBot="1" x14ac:dyDescent="0.3">
      <c r="A3" s="29"/>
      <c r="B3" s="23"/>
      <c r="C3" s="30"/>
      <c r="D3" s="30"/>
      <c r="E3" s="30"/>
      <c r="F3" s="30"/>
      <c r="G3" s="47"/>
      <c r="H3" s="31"/>
    </row>
    <row r="4" spans="1:8" ht="21" x14ac:dyDescent="0.25">
      <c r="A4" s="29"/>
      <c r="B4" s="92" t="s">
        <v>0</v>
      </c>
      <c r="C4" s="93" t="s">
        <v>37</v>
      </c>
      <c r="D4" s="94" t="s">
        <v>39</v>
      </c>
      <c r="E4" s="95"/>
      <c r="F4" s="96"/>
      <c r="G4" s="88" t="s">
        <v>41</v>
      </c>
      <c r="H4" s="89"/>
    </row>
    <row r="5" spans="1:8" ht="42" x14ac:dyDescent="0.25">
      <c r="A5" s="29"/>
      <c r="B5" s="92"/>
      <c r="C5" s="93"/>
      <c r="D5" s="67" t="s">
        <v>40</v>
      </c>
      <c r="E5" s="12" t="s">
        <v>45</v>
      </c>
      <c r="F5" s="68" t="s">
        <v>42</v>
      </c>
      <c r="G5" s="67" t="s">
        <v>40</v>
      </c>
      <c r="H5" s="69" t="s">
        <v>46</v>
      </c>
    </row>
    <row r="6" spans="1:8" ht="157.5" x14ac:dyDescent="0.25">
      <c r="A6" s="29"/>
      <c r="B6" s="24">
        <f>ROW()-5</f>
        <v>1</v>
      </c>
      <c r="C6" s="32" t="s">
        <v>51</v>
      </c>
      <c r="D6" s="28" t="s">
        <v>58</v>
      </c>
      <c r="E6" s="33">
        <v>148</v>
      </c>
      <c r="F6" s="34" t="s">
        <v>2</v>
      </c>
      <c r="G6" s="48" t="s">
        <v>62</v>
      </c>
      <c r="H6" s="35">
        <v>325</v>
      </c>
    </row>
    <row r="7" spans="1:8" ht="72" customHeight="1" x14ac:dyDescent="0.25">
      <c r="A7" s="29"/>
      <c r="B7" s="24">
        <f t="shared" ref="B7:B9" si="0">ROW()-5</f>
        <v>2</v>
      </c>
      <c r="C7" s="36" t="s">
        <v>52</v>
      </c>
      <c r="D7" s="37" t="s">
        <v>59</v>
      </c>
      <c r="E7" s="38">
        <v>10</v>
      </c>
      <c r="F7" s="39" t="s">
        <v>2</v>
      </c>
      <c r="G7" s="48" t="s">
        <v>62</v>
      </c>
      <c r="H7" s="40">
        <v>2000</v>
      </c>
    </row>
    <row r="8" spans="1:8" ht="90" x14ac:dyDescent="0.25">
      <c r="A8" s="29"/>
      <c r="B8" s="24">
        <f t="shared" si="0"/>
        <v>3</v>
      </c>
      <c r="C8" s="36" t="s">
        <v>53</v>
      </c>
      <c r="D8" s="37" t="s">
        <v>60</v>
      </c>
      <c r="E8" s="38">
        <v>30</v>
      </c>
      <c r="F8" s="39" t="s">
        <v>10</v>
      </c>
      <c r="G8" s="48" t="s">
        <v>62</v>
      </c>
      <c r="H8" s="40">
        <v>415</v>
      </c>
    </row>
    <row r="9" spans="1:8" ht="122.25" customHeight="1" thickBot="1" x14ac:dyDescent="0.3">
      <c r="A9" s="29"/>
      <c r="B9" s="24">
        <f t="shared" si="0"/>
        <v>4</v>
      </c>
      <c r="C9" s="36" t="s">
        <v>65</v>
      </c>
      <c r="D9" s="41" t="s">
        <v>63</v>
      </c>
      <c r="E9" s="42">
        <v>10</v>
      </c>
      <c r="F9" s="43" t="s">
        <v>64</v>
      </c>
      <c r="G9" s="48" t="s">
        <v>62</v>
      </c>
      <c r="H9" s="40">
        <v>1670</v>
      </c>
    </row>
    <row r="10" spans="1:8" ht="131.25" customHeight="1" x14ac:dyDescent="0.25">
      <c r="A10" s="29"/>
      <c r="B10" s="27"/>
      <c r="C10" s="44"/>
      <c r="D10" s="44"/>
      <c r="E10" s="44"/>
      <c r="F10" s="44"/>
      <c r="G10" s="49"/>
      <c r="H10" s="27"/>
    </row>
    <row r="11" spans="1:8" ht="19.5" customHeight="1" x14ac:dyDescent="0.25">
      <c r="A11" s="45"/>
      <c r="B11" s="25"/>
      <c r="C11" s="45" t="s">
        <v>43</v>
      </c>
      <c r="D11" s="45" t="s">
        <v>32</v>
      </c>
      <c r="E11" s="90" t="s">
        <v>31</v>
      </c>
      <c r="F11" s="90"/>
      <c r="G11" s="90"/>
      <c r="H11" s="25" t="s">
        <v>30</v>
      </c>
    </row>
    <row r="12" spans="1:8" ht="19.5" customHeight="1" x14ac:dyDescent="0.25">
      <c r="A12" s="45"/>
      <c r="B12" s="25"/>
      <c r="C12" s="45" t="s">
        <v>44</v>
      </c>
      <c r="D12" s="45" t="s">
        <v>35</v>
      </c>
      <c r="E12" s="90" t="s">
        <v>35</v>
      </c>
      <c r="F12" s="90"/>
      <c r="G12" s="90"/>
      <c r="H12" s="25" t="s">
        <v>35</v>
      </c>
    </row>
  </sheetData>
  <mergeCells count="8">
    <mergeCell ref="A1:H1"/>
    <mergeCell ref="G4:H4"/>
    <mergeCell ref="E11:G11"/>
    <mergeCell ref="E12:G12"/>
    <mergeCell ref="B2:H2"/>
    <mergeCell ref="B4:B5"/>
    <mergeCell ref="C4:C5"/>
    <mergeCell ref="D4:F4"/>
  </mergeCells>
  <pageMargins left="0.7" right="0.7" top="0.75" bottom="0.75" header="0.3" footer="0.3"/>
  <pageSetup paperSize="9" scale="64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Estimate</vt:lpstr>
      <vt:lpstr>Labour Analysis</vt:lpstr>
      <vt:lpstr>Material Analysis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2018-07-31T07:52:40Z</dcterms:modified>
</cp:coreProperties>
</file>