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69E2E73C-8878-4925-8E19-445DCBAFFA00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attendance" sheetId="7" r:id="rId1"/>
    <sheet name="summary" sheetId="9" r:id="rId2"/>
    <sheet name="payment" sheetId="10" r:id="rId3"/>
    <sheet name="Sheet7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1" l="1"/>
  <c r="F3" i="11"/>
  <c r="B4" i="9"/>
  <c r="B28" i="9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AG28" i="7" l="1"/>
  <c r="F4" i="11"/>
  <c r="E5" i="9"/>
  <c r="F5" i="9" s="1"/>
  <c r="E7" i="9"/>
  <c r="F7" i="9" s="1"/>
  <c r="E9" i="9"/>
  <c r="F9" i="9" s="1"/>
  <c r="E11" i="9"/>
  <c r="F11" i="9" s="1"/>
  <c r="E13" i="9"/>
  <c r="F13" i="9" s="1"/>
  <c r="E15" i="9"/>
  <c r="F15" i="9" s="1"/>
  <c r="E17" i="9"/>
  <c r="F17" i="9" s="1"/>
  <c r="E19" i="9"/>
  <c r="F19" i="9" s="1"/>
  <c r="E21" i="9"/>
  <c r="F21" i="9" s="1"/>
  <c r="E23" i="9"/>
  <c r="F23" i="9" s="1"/>
  <c r="E25" i="9"/>
  <c r="F25" i="9" s="1"/>
  <c r="E27" i="9"/>
  <c r="F27" i="9" s="1"/>
  <c r="E4" i="9"/>
  <c r="F4" i="9" s="1"/>
  <c r="E6" i="9"/>
  <c r="F6" i="9" s="1"/>
  <c r="E8" i="9"/>
  <c r="F8" i="9" s="1"/>
  <c r="E10" i="9"/>
  <c r="F10" i="9" s="1"/>
  <c r="E12" i="9"/>
  <c r="F12" i="9" s="1"/>
  <c r="E14" i="9"/>
  <c r="F14" i="9" s="1"/>
  <c r="E16" i="9"/>
  <c r="F16" i="9" s="1"/>
  <c r="E18" i="9"/>
  <c r="F18" i="9" s="1"/>
  <c r="E20" i="9"/>
  <c r="F20" i="9" s="1"/>
  <c r="E22" i="9"/>
  <c r="F22" i="9" s="1"/>
  <c r="E24" i="9"/>
  <c r="F24" i="9" s="1"/>
  <c r="E26" i="9"/>
  <c r="F26" i="9" s="1"/>
  <c r="D27" i="9"/>
  <c r="D25" i="9"/>
  <c r="D23" i="9"/>
  <c r="D21" i="9"/>
  <c r="D19" i="9"/>
  <c r="D17" i="9"/>
  <c r="D15" i="9"/>
  <c r="D13" i="9"/>
  <c r="D11" i="9"/>
  <c r="D9" i="9"/>
  <c r="D7" i="9"/>
  <c r="D5" i="9"/>
  <c r="D26" i="9"/>
  <c r="D24" i="9"/>
  <c r="D22" i="9"/>
  <c r="D20" i="9"/>
  <c r="D18" i="9"/>
  <c r="D16" i="9"/>
  <c r="D14" i="9"/>
  <c r="D12" i="9"/>
  <c r="D10" i="9"/>
  <c r="D8" i="9"/>
  <c r="D6" i="9"/>
  <c r="D4" i="9"/>
  <c r="D3" i="9"/>
  <c r="C28" i="9"/>
  <c r="E3" i="9"/>
  <c r="F3" i="9" s="1"/>
  <c r="D28" i="9" l="1"/>
  <c r="C1" i="10"/>
  <c r="C2" i="10" s="1"/>
  <c r="C3" i="10" s="1"/>
  <c r="E28" i="9"/>
  <c r="F28" i="9" s="1"/>
  <c r="C4" i="10" l="1"/>
  <c r="C5" i="10" s="1"/>
</calcChain>
</file>

<file path=xl/sharedStrings.xml><?xml version="1.0" encoding="utf-8"?>
<sst xmlns="http://schemas.openxmlformats.org/spreadsheetml/2006/main" count="64" uniqueCount="57">
  <si>
    <t>TOTAL</t>
  </si>
  <si>
    <t>SHORTAGE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</si>
  <si>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</si>
  <si>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</si>
  <si>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</si>
  <si>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</si>
  <si>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</si>
  <si>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</si>
  <si>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</si>
  <si>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</si>
  <si>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</si>
  <si>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</si>
  <si>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</si>
  <si>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</si>
  <si>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</si>
  <si>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</si>
  <si>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</si>
  <si>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</si>
  <si>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</si>
  <si>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</si>
  <si>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</si>
  <si>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</si>
  <si>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</si>
  <si>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</si>
  <si>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</si>
  <si>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</si>
  <si>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</si>
  <si>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</si>
  <si>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</si>
  <si>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</si>
  <si>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</si>
  <si>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</si>
  <si>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</si>
  <si>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% SHORTAGE</t>
  </si>
  <si>
    <t>PRESENT</t>
  </si>
  <si>
    <t>PROVISION</t>
  </si>
  <si>
    <t>% PRESENT</t>
  </si>
  <si>
    <t>MONTH</t>
  </si>
  <si>
    <t>Attendance of manpower engaged by M/s Chhotelal Shah against the work order no DCH/GM(E&amp;M)/LOI/CHP/16-17/48 DTD 24.08.2016</t>
  </si>
  <si>
    <t>:</t>
  </si>
  <si>
    <t xml:space="preserve">Manpower made avilabe </t>
  </si>
  <si>
    <t>Equivalent days of work</t>
  </si>
  <si>
    <t xml:space="preserve">: </t>
  </si>
  <si>
    <t>Amount payable</t>
  </si>
  <si>
    <t>Service tax</t>
  </si>
  <si>
    <t>Total</t>
  </si>
  <si>
    <t>Work</t>
  </si>
  <si>
    <t>Unit</t>
  </si>
  <si>
    <t>Quantity</t>
  </si>
  <si>
    <t>Amount</t>
  </si>
  <si>
    <t>Days</t>
  </si>
  <si>
    <t>Service tax @ 18%</t>
  </si>
  <si>
    <t>Rate</t>
  </si>
  <si>
    <t>Day to day electrical equipment cleaning (like cleaning of panels, control desk, motors, sensors, etc. installed in phase 1 and 2 ) and electronic equipment like communication systems, lifts, fire protection system, and other installed at phase 1 and 2 of CHP equivalent to 07 semi-skilled per day.</t>
  </si>
  <si>
    <t>Sl</t>
  </si>
  <si>
    <t>Time Keeper</t>
  </si>
  <si>
    <t>CHP/DCH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</si>
</sst>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\ #,##0.00;[Red]&quot;Rs.&quot;\ 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4" fontId="6" fillId="0" borderId="1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9" fontId="8" fillId="2" borderId="1" xfId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 wrapText="1"/>
    </xf>
    <xf numFmtId="17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9" fontId="9" fillId="3" borderId="1" xfId="1" applyFont="1" applyFill="1" applyBorder="1" applyAlignment="1">
      <alignment horizontal="center" vertical="center" wrapText="1"/>
    </xf>
    <xf numFmtId="0" fontId="9" fillId="3" borderId="1" xfId="1" applyNumberFormat="1" applyFont="1" applyFill="1" applyBorder="1" applyAlignment="1">
      <alignment horizontal="center" vertical="center" wrapText="1"/>
    </xf>
    <xf numFmtId="9" fontId="9" fillId="3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9" fontId="8" fillId="2" borderId="1" xfId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2"/>
  <sheetViews>
    <sheetView topLeftCell="A7" zoomScale="85" zoomScaleNormal="85" workbookViewId="0">
      <selection activeCell="I3" sqref="I3"/>
    </sheetView>
  </sheetViews>
  <sheetFormatPr defaultRowHeight="15" x14ac:dyDescent="0.25"/>
  <cols>
    <col min="1" max="1" width="7" bestFit="1" customWidth="1"/>
    <col min="2" max="2" width="3.5703125" bestFit="1" customWidth="1"/>
    <col min="3" max="3" width="4.140625" bestFit="1" customWidth="1"/>
    <col min="4" max="10" width="3.85546875" bestFit="1" customWidth="1"/>
    <col min="11" max="21" width="4.85546875" bestFit="1" customWidth="1"/>
    <col min="22" max="22" width="4.5703125" bestFit="1" customWidth="1"/>
    <col min="23" max="23" width="5.140625" bestFit="1" customWidth="1"/>
    <col min="24" max="31" width="4.85546875" bestFit="1" customWidth="1"/>
    <col min="32" max="32" width="4.5703125" bestFit="1" customWidth="1"/>
    <col min="33" max="33" width="6" bestFit="1" customWidth="1"/>
  </cols>
  <sheetData>
    <row r="1" spans="1:33" s="1" customFormat="1" ht="60.75" customHeight="1" x14ac:dyDescent="0.25">
      <c r="A1" s="25" t="s">
        <v>38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25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0</v>
      </c>
    </row>
    <row r="3" spans="1:33" x14ac:dyDescent="0.25">
      <c r="A3" s="3">
        <v>42614</v>
      </c>
      <c r="B3" s="5"/>
      <c r="C3" s="5"/>
      <c r="D3" s="5"/>
      <c r="E3" s="5"/>
      <c r="F3" s="5"/>
      <c r="G3" s="5"/>
      <c r="H3" s="5"/>
      <c r="I3" s="5">
        <v>7</v>
      </c>
      <c r="J3" s="5">
        <v>7</v>
      </c>
      <c r="K3" s="5">
        <v>4</v>
      </c>
      <c r="L3" s="5">
        <v>5</v>
      </c>
      <c r="M3" s="5">
        <v>6</v>
      </c>
      <c r="N3" s="5">
        <v>6</v>
      </c>
      <c r="O3" s="5">
        <v>6</v>
      </c>
      <c r="P3" s="5">
        <v>6</v>
      </c>
      <c r="Q3" s="5">
        <v>6</v>
      </c>
      <c r="R3" s="5">
        <v>6</v>
      </c>
      <c r="S3" s="5">
        <v>6</v>
      </c>
      <c r="T3" s="5">
        <v>6</v>
      </c>
      <c r="U3" s="5">
        <v>5</v>
      </c>
      <c r="V3" s="5">
        <v>5</v>
      </c>
      <c r="W3" s="5">
        <v>5</v>
      </c>
      <c r="X3" s="5">
        <v>5</v>
      </c>
      <c r="Y3" s="5">
        <v>6</v>
      </c>
      <c r="Z3" s="5">
        <v>6</v>
      </c>
      <c r="AA3" s="5">
        <v>6</v>
      </c>
      <c r="AB3" s="5">
        <v>6</v>
      </c>
      <c r="AC3" s="5">
        <v>6</v>
      </c>
      <c r="AD3" s="5">
        <v>5</v>
      </c>
      <c r="AE3" s="5">
        <v>6</v>
      </c>
      <c r="AF3" s="5"/>
      <c r="AG3" s="4">
        <f t="shared" ref="AG3:AG27" si="0">SUM(B3:AF3)</f>
        <v>132</v>
      </c>
    </row>
    <row r="4" spans="1:33" x14ac:dyDescent="0.25">
      <c r="A4" s="3">
        <v>42644</v>
      </c>
      <c r="B4" s="5">
        <v>5</v>
      </c>
      <c r="C4" s="5">
        <v>4</v>
      </c>
      <c r="D4" s="5">
        <v>4</v>
      </c>
      <c r="E4" s="5">
        <v>5</v>
      </c>
      <c r="F4" s="5">
        <v>5</v>
      </c>
      <c r="G4" s="5">
        <v>5</v>
      </c>
      <c r="H4" s="5">
        <v>4</v>
      </c>
      <c r="I4" s="5">
        <v>4</v>
      </c>
      <c r="J4" s="5">
        <v>6</v>
      </c>
      <c r="K4" s="5">
        <v>6</v>
      </c>
      <c r="L4" s="5">
        <v>4</v>
      </c>
      <c r="M4" s="5">
        <v>6</v>
      </c>
      <c r="N4" s="5">
        <v>5</v>
      </c>
      <c r="O4" s="5">
        <v>6</v>
      </c>
      <c r="P4" s="5">
        <v>6</v>
      </c>
      <c r="Q4" s="5">
        <v>4</v>
      </c>
      <c r="R4" s="5">
        <v>6</v>
      </c>
      <c r="S4" s="5">
        <v>5</v>
      </c>
      <c r="T4" s="5">
        <v>4</v>
      </c>
      <c r="U4" s="5">
        <v>5</v>
      </c>
      <c r="V4" s="5">
        <v>5</v>
      </c>
      <c r="W4" s="5">
        <v>5</v>
      </c>
      <c r="X4" s="5">
        <v>5</v>
      </c>
      <c r="Y4" s="5">
        <v>6</v>
      </c>
      <c r="Z4" s="5">
        <v>7</v>
      </c>
      <c r="AA4" s="5">
        <v>5</v>
      </c>
      <c r="AB4" s="5">
        <v>5</v>
      </c>
      <c r="AC4" s="5">
        <v>5</v>
      </c>
      <c r="AD4" s="5">
        <v>5</v>
      </c>
      <c r="AE4" s="5">
        <v>4</v>
      </c>
      <c r="AF4" s="5">
        <v>5</v>
      </c>
      <c r="AG4" s="4">
        <f t="shared" si="0"/>
        <v>156</v>
      </c>
    </row>
    <row r="5" spans="1:33" x14ac:dyDescent="0.25">
      <c r="A5" s="3">
        <v>42675</v>
      </c>
      <c r="B5" s="5">
        <v>6</v>
      </c>
      <c r="C5" s="5">
        <v>4</v>
      </c>
      <c r="D5" s="5">
        <v>6</v>
      </c>
      <c r="E5" s="5">
        <v>3</v>
      </c>
      <c r="F5" s="5">
        <v>6</v>
      </c>
      <c r="G5" s="5">
        <v>6</v>
      </c>
      <c r="H5" s="5">
        <v>4</v>
      </c>
      <c r="I5" s="5">
        <v>5</v>
      </c>
      <c r="J5" s="5">
        <v>4</v>
      </c>
      <c r="K5" s="5">
        <v>4</v>
      </c>
      <c r="L5" s="5">
        <v>3</v>
      </c>
      <c r="M5" s="5">
        <v>3</v>
      </c>
      <c r="N5" s="5">
        <v>4</v>
      </c>
      <c r="O5" s="5">
        <v>4</v>
      </c>
      <c r="P5" s="5">
        <v>5</v>
      </c>
      <c r="Q5" s="5">
        <v>4</v>
      </c>
      <c r="R5" s="5">
        <v>4</v>
      </c>
      <c r="S5" s="5">
        <v>5</v>
      </c>
      <c r="T5" s="5">
        <v>4</v>
      </c>
      <c r="U5" s="5">
        <v>3</v>
      </c>
      <c r="V5" s="5">
        <v>4</v>
      </c>
      <c r="W5" s="5">
        <v>5</v>
      </c>
      <c r="X5" s="5">
        <v>5</v>
      </c>
      <c r="Y5" s="5">
        <v>4</v>
      </c>
      <c r="Z5" s="5">
        <v>3</v>
      </c>
      <c r="AA5" s="5">
        <v>5</v>
      </c>
      <c r="AB5" s="5">
        <v>3</v>
      </c>
      <c r="AC5" s="5">
        <v>5</v>
      </c>
      <c r="AD5" s="5">
        <v>2</v>
      </c>
      <c r="AE5" s="5">
        <v>3</v>
      </c>
      <c r="AF5" s="5"/>
      <c r="AG5" s="4">
        <f t="shared" si="0"/>
        <v>126</v>
      </c>
    </row>
    <row r="6" spans="1:33" x14ac:dyDescent="0.25">
      <c r="A6" s="3">
        <v>42705</v>
      </c>
      <c r="B6" s="5">
        <v>3</v>
      </c>
      <c r="C6" s="5">
        <v>4</v>
      </c>
      <c r="D6" s="5">
        <v>5</v>
      </c>
      <c r="E6" s="5">
        <v>4</v>
      </c>
      <c r="F6" s="5">
        <v>5</v>
      </c>
      <c r="G6" s="5">
        <v>3</v>
      </c>
      <c r="H6" s="5">
        <v>5</v>
      </c>
      <c r="I6" s="5">
        <v>3</v>
      </c>
      <c r="J6" s="5">
        <v>3</v>
      </c>
      <c r="K6" s="5">
        <v>4</v>
      </c>
      <c r="L6" s="5">
        <v>4</v>
      </c>
      <c r="M6" s="5">
        <v>3</v>
      </c>
      <c r="N6" s="5">
        <v>4</v>
      </c>
      <c r="O6" s="5">
        <v>6</v>
      </c>
      <c r="P6" s="5">
        <v>6</v>
      </c>
      <c r="Q6" s="5">
        <v>6</v>
      </c>
      <c r="R6" s="5">
        <v>5</v>
      </c>
      <c r="S6" s="5">
        <v>6</v>
      </c>
      <c r="T6" s="5">
        <v>6</v>
      </c>
      <c r="U6" s="5">
        <v>6</v>
      </c>
      <c r="V6" s="5">
        <v>6</v>
      </c>
      <c r="W6" s="5">
        <v>5</v>
      </c>
      <c r="X6" s="5">
        <v>2</v>
      </c>
      <c r="Y6" s="5">
        <v>6</v>
      </c>
      <c r="Z6" s="5">
        <v>4</v>
      </c>
      <c r="AA6" s="5">
        <v>4</v>
      </c>
      <c r="AB6" s="5">
        <v>5</v>
      </c>
      <c r="AC6" s="5">
        <v>6</v>
      </c>
      <c r="AD6" s="5">
        <v>6</v>
      </c>
      <c r="AE6" s="5">
        <v>6</v>
      </c>
      <c r="AF6" s="5">
        <v>6</v>
      </c>
      <c r="AG6" s="4">
        <f t="shared" si="0"/>
        <v>147</v>
      </c>
    </row>
    <row r="7" spans="1:33" x14ac:dyDescent="0.25">
      <c r="A7" s="3">
        <v>42736</v>
      </c>
      <c r="B7" s="5">
        <v>5</v>
      </c>
      <c r="C7" s="5">
        <v>4</v>
      </c>
      <c r="D7" s="5">
        <v>6</v>
      </c>
      <c r="E7" s="5">
        <v>6</v>
      </c>
      <c r="F7" s="5">
        <v>3</v>
      </c>
      <c r="G7" s="5">
        <v>5</v>
      </c>
      <c r="H7" s="5">
        <v>5</v>
      </c>
      <c r="I7" s="5">
        <v>5</v>
      </c>
      <c r="J7" s="5">
        <v>4</v>
      </c>
      <c r="K7" s="5">
        <v>5</v>
      </c>
      <c r="L7" s="5">
        <v>5</v>
      </c>
      <c r="M7" s="5">
        <v>6</v>
      </c>
      <c r="N7" s="5">
        <v>5</v>
      </c>
      <c r="O7" s="5">
        <v>1</v>
      </c>
      <c r="P7" s="5">
        <v>4</v>
      </c>
      <c r="Q7" s="5">
        <v>4</v>
      </c>
      <c r="R7" s="5">
        <v>4</v>
      </c>
      <c r="S7" s="5">
        <v>4</v>
      </c>
      <c r="T7" s="5">
        <v>5</v>
      </c>
      <c r="U7" s="5">
        <v>6</v>
      </c>
      <c r="V7" s="5">
        <v>6</v>
      </c>
      <c r="W7" s="5">
        <v>6</v>
      </c>
      <c r="X7" s="5">
        <v>4</v>
      </c>
      <c r="Y7" s="5">
        <v>4</v>
      </c>
      <c r="Z7" s="5">
        <v>4</v>
      </c>
      <c r="AA7" s="5">
        <v>4</v>
      </c>
      <c r="AB7" s="5">
        <v>5</v>
      </c>
      <c r="AC7" s="5">
        <v>6</v>
      </c>
      <c r="AD7" s="5">
        <v>5</v>
      </c>
      <c r="AE7" s="5">
        <v>6</v>
      </c>
      <c r="AF7" s="5">
        <v>3</v>
      </c>
      <c r="AG7" s="4">
        <f t="shared" si="0"/>
        <v>145</v>
      </c>
    </row>
    <row r="8" spans="1:33" x14ac:dyDescent="0.25">
      <c r="A8" s="3">
        <v>42767</v>
      </c>
      <c r="B8" s="5">
        <v>4</v>
      </c>
      <c r="C8" s="5">
        <v>4</v>
      </c>
      <c r="D8" s="5">
        <v>4</v>
      </c>
      <c r="E8" s="5">
        <v>4</v>
      </c>
      <c r="F8" s="5">
        <v>5</v>
      </c>
      <c r="G8" s="5">
        <v>4</v>
      </c>
      <c r="H8" s="5">
        <v>2</v>
      </c>
      <c r="I8" s="5">
        <v>6</v>
      </c>
      <c r="J8" s="5">
        <v>5</v>
      </c>
      <c r="K8" s="5">
        <v>6</v>
      </c>
      <c r="L8" s="5">
        <v>4</v>
      </c>
      <c r="M8" s="5">
        <v>5</v>
      </c>
      <c r="N8" s="5">
        <v>4</v>
      </c>
      <c r="O8" s="5">
        <v>4</v>
      </c>
      <c r="P8" s="5">
        <v>4</v>
      </c>
      <c r="Q8" s="5">
        <v>5</v>
      </c>
      <c r="R8" s="5">
        <v>5</v>
      </c>
      <c r="S8" s="5">
        <v>6</v>
      </c>
      <c r="T8" s="5">
        <v>6</v>
      </c>
      <c r="U8" s="5">
        <v>6</v>
      </c>
      <c r="V8" s="5">
        <v>5</v>
      </c>
      <c r="W8" s="5">
        <v>4</v>
      </c>
      <c r="X8" s="5">
        <v>6</v>
      </c>
      <c r="Y8" s="5">
        <v>2</v>
      </c>
      <c r="Z8" s="5">
        <v>5</v>
      </c>
      <c r="AA8" s="5">
        <v>4</v>
      </c>
      <c r="AB8" s="5">
        <v>3</v>
      </c>
      <c r="AC8" s="5">
        <v>5</v>
      </c>
      <c r="AD8" s="5"/>
      <c r="AE8" s="5"/>
      <c r="AF8" s="5"/>
      <c r="AG8" s="4">
        <f t="shared" si="0"/>
        <v>127</v>
      </c>
    </row>
    <row r="9" spans="1:33" x14ac:dyDescent="0.25">
      <c r="A9" s="3">
        <v>42795</v>
      </c>
      <c r="B9" s="5">
        <v>4</v>
      </c>
      <c r="C9" s="5">
        <v>2</v>
      </c>
      <c r="D9" s="5">
        <v>4</v>
      </c>
      <c r="E9" s="5">
        <v>4</v>
      </c>
      <c r="F9" s="5">
        <v>5</v>
      </c>
      <c r="G9" s="5">
        <v>1</v>
      </c>
      <c r="H9" s="5">
        <v>5</v>
      </c>
      <c r="I9" s="5">
        <v>6</v>
      </c>
      <c r="J9" s="5">
        <v>5</v>
      </c>
      <c r="K9" s="5">
        <v>5</v>
      </c>
      <c r="L9" s="5">
        <v>5</v>
      </c>
      <c r="M9" s="5">
        <v>4</v>
      </c>
      <c r="N9" s="5">
        <v>1</v>
      </c>
      <c r="O9" s="5">
        <v>4</v>
      </c>
      <c r="P9" s="5">
        <v>6</v>
      </c>
      <c r="Q9" s="5">
        <v>6</v>
      </c>
      <c r="R9" s="5">
        <v>5</v>
      </c>
      <c r="S9" s="5">
        <v>4</v>
      </c>
      <c r="T9" s="5">
        <v>4</v>
      </c>
      <c r="U9" s="5">
        <v>3</v>
      </c>
      <c r="V9" s="5">
        <v>4</v>
      </c>
      <c r="W9" s="5">
        <v>6</v>
      </c>
      <c r="X9" s="5">
        <v>5</v>
      </c>
      <c r="Y9" s="5">
        <v>7</v>
      </c>
      <c r="Z9" s="5">
        <v>6</v>
      </c>
      <c r="AA9" s="5">
        <v>6</v>
      </c>
      <c r="AB9" s="5">
        <v>5</v>
      </c>
      <c r="AC9" s="5">
        <v>5</v>
      </c>
      <c r="AD9" s="5">
        <v>5</v>
      </c>
      <c r="AE9" s="5">
        <v>3</v>
      </c>
      <c r="AF9" s="5">
        <v>5</v>
      </c>
      <c r="AG9" s="4">
        <f t="shared" si="0"/>
        <v>140</v>
      </c>
    </row>
    <row r="10" spans="1:33" x14ac:dyDescent="0.25">
      <c r="A10" s="3">
        <v>42826</v>
      </c>
      <c r="B10" s="5">
        <v>7</v>
      </c>
      <c r="C10" s="5">
        <v>6</v>
      </c>
      <c r="D10" s="5">
        <v>6</v>
      </c>
      <c r="E10" s="5">
        <v>6</v>
      </c>
      <c r="F10" s="5">
        <v>5</v>
      </c>
      <c r="G10" s="5">
        <v>6</v>
      </c>
      <c r="H10" s="5">
        <v>6</v>
      </c>
      <c r="I10" s="5">
        <v>5</v>
      </c>
      <c r="J10" s="5">
        <v>5</v>
      </c>
      <c r="K10" s="5">
        <v>5</v>
      </c>
      <c r="L10" s="5">
        <v>6</v>
      </c>
      <c r="M10" s="5">
        <v>5</v>
      </c>
      <c r="N10" s="5">
        <v>2</v>
      </c>
      <c r="O10" s="5">
        <v>2</v>
      </c>
      <c r="P10" s="5">
        <v>5</v>
      </c>
      <c r="Q10" s="5">
        <v>4</v>
      </c>
      <c r="R10" s="5">
        <v>5</v>
      </c>
      <c r="S10" s="5">
        <v>4</v>
      </c>
      <c r="T10" s="5">
        <v>4</v>
      </c>
      <c r="U10" s="5">
        <v>5</v>
      </c>
      <c r="V10" s="5">
        <v>4</v>
      </c>
      <c r="W10" s="5">
        <v>7</v>
      </c>
      <c r="X10" s="5">
        <v>5</v>
      </c>
      <c r="Y10" s="5">
        <v>3</v>
      </c>
      <c r="Z10" s="5">
        <v>5</v>
      </c>
      <c r="AA10" s="5">
        <v>3</v>
      </c>
      <c r="AB10" s="5">
        <v>4</v>
      </c>
      <c r="AC10" s="5">
        <v>1</v>
      </c>
      <c r="AD10" s="5">
        <v>4</v>
      </c>
      <c r="AE10" s="5">
        <v>3</v>
      </c>
      <c r="AF10" s="5"/>
      <c r="AG10" s="4">
        <f t="shared" si="0"/>
        <v>138</v>
      </c>
    </row>
    <row r="11" spans="1:33" x14ac:dyDescent="0.25">
      <c r="A11" s="3">
        <v>42856</v>
      </c>
      <c r="B11" s="5">
        <v>4</v>
      </c>
      <c r="C11" s="5">
        <v>4</v>
      </c>
      <c r="D11" s="5">
        <v>4</v>
      </c>
      <c r="E11" s="5">
        <v>2</v>
      </c>
      <c r="F11" s="5">
        <v>0</v>
      </c>
      <c r="G11" s="5">
        <v>4</v>
      </c>
      <c r="H11" s="5">
        <v>2</v>
      </c>
      <c r="I11" s="5">
        <v>1</v>
      </c>
      <c r="J11" s="5">
        <v>1</v>
      </c>
      <c r="K11" s="5">
        <v>3</v>
      </c>
      <c r="L11" s="5">
        <v>3</v>
      </c>
      <c r="M11" s="5">
        <v>3</v>
      </c>
      <c r="N11" s="5">
        <v>3</v>
      </c>
      <c r="O11" s="5">
        <v>2</v>
      </c>
      <c r="P11" s="5">
        <v>2</v>
      </c>
      <c r="Q11" s="5">
        <v>1</v>
      </c>
      <c r="R11" s="5">
        <v>3</v>
      </c>
      <c r="S11" s="5">
        <v>1</v>
      </c>
      <c r="T11" s="5">
        <v>1</v>
      </c>
      <c r="U11" s="5">
        <v>2</v>
      </c>
      <c r="V11" s="5">
        <v>4</v>
      </c>
      <c r="W11" s="5">
        <v>2</v>
      </c>
      <c r="X11" s="5">
        <v>2</v>
      </c>
      <c r="Y11" s="5">
        <v>4</v>
      </c>
      <c r="Z11" s="5">
        <v>3</v>
      </c>
      <c r="AA11" s="5">
        <v>3</v>
      </c>
      <c r="AB11" s="5">
        <v>2</v>
      </c>
      <c r="AC11" s="5">
        <v>2</v>
      </c>
      <c r="AD11" s="5">
        <v>4</v>
      </c>
      <c r="AE11" s="5">
        <v>4</v>
      </c>
      <c r="AF11" s="5">
        <v>2</v>
      </c>
      <c r="AG11" s="4">
        <f t="shared" si="0"/>
        <v>78</v>
      </c>
    </row>
    <row r="12" spans="1:33" x14ac:dyDescent="0.25">
      <c r="A12" s="3">
        <v>42887</v>
      </c>
      <c r="B12" s="5">
        <v>0</v>
      </c>
      <c r="C12" s="5">
        <v>0</v>
      </c>
      <c r="D12" s="5">
        <v>0</v>
      </c>
      <c r="E12" s="5">
        <v>4</v>
      </c>
      <c r="F12" s="5">
        <v>3</v>
      </c>
      <c r="G12" s="5">
        <v>2</v>
      </c>
      <c r="H12" s="5">
        <v>1</v>
      </c>
      <c r="I12" s="5">
        <v>0</v>
      </c>
      <c r="J12" s="5">
        <v>4</v>
      </c>
      <c r="K12" s="5">
        <v>4</v>
      </c>
      <c r="L12" s="5">
        <v>5</v>
      </c>
      <c r="M12" s="5">
        <v>5</v>
      </c>
      <c r="N12" s="5">
        <v>4</v>
      </c>
      <c r="O12" s="5">
        <v>5</v>
      </c>
      <c r="P12" s="5">
        <v>3</v>
      </c>
      <c r="Q12" s="5">
        <v>5</v>
      </c>
      <c r="R12" s="5">
        <v>5</v>
      </c>
      <c r="S12" s="5">
        <v>6</v>
      </c>
      <c r="T12" s="5">
        <v>2</v>
      </c>
      <c r="U12" s="5">
        <v>5</v>
      </c>
      <c r="V12" s="5">
        <v>4</v>
      </c>
      <c r="W12" s="5">
        <v>4</v>
      </c>
      <c r="X12" s="5">
        <v>4</v>
      </c>
      <c r="Y12" s="5">
        <v>4</v>
      </c>
      <c r="Z12" s="5">
        <v>3</v>
      </c>
      <c r="AA12" s="5">
        <v>2</v>
      </c>
      <c r="AB12" s="5">
        <v>3</v>
      </c>
      <c r="AC12" s="5">
        <v>4</v>
      </c>
      <c r="AD12" s="5">
        <v>4</v>
      </c>
      <c r="AE12" s="5">
        <v>2</v>
      </c>
      <c r="AF12" s="5"/>
      <c r="AG12" s="4">
        <f t="shared" si="0"/>
        <v>97</v>
      </c>
    </row>
    <row r="13" spans="1:33" x14ac:dyDescent="0.25">
      <c r="A13" s="3">
        <v>42917</v>
      </c>
      <c r="B13" s="5">
        <v>2</v>
      </c>
      <c r="C13" s="5">
        <v>2</v>
      </c>
      <c r="D13" s="5">
        <v>1</v>
      </c>
      <c r="E13" s="5">
        <v>3</v>
      </c>
      <c r="F13" s="5">
        <v>3</v>
      </c>
      <c r="G13" s="5">
        <v>1</v>
      </c>
      <c r="H13" s="5">
        <v>4</v>
      </c>
      <c r="I13" s="5">
        <v>3</v>
      </c>
      <c r="J13" s="5">
        <v>4</v>
      </c>
      <c r="K13" s="5">
        <v>4</v>
      </c>
      <c r="L13" s="5">
        <v>4</v>
      </c>
      <c r="M13" s="5">
        <v>4</v>
      </c>
      <c r="N13" s="5">
        <v>5</v>
      </c>
      <c r="O13" s="5">
        <v>6</v>
      </c>
      <c r="P13" s="5">
        <v>6</v>
      </c>
      <c r="Q13" s="5">
        <v>5</v>
      </c>
      <c r="R13" s="5">
        <v>5</v>
      </c>
      <c r="S13" s="5">
        <v>4</v>
      </c>
      <c r="T13" s="5">
        <v>4</v>
      </c>
      <c r="U13" s="5">
        <v>5</v>
      </c>
      <c r="V13" s="5">
        <v>5</v>
      </c>
      <c r="W13" s="5">
        <v>5</v>
      </c>
      <c r="X13" s="5">
        <v>5</v>
      </c>
      <c r="Y13" s="5">
        <v>3</v>
      </c>
      <c r="Z13" s="5">
        <v>5</v>
      </c>
      <c r="AA13" s="5">
        <v>4</v>
      </c>
      <c r="AB13" s="5">
        <v>4</v>
      </c>
      <c r="AC13" s="5">
        <v>4</v>
      </c>
      <c r="AD13" s="5">
        <v>5</v>
      </c>
      <c r="AE13" s="5">
        <v>5</v>
      </c>
      <c r="AF13" s="5">
        <v>3</v>
      </c>
      <c r="AG13" s="4">
        <f t="shared" si="0"/>
        <v>123</v>
      </c>
    </row>
    <row r="14" spans="1:33" x14ac:dyDescent="0.25">
      <c r="A14" s="3">
        <v>42948</v>
      </c>
      <c r="B14" s="5">
        <v>5</v>
      </c>
      <c r="C14" s="5">
        <v>5</v>
      </c>
      <c r="D14" s="5">
        <v>5</v>
      </c>
      <c r="E14" s="5">
        <v>3</v>
      </c>
      <c r="F14" s="5">
        <v>4</v>
      </c>
      <c r="G14" s="5">
        <v>4</v>
      </c>
      <c r="H14" s="5">
        <v>5</v>
      </c>
      <c r="I14" s="5">
        <v>4</v>
      </c>
      <c r="J14" s="5">
        <v>6</v>
      </c>
      <c r="K14" s="5">
        <v>5</v>
      </c>
      <c r="L14" s="5">
        <v>4</v>
      </c>
      <c r="M14" s="5">
        <v>4</v>
      </c>
      <c r="N14" s="5">
        <v>4</v>
      </c>
      <c r="O14" s="5">
        <v>6</v>
      </c>
      <c r="P14" s="5">
        <v>5</v>
      </c>
      <c r="Q14" s="5">
        <v>6</v>
      </c>
      <c r="R14" s="5">
        <v>5</v>
      </c>
      <c r="S14" s="5">
        <v>4</v>
      </c>
      <c r="T14" s="5">
        <v>6</v>
      </c>
      <c r="U14" s="5">
        <v>5</v>
      </c>
      <c r="V14" s="5">
        <v>5</v>
      </c>
      <c r="W14" s="5">
        <v>4</v>
      </c>
      <c r="X14" s="5">
        <v>5</v>
      </c>
      <c r="Y14" s="5">
        <v>6</v>
      </c>
      <c r="Z14" s="5">
        <v>5</v>
      </c>
      <c r="AA14" s="5">
        <v>4</v>
      </c>
      <c r="AB14" s="5">
        <v>3</v>
      </c>
      <c r="AC14" s="5">
        <v>4</v>
      </c>
      <c r="AD14" s="5">
        <v>3</v>
      </c>
      <c r="AE14" s="5">
        <v>4</v>
      </c>
      <c r="AF14" s="5">
        <v>4</v>
      </c>
      <c r="AG14" s="4">
        <f t="shared" si="0"/>
        <v>142</v>
      </c>
    </row>
    <row r="15" spans="1:33" x14ac:dyDescent="0.25">
      <c r="A15" s="3">
        <v>42979</v>
      </c>
      <c r="B15" s="5">
        <v>4</v>
      </c>
      <c r="C15" s="5">
        <v>4</v>
      </c>
      <c r="D15" s="5">
        <v>5</v>
      </c>
      <c r="E15" s="5">
        <v>4</v>
      </c>
      <c r="F15" s="5">
        <v>4</v>
      </c>
      <c r="G15" s="5">
        <v>5</v>
      </c>
      <c r="H15" s="5">
        <v>5</v>
      </c>
      <c r="I15" s="5">
        <v>2</v>
      </c>
      <c r="J15" s="5">
        <v>4</v>
      </c>
      <c r="K15" s="5">
        <v>4</v>
      </c>
      <c r="L15" s="5">
        <v>3</v>
      </c>
      <c r="M15" s="5">
        <v>4</v>
      </c>
      <c r="N15" s="5">
        <v>4</v>
      </c>
      <c r="O15" s="5">
        <v>4</v>
      </c>
      <c r="P15" s="5">
        <v>4</v>
      </c>
      <c r="Q15" s="5">
        <v>3</v>
      </c>
      <c r="R15" s="5">
        <v>4</v>
      </c>
      <c r="S15" s="5">
        <v>4</v>
      </c>
      <c r="T15" s="5">
        <v>5</v>
      </c>
      <c r="U15" s="5">
        <v>5</v>
      </c>
      <c r="V15" s="5">
        <v>5</v>
      </c>
      <c r="W15" s="5">
        <v>4</v>
      </c>
      <c r="X15" s="5">
        <v>6</v>
      </c>
      <c r="Y15" s="5">
        <v>5</v>
      </c>
      <c r="Z15" s="5">
        <v>3</v>
      </c>
      <c r="AA15" s="5">
        <v>5</v>
      </c>
      <c r="AB15" s="5">
        <v>4</v>
      </c>
      <c r="AC15" s="5">
        <v>4</v>
      </c>
      <c r="AD15" s="5">
        <v>1</v>
      </c>
      <c r="AE15" s="5">
        <v>2</v>
      </c>
      <c r="AF15" s="5"/>
      <c r="AG15" s="4">
        <f t="shared" si="0"/>
        <v>120</v>
      </c>
    </row>
    <row r="16" spans="1:33" x14ac:dyDescent="0.25">
      <c r="A16" s="3">
        <v>43009</v>
      </c>
      <c r="B16" s="5">
        <v>1</v>
      </c>
      <c r="C16" s="5">
        <v>6</v>
      </c>
      <c r="D16" s="5">
        <v>4</v>
      </c>
      <c r="E16" s="5">
        <v>5</v>
      </c>
      <c r="F16" s="5">
        <v>6</v>
      </c>
      <c r="G16" s="5">
        <v>7</v>
      </c>
      <c r="H16" s="5">
        <v>7</v>
      </c>
      <c r="I16" s="5">
        <v>5</v>
      </c>
      <c r="J16" s="5">
        <v>6</v>
      </c>
      <c r="K16" s="5">
        <v>6</v>
      </c>
      <c r="L16" s="5">
        <v>6</v>
      </c>
      <c r="M16" s="5">
        <v>4</v>
      </c>
      <c r="N16" s="5">
        <v>4</v>
      </c>
      <c r="O16" s="5">
        <v>6</v>
      </c>
      <c r="P16" s="5">
        <v>4</v>
      </c>
      <c r="Q16" s="5">
        <v>4</v>
      </c>
      <c r="R16" s="5">
        <v>5</v>
      </c>
      <c r="S16" s="5">
        <v>5</v>
      </c>
      <c r="T16" s="5">
        <v>3</v>
      </c>
      <c r="U16" s="5">
        <v>3</v>
      </c>
      <c r="V16" s="5">
        <v>2</v>
      </c>
      <c r="W16" s="5">
        <v>4</v>
      </c>
      <c r="X16" s="5">
        <v>5</v>
      </c>
      <c r="Y16" s="5">
        <v>4</v>
      </c>
      <c r="Z16" s="5">
        <v>5</v>
      </c>
      <c r="AA16" s="5">
        <v>5</v>
      </c>
      <c r="AB16" s="5">
        <v>6</v>
      </c>
      <c r="AC16" s="5">
        <v>5</v>
      </c>
      <c r="AD16" s="5">
        <v>4</v>
      </c>
      <c r="AE16" s="5">
        <v>5</v>
      </c>
      <c r="AF16" s="5">
        <v>6</v>
      </c>
      <c r="AG16" s="4">
        <f t="shared" si="0"/>
        <v>148</v>
      </c>
    </row>
    <row r="17" spans="1:33" x14ac:dyDescent="0.25">
      <c r="A17" s="3">
        <v>43040</v>
      </c>
      <c r="B17" s="5">
        <v>5</v>
      </c>
      <c r="C17" s="5">
        <v>5</v>
      </c>
      <c r="D17" s="5">
        <v>5</v>
      </c>
      <c r="E17" s="5">
        <v>5</v>
      </c>
      <c r="F17" s="5">
        <v>4</v>
      </c>
      <c r="G17" s="5">
        <v>3</v>
      </c>
      <c r="H17" s="5">
        <v>4</v>
      </c>
      <c r="I17" s="5">
        <v>3</v>
      </c>
      <c r="J17" s="5">
        <v>1</v>
      </c>
      <c r="K17" s="5">
        <v>3</v>
      </c>
      <c r="L17" s="5">
        <v>3</v>
      </c>
      <c r="M17" s="5">
        <v>4</v>
      </c>
      <c r="N17" s="5">
        <v>3</v>
      </c>
      <c r="O17" s="5">
        <v>3</v>
      </c>
      <c r="P17" s="5">
        <v>2</v>
      </c>
      <c r="Q17" s="5">
        <v>3</v>
      </c>
      <c r="R17" s="5">
        <v>4</v>
      </c>
      <c r="S17" s="5">
        <v>4</v>
      </c>
      <c r="T17" s="5">
        <v>3</v>
      </c>
      <c r="U17" s="5">
        <v>2</v>
      </c>
      <c r="V17" s="5">
        <v>2</v>
      </c>
      <c r="W17" s="5">
        <v>4</v>
      </c>
      <c r="X17" s="5">
        <v>5</v>
      </c>
      <c r="Y17" s="5">
        <v>4</v>
      </c>
      <c r="Z17" s="5">
        <v>5</v>
      </c>
      <c r="AA17" s="5">
        <v>4</v>
      </c>
      <c r="AB17" s="5">
        <v>4</v>
      </c>
      <c r="AC17" s="5">
        <v>5</v>
      </c>
      <c r="AD17" s="5">
        <v>5</v>
      </c>
      <c r="AE17" s="5">
        <v>5</v>
      </c>
      <c r="AF17" s="5"/>
      <c r="AG17" s="4">
        <f t="shared" si="0"/>
        <v>112</v>
      </c>
    </row>
    <row r="18" spans="1:33" x14ac:dyDescent="0.25">
      <c r="A18" s="3">
        <v>43070</v>
      </c>
      <c r="B18" s="5">
        <v>5</v>
      </c>
      <c r="C18" s="5">
        <v>5</v>
      </c>
      <c r="D18" s="5">
        <v>5</v>
      </c>
      <c r="E18" s="5">
        <v>3</v>
      </c>
      <c r="F18" s="5">
        <v>5</v>
      </c>
      <c r="G18" s="5">
        <v>4</v>
      </c>
      <c r="H18" s="5">
        <v>5</v>
      </c>
      <c r="I18" s="5">
        <v>5</v>
      </c>
      <c r="J18" s="5">
        <v>6</v>
      </c>
      <c r="K18" s="5">
        <v>4</v>
      </c>
      <c r="L18" s="5">
        <v>3</v>
      </c>
      <c r="M18" s="5">
        <v>0</v>
      </c>
      <c r="N18" s="5">
        <v>6</v>
      </c>
      <c r="O18" s="5">
        <v>7</v>
      </c>
      <c r="P18" s="5">
        <v>5</v>
      </c>
      <c r="Q18" s="5">
        <v>4</v>
      </c>
      <c r="R18" s="5">
        <v>6</v>
      </c>
      <c r="S18" s="5">
        <v>6</v>
      </c>
      <c r="T18" s="5">
        <v>6</v>
      </c>
      <c r="U18" s="5">
        <v>5</v>
      </c>
      <c r="V18" s="5">
        <v>5</v>
      </c>
      <c r="W18" s="5">
        <v>6</v>
      </c>
      <c r="X18" s="5">
        <v>6</v>
      </c>
      <c r="Y18" s="5">
        <v>6</v>
      </c>
      <c r="Z18" s="5">
        <v>5</v>
      </c>
      <c r="AA18" s="5">
        <v>6</v>
      </c>
      <c r="AB18" s="5">
        <v>6</v>
      </c>
      <c r="AC18" s="5">
        <v>6</v>
      </c>
      <c r="AD18" s="5">
        <v>6</v>
      </c>
      <c r="AE18" s="5">
        <v>6</v>
      </c>
      <c r="AF18" s="5">
        <v>6</v>
      </c>
      <c r="AG18" s="4">
        <f t="shared" si="0"/>
        <v>159</v>
      </c>
    </row>
    <row r="19" spans="1:33" x14ac:dyDescent="0.25">
      <c r="A19" s="3">
        <v>43101</v>
      </c>
      <c r="B19" s="5">
        <v>3</v>
      </c>
      <c r="C19" s="5">
        <v>2</v>
      </c>
      <c r="D19" s="5">
        <v>5</v>
      </c>
      <c r="E19" s="5">
        <v>5</v>
      </c>
      <c r="F19" s="5">
        <v>6</v>
      </c>
      <c r="G19" s="5">
        <v>6</v>
      </c>
      <c r="H19" s="5">
        <v>5</v>
      </c>
      <c r="I19" s="5">
        <v>5</v>
      </c>
      <c r="J19" s="5">
        <v>5</v>
      </c>
      <c r="K19" s="5">
        <v>3</v>
      </c>
      <c r="L19" s="5">
        <v>6</v>
      </c>
      <c r="M19" s="5">
        <v>4</v>
      </c>
      <c r="N19" s="5">
        <v>6</v>
      </c>
      <c r="O19" s="5">
        <v>4</v>
      </c>
      <c r="P19" s="5">
        <v>2</v>
      </c>
      <c r="Q19" s="5">
        <v>4</v>
      </c>
      <c r="R19" s="5">
        <v>4</v>
      </c>
      <c r="S19" s="5">
        <v>6</v>
      </c>
      <c r="T19" s="5">
        <v>5</v>
      </c>
      <c r="U19" s="5">
        <v>6</v>
      </c>
      <c r="V19" s="5">
        <v>6</v>
      </c>
      <c r="W19" s="5">
        <v>3</v>
      </c>
      <c r="X19" s="5">
        <v>5</v>
      </c>
      <c r="Y19" s="5">
        <v>6</v>
      </c>
      <c r="Z19" s="5">
        <v>5</v>
      </c>
      <c r="AA19" s="5">
        <v>4</v>
      </c>
      <c r="AB19" s="5">
        <v>3</v>
      </c>
      <c r="AC19" s="5">
        <v>5</v>
      </c>
      <c r="AD19" s="5">
        <v>3</v>
      </c>
      <c r="AE19" s="5">
        <v>3</v>
      </c>
      <c r="AF19" s="5">
        <v>3</v>
      </c>
      <c r="AG19" s="4">
        <f t="shared" si="0"/>
        <v>138</v>
      </c>
    </row>
    <row r="20" spans="1:33" x14ac:dyDescent="0.25">
      <c r="A20" s="3">
        <v>43132</v>
      </c>
      <c r="B20" s="5">
        <v>4</v>
      </c>
      <c r="C20" s="5">
        <v>2</v>
      </c>
      <c r="D20" s="5">
        <v>5</v>
      </c>
      <c r="E20" s="5">
        <v>4</v>
      </c>
      <c r="F20" s="5">
        <v>2</v>
      </c>
      <c r="G20" s="5">
        <v>5</v>
      </c>
      <c r="H20" s="5">
        <v>5</v>
      </c>
      <c r="I20" s="5">
        <v>6</v>
      </c>
      <c r="J20" s="5">
        <v>5</v>
      </c>
      <c r="K20" s="5">
        <v>6</v>
      </c>
      <c r="L20" s="5">
        <v>5</v>
      </c>
      <c r="M20" s="5">
        <v>3</v>
      </c>
      <c r="N20" s="5">
        <v>4</v>
      </c>
      <c r="O20" s="5">
        <v>5</v>
      </c>
      <c r="P20" s="5">
        <v>5</v>
      </c>
      <c r="Q20" s="5">
        <v>5</v>
      </c>
      <c r="R20" s="5">
        <v>5</v>
      </c>
      <c r="S20" s="5">
        <v>4</v>
      </c>
      <c r="T20" s="5">
        <v>5</v>
      </c>
      <c r="U20" s="5">
        <v>6</v>
      </c>
      <c r="V20" s="5">
        <v>6</v>
      </c>
      <c r="W20" s="5">
        <v>6</v>
      </c>
      <c r="X20" s="5">
        <v>5</v>
      </c>
      <c r="Y20" s="5">
        <v>6</v>
      </c>
      <c r="Z20" s="5">
        <v>6</v>
      </c>
      <c r="AA20" s="5">
        <v>1</v>
      </c>
      <c r="AB20" s="5">
        <v>6</v>
      </c>
      <c r="AC20" s="5">
        <v>4</v>
      </c>
      <c r="AD20" s="5"/>
      <c r="AE20" s="5"/>
      <c r="AF20" s="5"/>
      <c r="AG20" s="4">
        <f t="shared" si="0"/>
        <v>131</v>
      </c>
    </row>
    <row r="21" spans="1:33" x14ac:dyDescent="0.25">
      <c r="A21" s="3">
        <v>43160</v>
      </c>
      <c r="B21" s="5">
        <v>5</v>
      </c>
      <c r="C21" s="5">
        <v>4</v>
      </c>
      <c r="D21" s="5">
        <v>2</v>
      </c>
      <c r="E21" s="5">
        <v>4</v>
      </c>
      <c r="F21" s="5">
        <v>5</v>
      </c>
      <c r="G21" s="5">
        <v>5</v>
      </c>
      <c r="H21" s="5">
        <v>4</v>
      </c>
      <c r="I21" s="5">
        <v>4</v>
      </c>
      <c r="J21" s="5">
        <v>5</v>
      </c>
      <c r="K21" s="5">
        <v>4</v>
      </c>
      <c r="L21" s="5">
        <v>5</v>
      </c>
      <c r="M21" s="5">
        <v>3</v>
      </c>
      <c r="N21" s="5">
        <v>4</v>
      </c>
      <c r="O21" s="5">
        <v>5</v>
      </c>
      <c r="P21" s="5">
        <v>3</v>
      </c>
      <c r="Q21" s="5">
        <v>4</v>
      </c>
      <c r="R21" s="5">
        <v>5</v>
      </c>
      <c r="S21" s="5">
        <v>4</v>
      </c>
      <c r="T21" s="5">
        <v>4</v>
      </c>
      <c r="U21" s="5">
        <v>5</v>
      </c>
      <c r="V21" s="5">
        <v>5</v>
      </c>
      <c r="W21" s="5">
        <v>3</v>
      </c>
      <c r="X21" s="5">
        <v>3</v>
      </c>
      <c r="Y21" s="5">
        <v>5</v>
      </c>
      <c r="Z21" s="5">
        <v>2</v>
      </c>
      <c r="AA21" s="5">
        <v>4</v>
      </c>
      <c r="AB21" s="5">
        <v>5</v>
      </c>
      <c r="AC21" s="5">
        <v>5</v>
      </c>
      <c r="AD21" s="5">
        <v>4</v>
      </c>
      <c r="AE21" s="5">
        <v>4</v>
      </c>
      <c r="AF21" s="5">
        <v>6</v>
      </c>
      <c r="AG21" s="4">
        <f t="shared" si="0"/>
        <v>130</v>
      </c>
    </row>
    <row r="22" spans="1:33" x14ac:dyDescent="0.25">
      <c r="A22" s="3">
        <v>43191</v>
      </c>
      <c r="B22" s="5">
        <v>5</v>
      </c>
      <c r="C22" s="5">
        <v>3</v>
      </c>
      <c r="D22" s="5">
        <v>6</v>
      </c>
      <c r="E22" s="5">
        <v>3</v>
      </c>
      <c r="F22" s="5">
        <v>4</v>
      </c>
      <c r="G22" s="5">
        <v>5</v>
      </c>
      <c r="H22" s="5">
        <v>6</v>
      </c>
      <c r="I22" s="5">
        <v>6</v>
      </c>
      <c r="J22" s="5">
        <v>2</v>
      </c>
      <c r="K22" s="5">
        <v>5</v>
      </c>
      <c r="L22" s="5">
        <v>4</v>
      </c>
      <c r="M22" s="5">
        <v>5</v>
      </c>
      <c r="N22" s="5">
        <v>4</v>
      </c>
      <c r="O22" s="5">
        <v>5</v>
      </c>
      <c r="P22" s="5">
        <v>5</v>
      </c>
      <c r="Q22" s="5">
        <v>2</v>
      </c>
      <c r="R22" s="5">
        <v>6</v>
      </c>
      <c r="S22" s="5">
        <v>4</v>
      </c>
      <c r="T22" s="5">
        <v>4</v>
      </c>
      <c r="U22" s="5">
        <v>4</v>
      </c>
      <c r="V22" s="5">
        <v>2</v>
      </c>
      <c r="W22" s="5">
        <v>4</v>
      </c>
      <c r="X22" s="5">
        <v>5</v>
      </c>
      <c r="Y22" s="5">
        <v>3</v>
      </c>
      <c r="Z22" s="5">
        <v>5</v>
      </c>
      <c r="AA22" s="5">
        <v>3</v>
      </c>
      <c r="AB22" s="5">
        <v>4</v>
      </c>
      <c r="AC22" s="5">
        <v>3</v>
      </c>
      <c r="AD22" s="5">
        <v>3</v>
      </c>
      <c r="AE22" s="5">
        <v>1</v>
      </c>
      <c r="AF22" s="5"/>
      <c r="AG22" s="4">
        <f t="shared" si="0"/>
        <v>121</v>
      </c>
    </row>
    <row r="23" spans="1:33" x14ac:dyDescent="0.25">
      <c r="A23" s="3">
        <v>43221</v>
      </c>
      <c r="B23" s="5">
        <v>4</v>
      </c>
      <c r="C23" s="5">
        <v>5</v>
      </c>
      <c r="D23" s="5">
        <v>4</v>
      </c>
      <c r="E23" s="5">
        <v>5</v>
      </c>
      <c r="F23" s="5">
        <v>5</v>
      </c>
      <c r="G23" s="5">
        <v>4</v>
      </c>
      <c r="H23" s="5">
        <v>4</v>
      </c>
      <c r="I23" s="5">
        <v>5</v>
      </c>
      <c r="J23" s="5">
        <v>4</v>
      </c>
      <c r="K23" s="5">
        <v>3</v>
      </c>
      <c r="L23" s="5">
        <v>4</v>
      </c>
      <c r="M23" s="5">
        <v>3</v>
      </c>
      <c r="N23" s="5">
        <v>4</v>
      </c>
      <c r="O23" s="5">
        <v>5</v>
      </c>
      <c r="P23" s="5">
        <v>5</v>
      </c>
      <c r="Q23" s="5">
        <v>3</v>
      </c>
      <c r="R23" s="5">
        <v>3</v>
      </c>
      <c r="S23" s="5">
        <v>2</v>
      </c>
      <c r="T23" s="5">
        <v>3</v>
      </c>
      <c r="U23" s="5">
        <v>3</v>
      </c>
      <c r="V23" s="5">
        <v>4</v>
      </c>
      <c r="W23" s="5">
        <v>3</v>
      </c>
      <c r="X23" s="5">
        <v>1</v>
      </c>
      <c r="Y23" s="5">
        <v>3</v>
      </c>
      <c r="Z23" s="5">
        <v>4</v>
      </c>
      <c r="AA23" s="5">
        <v>4</v>
      </c>
      <c r="AB23" s="5">
        <v>5</v>
      </c>
      <c r="AC23" s="5">
        <v>3</v>
      </c>
      <c r="AD23" s="5">
        <v>4</v>
      </c>
      <c r="AE23" s="5">
        <v>3</v>
      </c>
      <c r="AF23" s="5">
        <v>3</v>
      </c>
      <c r="AG23" s="4">
        <f t="shared" si="0"/>
        <v>115</v>
      </c>
    </row>
    <row r="24" spans="1:33" x14ac:dyDescent="0.25">
      <c r="A24" s="3">
        <v>43252</v>
      </c>
      <c r="B24" s="5">
        <v>5</v>
      </c>
      <c r="C24" s="5">
        <v>5</v>
      </c>
      <c r="D24" s="5">
        <v>5</v>
      </c>
      <c r="E24" s="5">
        <v>6</v>
      </c>
      <c r="F24" s="5">
        <v>4</v>
      </c>
      <c r="G24" s="5">
        <v>3</v>
      </c>
      <c r="H24" s="5">
        <v>4</v>
      </c>
      <c r="I24" s="5">
        <v>5</v>
      </c>
      <c r="J24" s="5">
        <v>6</v>
      </c>
      <c r="K24" s="5">
        <v>6</v>
      </c>
      <c r="L24" s="5">
        <v>4</v>
      </c>
      <c r="M24" s="5">
        <v>4</v>
      </c>
      <c r="N24" s="5">
        <v>4</v>
      </c>
      <c r="O24" s="5">
        <v>5</v>
      </c>
      <c r="P24" s="5">
        <v>4</v>
      </c>
      <c r="Q24" s="5">
        <v>5</v>
      </c>
      <c r="R24" s="5">
        <v>4</v>
      </c>
      <c r="S24" s="5">
        <v>5</v>
      </c>
      <c r="T24" s="5">
        <v>4</v>
      </c>
      <c r="U24" s="5">
        <v>4</v>
      </c>
      <c r="V24" s="5">
        <v>4</v>
      </c>
      <c r="W24" s="5">
        <v>5</v>
      </c>
      <c r="X24" s="5">
        <v>5</v>
      </c>
      <c r="Y24" s="5">
        <v>5</v>
      </c>
      <c r="Z24" s="5">
        <v>5</v>
      </c>
      <c r="AA24" s="5">
        <v>3</v>
      </c>
      <c r="AB24" s="5">
        <v>4</v>
      </c>
      <c r="AC24" s="5">
        <v>6</v>
      </c>
      <c r="AD24" s="5">
        <v>6</v>
      </c>
      <c r="AE24" s="5">
        <v>4</v>
      </c>
      <c r="AF24" s="5"/>
      <c r="AG24" s="4">
        <f t="shared" si="0"/>
        <v>139</v>
      </c>
    </row>
    <row r="25" spans="1:33" x14ac:dyDescent="0.25">
      <c r="A25" s="3">
        <v>43282</v>
      </c>
      <c r="B25" s="5">
        <v>6</v>
      </c>
      <c r="C25" s="5">
        <v>5</v>
      </c>
      <c r="D25" s="5">
        <v>6</v>
      </c>
      <c r="E25" s="5">
        <v>6</v>
      </c>
      <c r="F25" s="5">
        <v>6</v>
      </c>
      <c r="G25" s="5">
        <v>3</v>
      </c>
      <c r="H25" s="5">
        <v>5</v>
      </c>
      <c r="I25" s="5">
        <v>4</v>
      </c>
      <c r="J25" s="5">
        <v>4</v>
      </c>
      <c r="K25" s="5">
        <v>5</v>
      </c>
      <c r="L25" s="5">
        <v>5</v>
      </c>
      <c r="M25" s="5">
        <v>4</v>
      </c>
      <c r="N25" s="5">
        <v>6</v>
      </c>
      <c r="O25" s="5">
        <v>5</v>
      </c>
      <c r="P25" s="5">
        <v>5</v>
      </c>
      <c r="Q25" s="5">
        <v>2</v>
      </c>
      <c r="R25" s="5">
        <v>5</v>
      </c>
      <c r="S25" s="5">
        <v>6</v>
      </c>
      <c r="T25" s="5">
        <v>6</v>
      </c>
      <c r="U25" s="5">
        <v>5</v>
      </c>
      <c r="V25" s="5">
        <v>6</v>
      </c>
      <c r="W25" s="5">
        <v>5</v>
      </c>
      <c r="X25" s="5">
        <v>2</v>
      </c>
      <c r="Y25" s="5">
        <v>4</v>
      </c>
      <c r="Z25" s="5">
        <v>4</v>
      </c>
      <c r="AA25" s="5">
        <v>4</v>
      </c>
      <c r="AB25" s="5">
        <v>3</v>
      </c>
      <c r="AC25" s="5">
        <v>5</v>
      </c>
      <c r="AD25" s="5">
        <v>6</v>
      </c>
      <c r="AE25" s="5">
        <v>2</v>
      </c>
      <c r="AF25" s="5">
        <v>4</v>
      </c>
      <c r="AG25" s="4">
        <f t="shared" si="0"/>
        <v>144</v>
      </c>
    </row>
    <row r="26" spans="1:33" x14ac:dyDescent="0.25">
      <c r="A26" s="3">
        <v>43313</v>
      </c>
      <c r="B26" s="5">
        <v>2</v>
      </c>
      <c r="C26" s="5">
        <v>4</v>
      </c>
      <c r="D26" s="5">
        <v>6</v>
      </c>
      <c r="E26" s="5">
        <v>6</v>
      </c>
      <c r="F26" s="5">
        <v>6</v>
      </c>
      <c r="G26" s="5">
        <v>5</v>
      </c>
      <c r="H26" s="5">
        <v>5</v>
      </c>
      <c r="I26" s="5">
        <v>2</v>
      </c>
      <c r="J26" s="5">
        <v>4</v>
      </c>
      <c r="K26" s="5">
        <v>3</v>
      </c>
      <c r="L26" s="5">
        <v>3</v>
      </c>
      <c r="M26" s="5">
        <v>4</v>
      </c>
      <c r="N26" s="5">
        <v>4</v>
      </c>
      <c r="O26" s="5">
        <v>5</v>
      </c>
      <c r="P26" s="5">
        <v>3</v>
      </c>
      <c r="Q26" s="5">
        <v>6</v>
      </c>
      <c r="R26" s="5">
        <v>5</v>
      </c>
      <c r="S26" s="5">
        <v>3</v>
      </c>
      <c r="T26" s="5">
        <v>4</v>
      </c>
      <c r="U26" s="5">
        <v>3</v>
      </c>
      <c r="V26" s="5">
        <v>5</v>
      </c>
      <c r="W26" s="5">
        <v>4</v>
      </c>
      <c r="X26" s="5">
        <v>5</v>
      </c>
      <c r="Y26" s="5">
        <v>5</v>
      </c>
      <c r="Z26" s="5">
        <v>5</v>
      </c>
      <c r="AA26" s="5">
        <v>5</v>
      </c>
      <c r="AB26" s="5">
        <v>3</v>
      </c>
      <c r="AC26" s="5">
        <v>5</v>
      </c>
      <c r="AD26" s="5">
        <v>5</v>
      </c>
      <c r="AE26" s="5">
        <v>4</v>
      </c>
      <c r="AF26" s="5">
        <v>5</v>
      </c>
      <c r="AG26" s="4">
        <f t="shared" si="0"/>
        <v>134</v>
      </c>
    </row>
    <row r="27" spans="1:33" x14ac:dyDescent="0.25">
      <c r="A27" s="3">
        <v>43344</v>
      </c>
      <c r="B27" s="5">
        <v>5</v>
      </c>
      <c r="C27" s="5">
        <v>5</v>
      </c>
      <c r="D27" s="5">
        <v>5</v>
      </c>
      <c r="E27" s="5">
        <v>3</v>
      </c>
      <c r="F27" s="5">
        <v>4</v>
      </c>
      <c r="G27" s="5">
        <v>5</v>
      </c>
      <c r="H27" s="5">
        <v>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4">
        <f t="shared" si="0"/>
        <v>30</v>
      </c>
    </row>
    <row r="28" spans="1:33" x14ac:dyDescent="0.2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">
        <f>SUM(AG3:AG27)</f>
        <v>3172</v>
      </c>
    </row>
    <row r="31" spans="1:33" x14ac:dyDescent="0.25">
      <c r="AD31" s="27" t="s">
        <v>55</v>
      </c>
      <c r="AE31" s="27"/>
      <c r="AF31" s="27"/>
      <c r="AG31" s="27"/>
    </row>
    <row r="32" spans="1:33" x14ac:dyDescent="0.25">
      <c r="AD32" s="27" t="s">
        <v>56</v>
      </c>
      <c r="AE32" s="27"/>
      <c r="AF32" s="27"/>
      <c r="AG32" s="27"/>
    </row>
  </sheetData>
  <mergeCells count="4">
    <mergeCell ref="A1:AG1"/>
    <mergeCell ref="AD31:AG31"/>
    <mergeCell ref="AD32:AG32"/>
    <mergeCell ref="A28:AF28"/>
  </mergeCells>
  <conditionalFormatting sqref="B3:AF27">
    <cfRule type="containsBlanks" dxfId="0" priority="1">
      <formula>LEN(TRIM(B3))=0</formula>
    </cfRule>
  </conditionalFormatting>
  <pageMargins left="0.7" right="0.7" top="0.75" bottom="0.75" header="0.3" footer="0.3"/>
  <pageSetup paperSize="9" scale="85" fitToHeight="0" orientation="landscape" r:id="rId1"/>
  <ignoredErrors>
    <ignoredError sqref="AG3:AG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31"/>
  <sheetViews>
    <sheetView topLeftCell="A10" zoomScale="85" zoomScaleNormal="85" workbookViewId="0">
      <selection activeCell="R29" sqref="R29"/>
    </sheetView>
  </sheetViews>
  <sheetFormatPr defaultRowHeight="15" x14ac:dyDescent="0.25"/>
  <cols>
    <col min="1" max="1" width="8.85546875" style="6" bestFit="1" customWidth="1"/>
    <col min="2" max="2" width="12.140625" style="6" bestFit="1" customWidth="1"/>
    <col min="3" max="3" width="9.85546875" style="6" bestFit="1" customWidth="1"/>
    <col min="4" max="4" width="16.5703125" style="7" customWidth="1"/>
    <col min="5" max="5" width="11.85546875" style="8" bestFit="1" customWidth="1"/>
    <col min="6" max="6" width="19.42578125" style="7" customWidth="1"/>
  </cols>
  <sheetData>
    <row r="1" spans="1:33" s="1" customFormat="1" ht="60.75" customHeight="1" x14ac:dyDescent="0.25">
      <c r="A1" s="29" t="s">
        <v>38</v>
      </c>
      <c r="B1" s="30"/>
      <c r="C1" s="30"/>
      <c r="D1" s="30"/>
      <c r="E1" s="30"/>
      <c r="F1" s="30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31.5" x14ac:dyDescent="0.25">
      <c r="A2" s="15" t="s">
        <v>37</v>
      </c>
      <c r="B2" s="15" t="s">
        <v>35</v>
      </c>
      <c r="C2" s="15" t="s">
        <v>34</v>
      </c>
      <c r="D2" s="16" t="s">
        <v>36</v>
      </c>
      <c r="E2" s="17" t="s">
        <v>1</v>
      </c>
      <c r="F2" s="16" t="s">
        <v>33</v>
      </c>
    </row>
    <row r="3" spans="1:33" ht="15.75" x14ac:dyDescent="0.25">
      <c r="A3" s="18">
        <v>42614</v>
      </c>
      <c r="B3" s="19">
        <f>COUNTA(attendance!B3:AF3)*7</f>
        <v>161</v>
      </c>
      <c r="C3" s="19">
        <f>SUM(attendance!B3:AF3)</f>
        <v>132</v>
      </c>
      <c r="D3" s="20">
        <f>C3/B3</f>
        <v>0.81987577639751552</v>
      </c>
      <c r="E3" s="21">
        <f>B3-C3</f>
        <v>29</v>
      </c>
      <c r="F3" s="22">
        <f>E3/B3</f>
        <v>0.18012422360248448</v>
      </c>
    </row>
    <row r="4" spans="1:33" ht="15.75" x14ac:dyDescent="0.25">
      <c r="A4" s="18">
        <v>42644</v>
      </c>
      <c r="B4" s="19">
        <f>COUNTA(attendance!B4:AF4)*7</f>
        <v>217</v>
      </c>
      <c r="C4" s="19">
        <f>SUM(attendance!B4:AF4)</f>
        <v>156</v>
      </c>
      <c r="D4" s="20">
        <f t="shared" ref="D4:D28" si="0">C4/B4</f>
        <v>0.71889400921658986</v>
      </c>
      <c r="E4" s="21">
        <f t="shared" ref="E4:E28" si="1">B4-C4</f>
        <v>61</v>
      </c>
      <c r="F4" s="22">
        <f t="shared" ref="F4:F28" si="2">E4/B4</f>
        <v>0.28110599078341014</v>
      </c>
    </row>
    <row r="5" spans="1:33" ht="15.75" x14ac:dyDescent="0.25">
      <c r="A5" s="18">
        <v>42675</v>
      </c>
      <c r="B5" s="19">
        <f>COUNTA(attendance!B5:AF5)*7</f>
        <v>210</v>
      </c>
      <c r="C5" s="19">
        <f>SUM(attendance!B5:AF5)</f>
        <v>126</v>
      </c>
      <c r="D5" s="20">
        <f t="shared" si="0"/>
        <v>0.6</v>
      </c>
      <c r="E5" s="21">
        <f t="shared" si="1"/>
        <v>84</v>
      </c>
      <c r="F5" s="22">
        <f t="shared" si="2"/>
        <v>0.4</v>
      </c>
    </row>
    <row r="6" spans="1:33" ht="15.75" x14ac:dyDescent="0.25">
      <c r="A6" s="18">
        <v>42705</v>
      </c>
      <c r="B6" s="19">
        <f>COUNTA(attendance!B6:AF6)*7</f>
        <v>217</v>
      </c>
      <c r="C6" s="19">
        <f>SUM(attendance!B6:AF6)</f>
        <v>147</v>
      </c>
      <c r="D6" s="20">
        <f t="shared" si="0"/>
        <v>0.67741935483870963</v>
      </c>
      <c r="E6" s="21">
        <f t="shared" si="1"/>
        <v>70</v>
      </c>
      <c r="F6" s="22">
        <f t="shared" si="2"/>
        <v>0.32258064516129031</v>
      </c>
    </row>
    <row r="7" spans="1:33" ht="15.75" x14ac:dyDescent="0.25">
      <c r="A7" s="18">
        <v>42736</v>
      </c>
      <c r="B7" s="19">
        <f>COUNTA(attendance!B7:AF7)*7</f>
        <v>217</v>
      </c>
      <c r="C7" s="19">
        <f>SUM(attendance!B7:AF7)</f>
        <v>145</v>
      </c>
      <c r="D7" s="20">
        <f t="shared" si="0"/>
        <v>0.66820276497695852</v>
      </c>
      <c r="E7" s="21">
        <f t="shared" si="1"/>
        <v>72</v>
      </c>
      <c r="F7" s="22">
        <f t="shared" si="2"/>
        <v>0.33179723502304148</v>
      </c>
    </row>
    <row r="8" spans="1:33" ht="15.75" x14ac:dyDescent="0.25">
      <c r="A8" s="18">
        <v>42767</v>
      </c>
      <c r="B8" s="19">
        <f>COUNTA(attendance!B8:AF8)*7</f>
        <v>196</v>
      </c>
      <c r="C8" s="19">
        <f>SUM(attendance!B8:AF8)</f>
        <v>127</v>
      </c>
      <c r="D8" s="20">
        <f t="shared" si="0"/>
        <v>0.64795918367346939</v>
      </c>
      <c r="E8" s="21">
        <f t="shared" si="1"/>
        <v>69</v>
      </c>
      <c r="F8" s="22">
        <f t="shared" si="2"/>
        <v>0.35204081632653061</v>
      </c>
    </row>
    <row r="9" spans="1:33" ht="15.75" x14ac:dyDescent="0.25">
      <c r="A9" s="18">
        <v>42795</v>
      </c>
      <c r="B9" s="19">
        <f>COUNTA(attendance!B9:AF9)*7</f>
        <v>217</v>
      </c>
      <c r="C9" s="19">
        <f>SUM(attendance!B9:AF9)</f>
        <v>140</v>
      </c>
      <c r="D9" s="20">
        <f t="shared" si="0"/>
        <v>0.64516129032258063</v>
      </c>
      <c r="E9" s="21">
        <f t="shared" si="1"/>
        <v>77</v>
      </c>
      <c r="F9" s="22">
        <f t="shared" si="2"/>
        <v>0.35483870967741937</v>
      </c>
    </row>
    <row r="10" spans="1:33" ht="15.75" x14ac:dyDescent="0.25">
      <c r="A10" s="18">
        <v>42826</v>
      </c>
      <c r="B10" s="19">
        <f>COUNTA(attendance!B10:AF10)*7</f>
        <v>210</v>
      </c>
      <c r="C10" s="19">
        <f>SUM(attendance!B10:AF10)</f>
        <v>138</v>
      </c>
      <c r="D10" s="20">
        <f t="shared" si="0"/>
        <v>0.65714285714285714</v>
      </c>
      <c r="E10" s="21">
        <f t="shared" si="1"/>
        <v>72</v>
      </c>
      <c r="F10" s="22">
        <f t="shared" si="2"/>
        <v>0.34285714285714286</v>
      </c>
    </row>
    <row r="11" spans="1:33" ht="15.75" x14ac:dyDescent="0.25">
      <c r="A11" s="18">
        <v>42856</v>
      </c>
      <c r="B11" s="19">
        <f>COUNTA(attendance!B11:AF11)*7</f>
        <v>217</v>
      </c>
      <c r="C11" s="19">
        <f>SUM(attendance!B11:AF11)</f>
        <v>78</v>
      </c>
      <c r="D11" s="20">
        <f t="shared" si="0"/>
        <v>0.35944700460829493</v>
      </c>
      <c r="E11" s="21">
        <f t="shared" si="1"/>
        <v>139</v>
      </c>
      <c r="F11" s="22">
        <f t="shared" si="2"/>
        <v>0.64055299539170507</v>
      </c>
    </row>
    <row r="12" spans="1:33" ht="15.75" x14ac:dyDescent="0.25">
      <c r="A12" s="18">
        <v>42887</v>
      </c>
      <c r="B12" s="19">
        <f>COUNTA(attendance!B12:AF12)*7</f>
        <v>210</v>
      </c>
      <c r="C12" s="19">
        <f>SUM(attendance!B12:AF12)</f>
        <v>97</v>
      </c>
      <c r="D12" s="20">
        <f t="shared" si="0"/>
        <v>0.46190476190476193</v>
      </c>
      <c r="E12" s="21">
        <f t="shared" si="1"/>
        <v>113</v>
      </c>
      <c r="F12" s="22">
        <f t="shared" si="2"/>
        <v>0.53809523809523807</v>
      </c>
    </row>
    <row r="13" spans="1:33" ht="15.75" x14ac:dyDescent="0.25">
      <c r="A13" s="18">
        <v>42917</v>
      </c>
      <c r="B13" s="19">
        <f>COUNTA(attendance!B13:AF13)*7</f>
        <v>217</v>
      </c>
      <c r="C13" s="19">
        <f>SUM(attendance!B13:AF13)</f>
        <v>123</v>
      </c>
      <c r="D13" s="20">
        <f t="shared" si="0"/>
        <v>0.56682027649769584</v>
      </c>
      <c r="E13" s="21">
        <f t="shared" si="1"/>
        <v>94</v>
      </c>
      <c r="F13" s="22">
        <f t="shared" si="2"/>
        <v>0.43317972350230416</v>
      </c>
    </row>
    <row r="14" spans="1:33" ht="15.75" x14ac:dyDescent="0.25">
      <c r="A14" s="18">
        <v>42948</v>
      </c>
      <c r="B14" s="19">
        <f>COUNTA(attendance!B14:AF14)*7</f>
        <v>217</v>
      </c>
      <c r="C14" s="19">
        <f>SUM(attendance!B14:AF14)</f>
        <v>142</v>
      </c>
      <c r="D14" s="20">
        <f t="shared" si="0"/>
        <v>0.65437788018433185</v>
      </c>
      <c r="E14" s="21">
        <f t="shared" si="1"/>
        <v>75</v>
      </c>
      <c r="F14" s="22">
        <f t="shared" si="2"/>
        <v>0.34562211981566821</v>
      </c>
    </row>
    <row r="15" spans="1:33" ht="15.75" x14ac:dyDescent="0.25">
      <c r="A15" s="18">
        <v>42979</v>
      </c>
      <c r="B15" s="19">
        <f>COUNTA(attendance!B15:AF15)*7</f>
        <v>210</v>
      </c>
      <c r="C15" s="19">
        <f>SUM(attendance!B15:AF15)</f>
        <v>120</v>
      </c>
      <c r="D15" s="20">
        <f t="shared" si="0"/>
        <v>0.5714285714285714</v>
      </c>
      <c r="E15" s="21">
        <f t="shared" si="1"/>
        <v>90</v>
      </c>
      <c r="F15" s="22">
        <f t="shared" si="2"/>
        <v>0.42857142857142855</v>
      </c>
    </row>
    <row r="16" spans="1:33" ht="15.75" x14ac:dyDescent="0.25">
      <c r="A16" s="18">
        <v>43009</v>
      </c>
      <c r="B16" s="19">
        <f>COUNTA(attendance!B16:AF16)*7</f>
        <v>217</v>
      </c>
      <c r="C16" s="19">
        <f>SUM(attendance!B16:AF16)</f>
        <v>148</v>
      </c>
      <c r="D16" s="20">
        <f t="shared" si="0"/>
        <v>0.6820276497695853</v>
      </c>
      <c r="E16" s="21">
        <f t="shared" si="1"/>
        <v>69</v>
      </c>
      <c r="F16" s="22">
        <f t="shared" si="2"/>
        <v>0.31797235023041476</v>
      </c>
    </row>
    <row r="17" spans="1:6" ht="15.75" x14ac:dyDescent="0.25">
      <c r="A17" s="18">
        <v>43040</v>
      </c>
      <c r="B17" s="19">
        <f>COUNTA(attendance!B17:AF17)*7</f>
        <v>210</v>
      </c>
      <c r="C17" s="19">
        <f>SUM(attendance!B17:AF17)</f>
        <v>112</v>
      </c>
      <c r="D17" s="20">
        <f t="shared" si="0"/>
        <v>0.53333333333333333</v>
      </c>
      <c r="E17" s="21">
        <f t="shared" si="1"/>
        <v>98</v>
      </c>
      <c r="F17" s="22">
        <f t="shared" si="2"/>
        <v>0.46666666666666667</v>
      </c>
    </row>
    <row r="18" spans="1:6" ht="15.75" x14ac:dyDescent="0.25">
      <c r="A18" s="18">
        <v>43070</v>
      </c>
      <c r="B18" s="19">
        <f>COUNTA(attendance!B18:AF18)*7</f>
        <v>217</v>
      </c>
      <c r="C18" s="19">
        <f>SUM(attendance!B18:AF18)</f>
        <v>159</v>
      </c>
      <c r="D18" s="20">
        <f t="shared" si="0"/>
        <v>0.73271889400921664</v>
      </c>
      <c r="E18" s="21">
        <f t="shared" si="1"/>
        <v>58</v>
      </c>
      <c r="F18" s="22">
        <f t="shared" si="2"/>
        <v>0.26728110599078342</v>
      </c>
    </row>
    <row r="19" spans="1:6" ht="15.75" x14ac:dyDescent="0.25">
      <c r="A19" s="18">
        <v>43101</v>
      </c>
      <c r="B19" s="19">
        <f>COUNTA(attendance!B19:AF19)*7</f>
        <v>217</v>
      </c>
      <c r="C19" s="19">
        <f>SUM(attendance!B19:AF19)</f>
        <v>138</v>
      </c>
      <c r="D19" s="20">
        <f t="shared" si="0"/>
        <v>0.63594470046082952</v>
      </c>
      <c r="E19" s="21">
        <f t="shared" si="1"/>
        <v>79</v>
      </c>
      <c r="F19" s="22">
        <f t="shared" si="2"/>
        <v>0.36405529953917048</v>
      </c>
    </row>
    <row r="20" spans="1:6" ht="15.75" x14ac:dyDescent="0.25">
      <c r="A20" s="18">
        <v>43132</v>
      </c>
      <c r="B20" s="19">
        <f>COUNTA(attendance!B20:AF20)*7</f>
        <v>196</v>
      </c>
      <c r="C20" s="19">
        <f>SUM(attendance!B20:AF20)</f>
        <v>131</v>
      </c>
      <c r="D20" s="20">
        <f t="shared" si="0"/>
        <v>0.66836734693877553</v>
      </c>
      <c r="E20" s="21">
        <f t="shared" si="1"/>
        <v>65</v>
      </c>
      <c r="F20" s="22">
        <f t="shared" si="2"/>
        <v>0.33163265306122447</v>
      </c>
    </row>
    <row r="21" spans="1:6" ht="15.75" x14ac:dyDescent="0.25">
      <c r="A21" s="18">
        <v>43160</v>
      </c>
      <c r="B21" s="19">
        <f>COUNTA(attendance!B21:AF21)*7</f>
        <v>217</v>
      </c>
      <c r="C21" s="19">
        <f>SUM(attendance!B21:AF21)</f>
        <v>130</v>
      </c>
      <c r="D21" s="20">
        <f t="shared" si="0"/>
        <v>0.59907834101382484</v>
      </c>
      <c r="E21" s="21">
        <f t="shared" si="1"/>
        <v>87</v>
      </c>
      <c r="F21" s="22">
        <f t="shared" si="2"/>
        <v>0.4009216589861751</v>
      </c>
    </row>
    <row r="22" spans="1:6" ht="15.75" x14ac:dyDescent="0.25">
      <c r="A22" s="18">
        <v>43191</v>
      </c>
      <c r="B22" s="19">
        <f>COUNTA(attendance!B22:AF22)*7</f>
        <v>210</v>
      </c>
      <c r="C22" s="19">
        <f>SUM(attendance!B22:AF22)</f>
        <v>121</v>
      </c>
      <c r="D22" s="20">
        <f t="shared" si="0"/>
        <v>0.57619047619047614</v>
      </c>
      <c r="E22" s="21">
        <f t="shared" si="1"/>
        <v>89</v>
      </c>
      <c r="F22" s="22">
        <f t="shared" si="2"/>
        <v>0.4238095238095238</v>
      </c>
    </row>
    <row r="23" spans="1:6" ht="15.75" x14ac:dyDescent="0.25">
      <c r="A23" s="18">
        <v>43221</v>
      </c>
      <c r="B23" s="19">
        <f>COUNTA(attendance!B23:AF23)*7</f>
        <v>217</v>
      </c>
      <c r="C23" s="19">
        <f>SUM(attendance!B23:AF23)</f>
        <v>115</v>
      </c>
      <c r="D23" s="20">
        <f t="shared" si="0"/>
        <v>0.52995391705069128</v>
      </c>
      <c r="E23" s="21">
        <f t="shared" si="1"/>
        <v>102</v>
      </c>
      <c r="F23" s="22">
        <f t="shared" si="2"/>
        <v>0.47004608294930877</v>
      </c>
    </row>
    <row r="24" spans="1:6" ht="15.75" x14ac:dyDescent="0.25">
      <c r="A24" s="18">
        <v>43252</v>
      </c>
      <c r="B24" s="19">
        <f>COUNTA(attendance!B24:AF24)*7</f>
        <v>210</v>
      </c>
      <c r="C24" s="19">
        <f>SUM(attendance!B24:AF24)</f>
        <v>139</v>
      </c>
      <c r="D24" s="20">
        <f t="shared" si="0"/>
        <v>0.66190476190476188</v>
      </c>
      <c r="E24" s="21">
        <f t="shared" si="1"/>
        <v>71</v>
      </c>
      <c r="F24" s="22">
        <f t="shared" si="2"/>
        <v>0.33809523809523812</v>
      </c>
    </row>
    <row r="25" spans="1:6" ht="15.75" x14ac:dyDescent="0.25">
      <c r="A25" s="18">
        <v>43282</v>
      </c>
      <c r="B25" s="19">
        <f>COUNTA(attendance!B25:AF25)*7</f>
        <v>217</v>
      </c>
      <c r="C25" s="19">
        <f>SUM(attendance!B25:AF25)</f>
        <v>144</v>
      </c>
      <c r="D25" s="20">
        <f t="shared" si="0"/>
        <v>0.66359447004608296</v>
      </c>
      <c r="E25" s="21">
        <f t="shared" si="1"/>
        <v>73</v>
      </c>
      <c r="F25" s="22">
        <f t="shared" si="2"/>
        <v>0.33640552995391704</v>
      </c>
    </row>
    <row r="26" spans="1:6" ht="15.75" x14ac:dyDescent="0.25">
      <c r="A26" s="18">
        <v>43313</v>
      </c>
      <c r="B26" s="19">
        <f>COUNTA(attendance!B26:AF26)*7</f>
        <v>217</v>
      </c>
      <c r="C26" s="19">
        <f>SUM(attendance!B26:AF26)</f>
        <v>134</v>
      </c>
      <c r="D26" s="20">
        <f t="shared" si="0"/>
        <v>0.61751152073732718</v>
      </c>
      <c r="E26" s="21">
        <f t="shared" si="1"/>
        <v>83</v>
      </c>
      <c r="F26" s="22">
        <f t="shared" si="2"/>
        <v>0.38248847926267282</v>
      </c>
    </row>
    <row r="27" spans="1:6" ht="15.75" x14ac:dyDescent="0.25">
      <c r="A27" s="18">
        <v>43344</v>
      </c>
      <c r="B27" s="19">
        <f>COUNTA(attendance!B27:AF27)*7</f>
        <v>49</v>
      </c>
      <c r="C27" s="19">
        <f>SUM(attendance!B27:AF27)</f>
        <v>30</v>
      </c>
      <c r="D27" s="20">
        <f t="shared" si="0"/>
        <v>0.61224489795918369</v>
      </c>
      <c r="E27" s="21">
        <f t="shared" si="1"/>
        <v>19</v>
      </c>
      <c r="F27" s="22">
        <f t="shared" si="2"/>
        <v>0.38775510204081631</v>
      </c>
    </row>
    <row r="28" spans="1:6" ht="15.75" x14ac:dyDescent="0.25">
      <c r="A28" s="23" t="s">
        <v>0</v>
      </c>
      <c r="B28" s="23">
        <f>SUM(B3:B27)</f>
        <v>5110</v>
      </c>
      <c r="C28" s="23">
        <f>SUM(C3:C27)</f>
        <v>3172</v>
      </c>
      <c r="D28" s="16">
        <f t="shared" si="0"/>
        <v>0.6207436399217221</v>
      </c>
      <c r="E28" s="17">
        <f t="shared" si="1"/>
        <v>1938</v>
      </c>
      <c r="F28" s="24">
        <f t="shared" si="2"/>
        <v>0.3792563600782779</v>
      </c>
    </row>
    <row r="31" spans="1:6" x14ac:dyDescent="0.25">
      <c r="E31" s="31"/>
      <c r="F31" s="31"/>
    </row>
  </sheetData>
  <mergeCells count="2">
    <mergeCell ref="A1:F1"/>
    <mergeCell ref="E31:F31"/>
  </mergeCells>
  <pageMargins left="0.7" right="0.7" top="0.75" bottom="0.75" header="0.3" footer="0.3"/>
  <pageSetup paperSize="9" orientation="portrait" r:id="rId1"/>
  <ignoredErrors>
    <ignoredError sqref="C3:C27 B3:B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H18" sqref="H18"/>
    </sheetView>
  </sheetViews>
  <sheetFormatPr defaultRowHeight="15" x14ac:dyDescent="0.25"/>
  <cols>
    <col min="1" max="1" width="23.7109375" bestFit="1" customWidth="1"/>
    <col min="2" max="2" width="2" bestFit="1" customWidth="1"/>
    <col min="3" max="3" width="10.5703125" bestFit="1" customWidth="1"/>
  </cols>
  <sheetData>
    <row r="1" spans="1:3" x14ac:dyDescent="0.25">
      <c r="A1" s="10" t="s">
        <v>40</v>
      </c>
      <c r="B1" s="10" t="s">
        <v>39</v>
      </c>
      <c r="C1" s="10">
        <f>summary!C28</f>
        <v>3172</v>
      </c>
    </row>
    <row r="2" spans="1:3" x14ac:dyDescent="0.25">
      <c r="A2" s="10" t="s">
        <v>41</v>
      </c>
      <c r="B2" s="10" t="s">
        <v>42</v>
      </c>
      <c r="C2" s="11">
        <f>C1/7</f>
        <v>453.14285714285717</v>
      </c>
    </row>
    <row r="3" spans="1:3" x14ac:dyDescent="0.25">
      <c r="A3" s="10" t="s">
        <v>43</v>
      </c>
      <c r="B3" s="10" t="s">
        <v>42</v>
      </c>
      <c r="C3" s="10">
        <f>C2*1797.858</f>
        <v>814686.51085714286</v>
      </c>
    </row>
    <row r="4" spans="1:3" x14ac:dyDescent="0.25">
      <c r="A4" s="10" t="s">
        <v>44</v>
      </c>
      <c r="B4" s="10" t="s">
        <v>39</v>
      </c>
      <c r="C4" s="10">
        <f>C3*18%</f>
        <v>146643.5719542857</v>
      </c>
    </row>
    <row r="5" spans="1:3" x14ac:dyDescent="0.25">
      <c r="A5" s="10" t="s">
        <v>45</v>
      </c>
      <c r="B5" s="10" t="s">
        <v>39</v>
      </c>
      <c r="C5" s="10">
        <f>C3+C4</f>
        <v>961330.08281142858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workbookViewId="0">
      <selection activeCell="Q5" sqref="Q5"/>
    </sheetView>
  </sheetViews>
  <sheetFormatPr defaultRowHeight="15" x14ac:dyDescent="0.25"/>
  <cols>
    <col min="1" max="1" width="2.85546875" bestFit="1" customWidth="1"/>
    <col min="2" max="2" width="37.140625" bestFit="1" customWidth="1"/>
    <col min="3" max="3" width="5.28515625" bestFit="1" customWidth="1"/>
    <col min="4" max="4" width="8.28515625" bestFit="1" customWidth="1"/>
    <col min="5" max="5" width="8.42578125" bestFit="1" customWidth="1"/>
    <col min="6" max="6" width="14.42578125" bestFit="1" customWidth="1"/>
  </cols>
  <sheetData>
    <row r="1" spans="1:6" x14ac:dyDescent="0.25">
      <c r="A1" s="12" t="s">
        <v>54</v>
      </c>
      <c r="B1" s="12" t="s">
        <v>46</v>
      </c>
      <c r="C1" s="12" t="s">
        <v>47</v>
      </c>
      <c r="D1" s="12" t="s">
        <v>48</v>
      </c>
      <c r="E1" s="12" t="s">
        <v>52</v>
      </c>
      <c r="F1" s="12" t="s">
        <v>49</v>
      </c>
    </row>
    <row r="2" spans="1:6" ht="100.5" customHeight="1" x14ac:dyDescent="0.25">
      <c r="A2" s="12">
        <v>1</v>
      </c>
      <c r="B2" s="12" t="s">
        <v>53</v>
      </c>
      <c r="C2" s="12" t="s">
        <v>50</v>
      </c>
      <c r="D2" s="12">
        <v>453.14</v>
      </c>
      <c r="E2" s="13">
        <v>1797.8579999999999</v>
      </c>
      <c r="F2" s="14">
        <f>D2*E2</f>
        <v>814681.37411999993</v>
      </c>
    </row>
    <row r="3" spans="1:6" x14ac:dyDescent="0.25">
      <c r="A3" s="12">
        <v>2</v>
      </c>
      <c r="B3" s="32" t="s">
        <v>51</v>
      </c>
      <c r="C3" s="32"/>
      <c r="D3" s="32"/>
      <c r="E3" s="32"/>
      <c r="F3" s="14">
        <f>F2*18%</f>
        <v>146642.64734159998</v>
      </c>
    </row>
    <row r="4" spans="1:6" x14ac:dyDescent="0.25">
      <c r="A4" s="12">
        <v>5</v>
      </c>
      <c r="B4" s="32" t="s">
        <v>45</v>
      </c>
      <c r="C4" s="32"/>
      <c r="D4" s="32"/>
      <c r="E4" s="32"/>
      <c r="F4" s="14">
        <f>F2+F3</f>
        <v>961324.02146159997</v>
      </c>
    </row>
  </sheetData>
  <mergeCells count="2">
    <mergeCell ref="B3:E3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summary</vt:lpstr>
      <vt:lpstr>payment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2020-05-08T05:21:42Z</dcterms:modified>
</cp:coreProperties>
</file>