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ushantbelapurkar/Downloads/SUSHANT/Capstone_MSBA_2019_Anwesha_Harman_Mani_Sushant/Capstone_MSBA_2019_Anwesha_Harman_Mani_Sushant/Final_Code_with_data_files/"/>
    </mc:Choice>
  </mc:AlternateContent>
  <xr:revisionPtr revIDLastSave="0" documentId="13_ncr:1_{CC69E7E3-A68E-F649-A59B-60E39FEDA10C}" xr6:coauthVersionLast="47" xr6:coauthVersionMax="47" xr10:uidLastSave="{00000000-0000-0000-0000-000000000000}"/>
  <bookViews>
    <workbookView xWindow="5960" yWindow="3240" windowWidth="23300" windowHeight="18000" activeTab="1" xr2:uid="{00000000-000D-0000-FFFF-FFFF00000000}"/>
  </bookViews>
  <sheets>
    <sheet name="Cover Page" sheetId="4" r:id="rId1"/>
    <sheet name="WACC Calculator" sheetId="3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3" l="1"/>
  <c r="D8" i="3" l="1"/>
  <c r="D21" i="3"/>
  <c r="J6" i="3"/>
  <c r="L6" i="3" s="1"/>
  <c r="L11" i="3" s="1"/>
  <c r="D13" i="3" s="1"/>
  <c r="J7" i="3"/>
  <c r="L7" i="3"/>
  <c r="J8" i="3"/>
  <c r="L8" i="3"/>
  <c r="J9" i="3"/>
  <c r="L9" i="3"/>
  <c r="J10" i="3"/>
  <c r="L10" i="3" s="1"/>
  <c r="D19" i="3"/>
  <c r="J11" i="3"/>
  <c r="G11" i="3"/>
</calcChain>
</file>

<file path=xl/sharedStrings.xml><?xml version="1.0" encoding="utf-8"?>
<sst xmlns="http://schemas.openxmlformats.org/spreadsheetml/2006/main" count="69" uniqueCount="61">
  <si>
    <t>WACC</t>
  </si>
  <si>
    <t>© Corporate Finance Institute®. All rights reserved.</t>
  </si>
  <si>
    <t>This file is for educational purposes only. E&amp;OE</t>
  </si>
  <si>
    <t xml:space="preserve">Corporate Finance Institute® </t>
  </si>
  <si>
    <t>https://corporatefinanceinstitute.com/</t>
  </si>
  <si>
    <t>WACC Calculator</t>
  </si>
  <si>
    <t>WACC Calculation</t>
  </si>
  <si>
    <t>Comparable Companies Unlevered Beta</t>
  </si>
  <si>
    <t xml:space="preserve">Capital Structure </t>
  </si>
  <si>
    <t>Company</t>
  </si>
  <si>
    <t>Levered Beta</t>
  </si>
  <si>
    <t>Debt</t>
  </si>
  <si>
    <t>Equity</t>
  </si>
  <si>
    <t>Debt/Equity</t>
  </si>
  <si>
    <t>Tax Rate</t>
  </si>
  <si>
    <t>Unlevered Beta</t>
  </si>
  <si>
    <t>Debt to Total Capitalization</t>
  </si>
  <si>
    <t>Company A</t>
  </si>
  <si>
    <t>Equity to Total Capitalization</t>
  </si>
  <si>
    <t>Company B</t>
  </si>
  <si>
    <t>Debt / Equity</t>
  </si>
  <si>
    <t>Company C</t>
  </si>
  <si>
    <t>Company D</t>
  </si>
  <si>
    <t>Cost of Equity</t>
  </si>
  <si>
    <t>Company E</t>
  </si>
  <si>
    <t>Risk Free Rate</t>
  </si>
  <si>
    <t>Median</t>
  </si>
  <si>
    <t>Equity Risk Premium</t>
  </si>
  <si>
    <t>Cost of Debt</t>
  </si>
  <si>
    <t>After Tax Cost of Debt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</si>
  <si>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</si>
  <si>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</si>
  <si>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</si>
  <si>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</si>
  <si>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</si>
  <si>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</si>
  <si>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</si>
  <si>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</si>
  <si>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Weighted Average Cost of Capital (WACC) Calculator</t>
  </si>
  <si>
    <t>Debt to Total Capitalization:</t>
  </si>
  <si>
    <t>Equity to Total Capitalization:</t>
  </si>
  <si>
    <t>Total Capitalization = Long-term Debt + Shareholder Equity (both balance sheet)</t>
  </si>
  <si>
    <t>total capitalization / long term debt (balance sheet)</t>
  </si>
  <si>
    <t>total capitalization / shareholders equity (balance sheet)</t>
  </si>
  <si>
    <t>Daily risk free rate = https://www.treasury.gov/resource-center/data-chart-center/interest-rates/pages/textview.aspx?data=yield</t>
  </si>
  <si>
    <t>Total Capital is calculated using the formula given below</t>
  </si>
  <si>
    <t>Total Capital = Total Debt + Total Equity</t>
  </si>
  <si>
    <t>Total Capital</t>
  </si>
  <si>
    <t>Weightage of Debt is calculated using the formula given below</t>
  </si>
  <si>
    <t>Weightage of Debt = Total Debt / Total Capital</t>
  </si>
  <si>
    <t>Weightage of Debt</t>
  </si>
  <si>
    <t>Cost of Debt is calculated using the formula given below</t>
  </si>
  <si>
    <t>Cost of Debt = Interest Expense / Total Debt</t>
  </si>
  <si>
    <t>Weightage of Equity is calculated using the formula given below</t>
  </si>
  <si>
    <t>Weightage of Equity = Total Equity / Total Capital</t>
  </si>
  <si>
    <t>Weightage of Equity</t>
  </si>
  <si>
    <t>Cost of Equity is calculated using the formula given below</t>
  </si>
  <si>
    <t>Cost of Equity = Risk-Free return + Beta * (Market Return - Risk-free Return)</t>
  </si>
  <si>
    <t>WACC is calculated using the formula given below</t>
  </si>
  <si>
    <t xml:space="preserve">WACC = Weightage of Equity * Cost of Equity + Weightage of Debt * </t>
  </si>
  <si>
    <t>Cost of Debt * (1 - Tax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</si>
</sst>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(#,##0\)_-;_-* &quot;-&quot;_-;_-@_-"/>
    <numFmt numFmtId="165" formatCode="_(* #,##0_);_(* \(#,##0\);_(* &quot;-&quot;??_);_(@_)"/>
  </numFmts>
  <fonts count="24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1"/>
      <color theme="0"/>
      <name val="Open Sans"/>
      <family val="2"/>
    </font>
    <font>
      <i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0"/>
      <color theme="1"/>
      <name val="Open Sans"/>
    </font>
    <font>
      <sz val="11"/>
      <color theme="3"/>
      <name val="Arial Narrow"/>
      <family val="2"/>
    </font>
    <font>
      <sz val="10"/>
      <color theme="3"/>
      <name val="Open Sans"/>
      <family val="2"/>
    </font>
    <font>
      <sz val="10"/>
      <color theme="0"/>
      <name val="Open Sans"/>
      <family val="2"/>
    </font>
    <font>
      <sz val="10"/>
      <name val="Open Sans"/>
      <family val="2"/>
    </font>
    <font>
      <b/>
      <sz val="10"/>
      <name val="Open Sans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942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0" xfId="0" applyFont="1"/>
    <xf numFmtId="164" fontId="7" fillId="2" borderId="0" xfId="1" applyNumberFormat="1" applyFont="1" applyFill="1"/>
    <xf numFmtId="164" fontId="8" fillId="2" borderId="0" xfId="1" applyNumberFormat="1" applyFont="1" applyFill="1"/>
    <xf numFmtId="164" fontId="8" fillId="2" borderId="0" xfId="1" applyNumberFormat="1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9" fillId="2" borderId="0" xfId="0" applyFont="1" applyFill="1"/>
    <xf numFmtId="0" fontId="10" fillId="0" borderId="0" xfId="0" applyFont="1"/>
    <xf numFmtId="0" fontId="12" fillId="0" borderId="0" xfId="2" applyFont="1"/>
    <xf numFmtId="164" fontId="8" fillId="3" borderId="0" xfId="1" applyNumberFormat="1" applyFont="1" applyFill="1" applyBorder="1" applyAlignment="1">
      <alignment horizontal="center"/>
    </xf>
    <xf numFmtId="0" fontId="3" fillId="0" borderId="0" xfId="0" applyFont="1"/>
    <xf numFmtId="0" fontId="14" fillId="4" borderId="0" xfId="0" applyFont="1" applyFill="1" applyAlignment="1">
      <alignment vertical="top"/>
    </xf>
    <xf numFmtId="0" fontId="15" fillId="0" borderId="0" xfId="0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4" fillId="2" borderId="0" xfId="0" applyFont="1" applyFill="1" applyAlignment="1">
      <alignment horizontal="centerContinuous"/>
    </xf>
    <xf numFmtId="0" fontId="16" fillId="2" borderId="0" xfId="0" applyFont="1" applyFill="1" applyAlignment="1">
      <alignment horizontal="centerContinuous"/>
    </xf>
    <xf numFmtId="0" fontId="5" fillId="0" borderId="0" xfId="0" applyFont="1" applyFill="1"/>
    <xf numFmtId="0" fontId="16" fillId="2" borderId="0" xfId="0" applyFont="1" applyFill="1"/>
    <xf numFmtId="0" fontId="16" fillId="2" borderId="0" xfId="0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10" fontId="6" fillId="0" borderId="0" xfId="3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horizontal="right" vertical="top"/>
    </xf>
    <xf numFmtId="10" fontId="17" fillId="0" borderId="0" xfId="3" applyNumberFormat="1" applyFont="1" applyFill="1" applyAlignment="1">
      <alignment horizontal="right" vertical="top"/>
    </xf>
    <xf numFmtId="9" fontId="6" fillId="0" borderId="0" xfId="0" applyNumberFormat="1" applyFont="1" applyFill="1" applyAlignment="1">
      <alignment horizontal="right" vertical="top"/>
    </xf>
    <xf numFmtId="2" fontId="17" fillId="0" borderId="0" xfId="0" applyNumberFormat="1" applyFont="1" applyFill="1" applyAlignment="1">
      <alignment horizontal="right" vertical="top"/>
    </xf>
    <xf numFmtId="0" fontId="5" fillId="0" borderId="1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10" fontId="18" fillId="0" borderId="2" xfId="3" applyNumberFormat="1" applyFont="1" applyFill="1" applyBorder="1" applyAlignment="1">
      <alignment vertical="top"/>
    </xf>
    <xf numFmtId="10" fontId="15" fillId="0" borderId="0" xfId="3" applyNumberFormat="1" applyFont="1" applyFill="1" applyAlignment="1">
      <alignment vertical="top"/>
    </xf>
    <xf numFmtId="0" fontId="13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right" vertical="top"/>
    </xf>
    <xf numFmtId="10" fontId="17" fillId="0" borderId="1" xfId="3" applyNumberFormat="1" applyFont="1" applyFill="1" applyBorder="1" applyAlignment="1">
      <alignment horizontal="right" vertical="top"/>
    </xf>
    <xf numFmtId="9" fontId="6" fillId="0" borderId="1" xfId="0" applyNumberFormat="1" applyFont="1" applyFill="1" applyBorder="1" applyAlignment="1">
      <alignment horizontal="right" vertical="top"/>
    </xf>
    <xf numFmtId="2" fontId="17" fillId="0" borderId="1" xfId="0" applyNumberFormat="1" applyFont="1" applyFill="1" applyBorder="1" applyAlignment="1">
      <alignment horizontal="right" vertical="top"/>
    </xf>
    <xf numFmtId="0" fontId="13" fillId="0" borderId="0" xfId="0" applyFont="1" applyFill="1" applyAlignment="1">
      <alignment vertical="top"/>
    </xf>
    <xf numFmtId="0" fontId="18" fillId="0" borderId="0" xfId="0" applyFont="1" applyFill="1" applyAlignment="1">
      <alignment vertical="top"/>
    </xf>
    <xf numFmtId="10" fontId="18" fillId="0" borderId="0" xfId="3" applyNumberFormat="1" applyFont="1" applyFill="1" applyAlignment="1">
      <alignment vertical="top"/>
    </xf>
    <xf numFmtId="2" fontId="18" fillId="0" borderId="0" xfId="0" applyNumberFormat="1" applyFont="1" applyFill="1" applyAlignment="1">
      <alignment vertical="top"/>
    </xf>
    <xf numFmtId="2" fontId="17" fillId="0" borderId="0" xfId="0" applyNumberFormat="1" applyFont="1" applyFill="1" applyAlignment="1">
      <alignment vertical="top"/>
    </xf>
    <xf numFmtId="0" fontId="2" fillId="0" borderId="0" xfId="0" applyFont="1"/>
    <xf numFmtId="0" fontId="3" fillId="0" borderId="0" xfId="0" applyFont="1" applyFill="1"/>
    <xf numFmtId="0" fontId="3" fillId="5" borderId="0" xfId="4" applyFont="1" applyFill="1"/>
    <xf numFmtId="0" fontId="3" fillId="0" borderId="0" xfId="4" applyFont="1" applyFill="1" applyBorder="1"/>
    <xf numFmtId="0" fontId="19" fillId="0" borderId="0" xfId="4" applyFont="1" applyFill="1" applyBorder="1" applyProtection="1">
      <protection locked="0"/>
    </xf>
    <xf numFmtId="0" fontId="20" fillId="0" borderId="0" xfId="4" applyFont="1" applyFill="1" applyBorder="1" applyAlignment="1">
      <alignment horizontal="right"/>
    </xf>
    <xf numFmtId="0" fontId="3" fillId="0" borderId="0" xfId="4" applyFont="1" applyFill="1" applyBorder="1" applyProtection="1">
      <protection locked="0"/>
    </xf>
    <xf numFmtId="0" fontId="1" fillId="0" borderId="0" xfId="4"/>
    <xf numFmtId="0" fontId="3" fillId="0" borderId="2" xfId="4" applyFont="1" applyFill="1" applyBorder="1"/>
    <xf numFmtId="0" fontId="22" fillId="0" borderId="0" xfId="5" applyFont="1" applyFill="1" applyBorder="1"/>
    <xf numFmtId="0" fontId="23" fillId="2" borderId="0" xfId="4" applyFont="1" applyFill="1" applyBorder="1"/>
    <xf numFmtId="0" fontId="3" fillId="2" borderId="0" xfId="4" applyFont="1" applyFill="1" applyBorder="1"/>
    <xf numFmtId="0" fontId="3" fillId="4" borderId="0" xfId="4" applyFont="1" applyFill="1"/>
    <xf numFmtId="0" fontId="23" fillId="2" borderId="0" xfId="4" applyFont="1" applyFill="1"/>
    <xf numFmtId="165" fontId="6" fillId="0" borderId="0" xfId="1" applyNumberFormat="1" applyFont="1" applyFill="1" applyAlignment="1">
      <alignment horizontal="right" vertical="top"/>
    </xf>
    <xf numFmtId="165" fontId="6" fillId="0" borderId="1" xfId="1" applyNumberFormat="1" applyFont="1" applyFill="1" applyBorder="1" applyAlignment="1">
      <alignment horizontal="right" vertical="top"/>
    </xf>
    <xf numFmtId="0" fontId="4" fillId="2" borderId="0" xfId="0" applyFont="1" applyFill="1" applyAlignment="1">
      <alignment horizontal="left"/>
    </xf>
    <xf numFmtId="0" fontId="13" fillId="0" borderId="0" xfId="0" applyFont="1" applyFill="1" applyAlignment="1">
      <alignment horizontal="left" vertical="top"/>
    </xf>
    <xf numFmtId="0" fontId="18" fillId="0" borderId="3" xfId="0" applyFont="1" applyFill="1" applyBorder="1" applyAlignment="1">
      <alignment horizontal="left" vertical="top"/>
    </xf>
    <xf numFmtId="10" fontId="18" fillId="0" borderId="3" xfId="3" applyNumberFormat="1" applyFont="1" applyFill="1" applyBorder="1" applyAlignment="1">
      <alignment vertical="top"/>
    </xf>
  </cellXfs>
  <cellStyles count="6">
    <cellStyle name="Comma" xfId="1" builtinId="3"/>
    <cellStyle name="Hyperlink 2 2" xfId="5" xr:uid="{5E929207-8796-42EE-A778-87289CE985D6}"/>
    <cellStyle name="Hyperlink 3" xfId="2" xr:uid="{00000000-0005-0000-0000-000001000000}"/>
    <cellStyle name="Normal" xfId="0" builtinId="0"/>
    <cellStyle name="Normal 2 2 2" xfId="4" xr:uid="{B23212C9-CFF7-4B92-8749-A1054F8C3091}"/>
    <cellStyle name="Percent" xfId="3" builtinId="5"/>
  </cellStyles>
  <dxfs count="0"/>
  <tableStyles count="0" defaultTableStyle="TableStyleMedium2" defaultPivotStyle="PivotStyleLight16"/>
  <colors>
    <mruColors>
      <color rgb="FF0000FF"/>
      <color rgb="FFFA62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60C20-ADCE-437D-8C8C-46B00757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27</xdr:row>
      <xdr:rowOff>129314</xdr:rowOff>
    </xdr:from>
    <xdr:to>
      <xdr:col>1</xdr:col>
      <xdr:colOff>879476</xdr:colOff>
      <xdr:row>31</xdr:row>
      <xdr:rowOff>111123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1EFBA-1B47-4162-B42F-02BAD4F2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5742714"/>
          <a:ext cx="854075" cy="839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F556-2D0D-47E2-B54D-8909DBF5B93C}">
  <dimension ref="B1:O44"/>
  <sheetViews>
    <sheetView showGridLines="0" topLeftCell="A113" zoomScaleNormal="100" workbookViewId="0"/>
  </sheetViews>
  <sheetFormatPr baseColWidth="10" defaultColWidth="10.19921875" defaultRowHeight="14" x14ac:dyDescent="0.15"/>
  <cols>
    <col min="1" max="2" width="12.3984375" style="43" customWidth="1"/>
    <col min="3" max="3" width="37.19921875" style="43" customWidth="1"/>
    <col min="4" max="22" width="12.3984375" style="43" customWidth="1"/>
    <col min="23" max="25" width="10.19921875" style="43"/>
    <col min="26" max="26" width="10.19921875" style="43" customWidth="1"/>
    <col min="27" max="16384" width="10.19921875" style="43"/>
  </cols>
  <sheetData>
    <row r="1" spans="2:15" ht="19.5" customHeight="1" x14ac:dyDescent="0.15"/>
    <row r="2" spans="2:15" ht="19.5" customHeight="1" x14ac:dyDescent="0.15"/>
    <row r="3" spans="2:15" ht="19.5" customHeight="1" x14ac:dyDescent="0.1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 ht="19.5" customHeight="1" x14ac:dyDescent="0.1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2:15" ht="19.5" customHeight="1" x14ac:dyDescent="0.1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2:15" ht="19.5" customHeight="1" x14ac:dyDescent="0.1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2:15" ht="19.5" customHeight="1" x14ac:dyDescent="0.1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2:15" ht="19.5" customHeight="1" x14ac:dyDescent="0.1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2:15" ht="19.5" customHeight="1" x14ac:dyDescent="0.1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2:15" ht="19.5" customHeight="1" x14ac:dyDescent="0.1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15" ht="19.5" customHeight="1" x14ac:dyDescent="0.1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15" ht="28" x14ac:dyDescent="0.3">
      <c r="B12" s="44"/>
      <c r="C12" s="45" t="s">
        <v>38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6" t="s">
        <v>30</v>
      </c>
      <c r="O12" s="44"/>
    </row>
    <row r="13" spans="2:15" ht="19.5" customHeight="1" x14ac:dyDescent="0.15">
      <c r="B13" s="44"/>
      <c r="C13" s="47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15" ht="19.5" customHeight="1" x14ac:dyDescent="0.2">
      <c r="B14" s="44"/>
      <c r="C14" s="48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15" ht="19.5" customHeight="1" x14ac:dyDescent="0.2">
      <c r="B15" s="44"/>
      <c r="C15" s="48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9.5" customHeight="1" x14ac:dyDescent="0.1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</row>
    <row r="17" spans="2:15" ht="19.5" customHeight="1" x14ac:dyDescent="0.15">
      <c r="B17" s="44"/>
      <c r="C17" s="44" t="s">
        <v>31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2:15" ht="19.5" customHeight="1" x14ac:dyDescent="0.15">
      <c r="B18" s="44"/>
      <c r="C18" s="49" t="s">
        <v>32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4"/>
    </row>
    <row r="19" spans="2:15" ht="19.5" customHeight="1" x14ac:dyDescent="0.15">
      <c r="B19" s="44"/>
      <c r="C19" s="44" t="s">
        <v>33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2:15" ht="19.5" customHeight="1" x14ac:dyDescent="0.15">
      <c r="B20" s="44"/>
      <c r="C20" s="50" t="s">
        <v>4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spans="2:15" ht="19.5" customHeight="1" x14ac:dyDescent="0.15">
      <c r="B21" s="44"/>
      <c r="C21" s="50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2:15" ht="19.5" customHeight="1" x14ac:dyDescent="0.15">
      <c r="B22" s="44"/>
      <c r="C22" s="51" t="s">
        <v>34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44"/>
    </row>
    <row r="23" spans="2:15" ht="19.5" customHeight="1" x14ac:dyDescent="0.15">
      <c r="B23" s="53"/>
      <c r="C23" s="54" t="s">
        <v>35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3"/>
    </row>
    <row r="24" spans="2:15" ht="19.5" customHeight="1" x14ac:dyDescent="0.15">
      <c r="B24" s="53"/>
      <c r="C24" s="54" t="s">
        <v>36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3"/>
    </row>
    <row r="25" spans="2:15" ht="19.5" customHeight="1" x14ac:dyDescent="0.15">
      <c r="B25" s="53"/>
      <c r="C25" s="54" t="s">
        <v>37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3"/>
    </row>
    <row r="26" spans="2:15" ht="19.5" customHeight="1" x14ac:dyDescent="0.15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3"/>
    </row>
    <row r="27" spans="2:15" ht="19.5" customHeight="1" x14ac:dyDescent="0.1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 ht="19.5" customHeight="1" x14ac:dyDescent="0.15"/>
    <row r="29" spans="2:15" ht="19.5" customHeight="1" x14ac:dyDescent="0.15"/>
    <row r="30" spans="2:15" ht="19.5" customHeight="1" x14ac:dyDescent="0.15"/>
    <row r="31" spans="2:15" ht="19.5" customHeight="1" x14ac:dyDescent="0.15"/>
    <row r="32" spans="2:15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</sheetData>
  <hyperlinks>
    <hyperlink ref="C20" r:id="rId1" xr:uid="{D1E8094E-304F-4173-B326-0B94A5DFF5EE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showGridLines="0" tabSelected="1" topLeftCell="A9" workbookViewId="0">
      <selection activeCell="D18" sqref="D18"/>
    </sheetView>
  </sheetViews>
  <sheetFormatPr baseColWidth="10" defaultColWidth="9" defaultRowHeight="14" x14ac:dyDescent="0.2"/>
  <cols>
    <col min="1" max="1" width="2.19921875" style="1" customWidth="1"/>
    <col min="2" max="2" width="40.19921875" style="1" customWidth="1"/>
    <col min="3" max="3" width="9.59765625" style="1" customWidth="1"/>
    <col min="4" max="4" width="15.19921875" style="1" customWidth="1"/>
    <col min="5" max="5" width="9" style="1"/>
    <col min="6" max="6" width="14.19921875" style="1" customWidth="1"/>
    <col min="7" max="7" width="13.59765625" style="1" bestFit="1" customWidth="1"/>
    <col min="8" max="9" width="10.796875" style="1" customWidth="1"/>
    <col min="10" max="10" width="14.3984375" style="1" customWidth="1"/>
    <col min="11" max="11" width="12" style="1" customWidth="1"/>
    <col min="12" max="12" width="15.59765625" style="1" bestFit="1" customWidth="1"/>
    <col min="13" max="16384" width="9" style="1"/>
  </cols>
  <sheetData>
    <row r="1" spans="1:14" ht="16" x14ac:dyDescent="0.2">
      <c r="A1" s="2" t="s">
        <v>1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9"/>
      <c r="N1" s="10"/>
    </row>
    <row r="2" spans="1:14" ht="16" x14ac:dyDescent="0.2">
      <c r="A2" s="3"/>
      <c r="B2" s="5" t="s">
        <v>5</v>
      </c>
      <c r="C2" s="6"/>
      <c r="D2" s="6"/>
      <c r="E2" s="6"/>
      <c r="F2" s="4"/>
      <c r="G2" s="4"/>
      <c r="H2" s="4"/>
      <c r="I2" s="4"/>
      <c r="J2" s="4"/>
      <c r="K2" s="4"/>
      <c r="L2" s="4"/>
      <c r="M2" s="9"/>
      <c r="N2" s="11"/>
    </row>
    <row r="3" spans="1:14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 x14ac:dyDescent="0.2">
      <c r="B4" s="57" t="s">
        <v>6</v>
      </c>
      <c r="C4" s="57"/>
      <c r="D4" s="57"/>
      <c r="E4" s="12"/>
      <c r="F4" s="14" t="s">
        <v>7</v>
      </c>
      <c r="G4" s="15"/>
      <c r="H4" s="15"/>
      <c r="I4" s="15"/>
      <c r="J4" s="15"/>
      <c r="K4" s="15"/>
      <c r="L4" s="15"/>
      <c r="M4" s="16"/>
      <c r="N4" s="13"/>
    </row>
    <row r="5" spans="1:14" x14ac:dyDescent="0.2">
      <c r="B5" s="58" t="s">
        <v>8</v>
      </c>
      <c r="C5" s="58"/>
      <c r="D5" s="12"/>
      <c r="E5" s="12"/>
      <c r="F5" s="17" t="s">
        <v>9</v>
      </c>
      <c r="G5" s="18" t="s">
        <v>10</v>
      </c>
      <c r="H5" s="18" t="s">
        <v>11</v>
      </c>
      <c r="I5" s="18" t="s">
        <v>12</v>
      </c>
      <c r="J5" s="18" t="s">
        <v>13</v>
      </c>
      <c r="K5" s="18" t="s">
        <v>14</v>
      </c>
      <c r="L5" s="18" t="s">
        <v>15</v>
      </c>
      <c r="M5" s="12"/>
      <c r="N5" s="13"/>
    </row>
    <row r="6" spans="1:14" x14ac:dyDescent="0.2">
      <c r="B6" s="19" t="s">
        <v>16</v>
      </c>
      <c r="C6" s="19"/>
      <c r="D6" s="20">
        <v>0.28999999999999998</v>
      </c>
      <c r="E6" s="12"/>
      <c r="F6" s="21" t="s">
        <v>17</v>
      </c>
      <c r="G6" s="22">
        <v>1.23</v>
      </c>
      <c r="H6" s="55">
        <v>520</v>
      </c>
      <c r="I6" s="55">
        <v>1125</v>
      </c>
      <c r="J6" s="23">
        <f>H6/I6</f>
        <v>0.4622222222222222</v>
      </c>
      <c r="K6" s="24">
        <v>0.31</v>
      </c>
      <c r="L6" s="25">
        <f>G6/((1+(1-K6)*J6))</f>
        <v>0.93257177517185608</v>
      </c>
      <c r="M6" s="12"/>
      <c r="N6" s="12"/>
    </row>
    <row r="7" spans="1:14" x14ac:dyDescent="0.2">
      <c r="B7" s="19" t="s">
        <v>18</v>
      </c>
      <c r="C7" s="26"/>
      <c r="D7" s="20">
        <v>0.71</v>
      </c>
      <c r="E7" s="12"/>
      <c r="F7" s="21" t="s">
        <v>19</v>
      </c>
      <c r="G7" s="22">
        <v>1.31</v>
      </c>
      <c r="H7" s="55">
        <v>500</v>
      </c>
      <c r="I7" s="55">
        <v>868</v>
      </c>
      <c r="J7" s="23">
        <f t="shared" ref="J7:J10" si="0">H7/I7</f>
        <v>0.57603686635944695</v>
      </c>
      <c r="K7" s="24">
        <v>0.3</v>
      </c>
      <c r="L7" s="25">
        <f t="shared" ref="L7:L10" si="1">G7/((1+(1-K7)*J7))</f>
        <v>0.93356321839080469</v>
      </c>
      <c r="M7" s="12"/>
      <c r="N7" s="12"/>
    </row>
    <row r="8" spans="1:14" x14ac:dyDescent="0.2">
      <c r="B8" s="27" t="s">
        <v>20</v>
      </c>
      <c r="C8" s="27"/>
      <c r="D8" s="28">
        <f>D6/D7</f>
        <v>0.40845070422535212</v>
      </c>
      <c r="E8" s="12"/>
      <c r="F8" s="21" t="s">
        <v>21</v>
      </c>
      <c r="G8" s="22">
        <v>1.1499999999999999</v>
      </c>
      <c r="H8" s="55">
        <v>460</v>
      </c>
      <c r="I8" s="55">
        <v>787.5</v>
      </c>
      <c r="J8" s="23">
        <f t="shared" si="0"/>
        <v>0.58412698412698416</v>
      </c>
      <c r="K8" s="24">
        <v>0.28999999999999998</v>
      </c>
      <c r="L8" s="25">
        <f t="shared" si="1"/>
        <v>0.81287586392603883</v>
      </c>
      <c r="M8" s="12"/>
      <c r="N8" s="12"/>
    </row>
    <row r="9" spans="1:14" x14ac:dyDescent="0.2">
      <c r="B9" s="21"/>
      <c r="C9" s="21"/>
      <c r="D9" s="29"/>
      <c r="E9" s="12"/>
      <c r="F9" s="21" t="s">
        <v>22</v>
      </c>
      <c r="G9" s="22">
        <v>1.1200000000000001</v>
      </c>
      <c r="H9" s="55">
        <v>600</v>
      </c>
      <c r="I9" s="55">
        <v>1125</v>
      </c>
      <c r="J9" s="23">
        <f t="shared" si="0"/>
        <v>0.53333333333333333</v>
      </c>
      <c r="K9" s="24">
        <v>0.33</v>
      </c>
      <c r="L9" s="25">
        <f t="shared" si="1"/>
        <v>0.82514734774066811</v>
      </c>
      <c r="M9" s="12"/>
      <c r="N9" s="12"/>
    </row>
    <row r="10" spans="1:14" x14ac:dyDescent="0.2">
      <c r="B10" s="30" t="s">
        <v>23</v>
      </c>
      <c r="C10" s="30"/>
      <c r="D10" s="29"/>
      <c r="E10" s="12"/>
      <c r="F10" s="31" t="s">
        <v>24</v>
      </c>
      <c r="G10" s="32">
        <v>1.25</v>
      </c>
      <c r="H10" s="56">
        <v>450</v>
      </c>
      <c r="I10" s="56">
        <v>900</v>
      </c>
      <c r="J10" s="33">
        <f t="shared" si="0"/>
        <v>0.5</v>
      </c>
      <c r="K10" s="34">
        <v>0.3</v>
      </c>
      <c r="L10" s="35">
        <f t="shared" si="1"/>
        <v>0.92592592592592582</v>
      </c>
      <c r="M10" s="12"/>
      <c r="N10" s="12"/>
    </row>
    <row r="11" spans="1:14" x14ac:dyDescent="0.2">
      <c r="B11" s="19" t="s">
        <v>25</v>
      </c>
      <c r="C11" s="19"/>
      <c r="D11" s="20">
        <v>2.5000000000000001E-2</v>
      </c>
      <c r="E11" s="12"/>
      <c r="F11" s="36" t="s">
        <v>26</v>
      </c>
      <c r="G11" s="37">
        <f>MEDIAN(G6:G10)</f>
        <v>1.23</v>
      </c>
      <c r="H11" s="36"/>
      <c r="I11" s="36"/>
      <c r="J11" s="38">
        <f>MEDIAN(J6:J10)</f>
        <v>0.53333333333333333</v>
      </c>
      <c r="K11" s="36"/>
      <c r="L11" s="39">
        <f t="shared" ref="L11" si="2">MEDIAN(L6:L10)</f>
        <v>0.92592592592592582</v>
      </c>
      <c r="M11" s="12"/>
      <c r="N11" s="12"/>
    </row>
    <row r="12" spans="1:14" x14ac:dyDescent="0.2">
      <c r="B12" s="19" t="s">
        <v>27</v>
      </c>
      <c r="C12" s="19"/>
      <c r="D12" s="20">
        <v>0.06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B13" s="26" t="s">
        <v>10</v>
      </c>
      <c r="C13" s="26"/>
      <c r="D13" s="40">
        <f>L11*(1+(1-D18)*D8)</f>
        <v>1.1868805425143454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B14" s="27" t="s">
        <v>23</v>
      </c>
      <c r="C14" s="27"/>
      <c r="D14" s="28">
        <f>D11+D12*D13</f>
        <v>9.6212832550860716E-2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2">
      <c r="B15" s="21"/>
      <c r="C15" s="21"/>
      <c r="D15" s="2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B16" s="30" t="s">
        <v>28</v>
      </c>
      <c r="C16" s="30"/>
      <c r="D16" s="2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x14ac:dyDescent="0.2">
      <c r="B17" s="19" t="s">
        <v>28</v>
      </c>
      <c r="C17" s="19"/>
      <c r="D17" s="20">
        <v>7.4999999999999997E-2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x14ac:dyDescent="0.2">
      <c r="B18" s="26" t="s">
        <v>14</v>
      </c>
      <c r="C18" s="26"/>
      <c r="D18" s="20">
        <v>0.31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19" customHeight="1" x14ac:dyDescent="0.2">
      <c r="B19" s="27" t="s">
        <v>29</v>
      </c>
      <c r="C19" s="27"/>
      <c r="D19" s="28">
        <f>D17*(1-D18)</f>
        <v>5.1749999999999997E-2</v>
      </c>
      <c r="E19" s="12"/>
      <c r="F19" s="12"/>
      <c r="G19" s="19" t="s">
        <v>41</v>
      </c>
      <c r="H19" s="12"/>
      <c r="I19" s="12"/>
      <c r="J19" s="12"/>
      <c r="K19" s="12"/>
      <c r="L19" s="12"/>
      <c r="M19" s="12"/>
      <c r="N19" s="12"/>
    </row>
    <row r="20" spans="2:14" x14ac:dyDescent="0.2">
      <c r="B20" s="26"/>
      <c r="C20" s="26"/>
      <c r="D20" s="29"/>
      <c r="E20" s="12"/>
      <c r="F20" s="12"/>
      <c r="G20" s="19"/>
      <c r="H20" s="12"/>
      <c r="I20" s="12"/>
      <c r="J20" s="12"/>
      <c r="K20" s="12"/>
      <c r="L20" s="12"/>
      <c r="M20" s="12"/>
      <c r="N20" s="12"/>
    </row>
    <row r="21" spans="2:14" ht="15" thickBot="1" x14ac:dyDescent="0.25">
      <c r="B21" s="59" t="s">
        <v>0</v>
      </c>
      <c r="C21" s="59"/>
      <c r="D21" s="60">
        <f>(D14*D7)+(D19*D6)</f>
        <v>8.3318611111111093E-2</v>
      </c>
      <c r="E21" s="12"/>
      <c r="F21" s="12"/>
      <c r="G21" s="19" t="s">
        <v>39</v>
      </c>
      <c r="H21" s="12"/>
      <c r="I21" s="12"/>
      <c r="J21" s="12" t="s">
        <v>42</v>
      </c>
      <c r="K21" s="12"/>
      <c r="L21" s="12"/>
      <c r="M21" s="12"/>
      <c r="N21" s="12"/>
    </row>
    <row r="22" spans="2:14" ht="15" thickTop="1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x14ac:dyDescent="0.2">
      <c r="B23" s="12"/>
      <c r="C23" s="12"/>
      <c r="D23" s="12"/>
      <c r="E23" s="12"/>
      <c r="F23" s="12"/>
      <c r="G23" s="19" t="s">
        <v>40</v>
      </c>
      <c r="H23" s="12"/>
      <c r="I23" s="12"/>
      <c r="J23" s="12" t="s">
        <v>43</v>
      </c>
      <c r="K23" s="12"/>
      <c r="L23" s="12"/>
      <c r="M23" s="12"/>
      <c r="N23" s="12"/>
    </row>
    <row r="24" spans="2:14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2:14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2:14" ht="16" x14ac:dyDescent="0.2">
      <c r="B26" s="7" t="s">
        <v>2</v>
      </c>
      <c r="C26" s="12"/>
      <c r="D26" s="12"/>
      <c r="E26" s="12"/>
      <c r="F26" s="12"/>
      <c r="G26" s="12" t="s">
        <v>44</v>
      </c>
      <c r="H26" s="12"/>
      <c r="I26" s="12"/>
      <c r="J26" s="12"/>
      <c r="K26" s="12"/>
      <c r="L26" s="12"/>
      <c r="M26" s="12"/>
      <c r="N26" s="12"/>
    </row>
    <row r="27" spans="2:14" ht="16" x14ac:dyDescent="0.2">
      <c r="B27" s="4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 ht="16" x14ac:dyDescent="0.2">
      <c r="B28" s="41"/>
      <c r="C28" s="12"/>
      <c r="D28" s="12"/>
      <c r="E28" s="16"/>
      <c r="F28" s="12"/>
      <c r="G28" s="12"/>
      <c r="H28" s="12"/>
      <c r="I28" s="12"/>
      <c r="J28" s="12"/>
      <c r="K28" s="12"/>
      <c r="L28" s="12"/>
      <c r="M28" s="12"/>
      <c r="N28" s="12"/>
    </row>
    <row r="29" spans="2:14" ht="16" x14ac:dyDescent="0.2">
      <c r="B29" s="41"/>
      <c r="C29" s="12"/>
      <c r="D29" s="12"/>
      <c r="E29" s="16"/>
      <c r="F29" s="12"/>
      <c r="G29" s="12" t="s">
        <v>45</v>
      </c>
      <c r="H29" s="12"/>
      <c r="I29" s="12"/>
      <c r="J29" s="12"/>
      <c r="K29" s="12"/>
      <c r="L29" s="12"/>
      <c r="M29" s="12"/>
      <c r="N29" s="12"/>
    </row>
    <row r="30" spans="2:14" ht="16" x14ac:dyDescent="0.2">
      <c r="B30" s="41"/>
      <c r="C30" s="12"/>
      <c r="D30" s="12"/>
      <c r="E30" s="16"/>
      <c r="F30" s="12"/>
      <c r="G30" s="12" t="s">
        <v>46</v>
      </c>
      <c r="H30" s="12"/>
      <c r="I30" s="12"/>
      <c r="J30" s="12"/>
      <c r="K30" s="12"/>
      <c r="L30" s="12"/>
      <c r="M30" s="12"/>
      <c r="N30" s="12"/>
    </row>
    <row r="31" spans="2:14" ht="16" x14ac:dyDescent="0.2">
      <c r="B31" s="41"/>
      <c r="C31" s="12"/>
      <c r="D31" s="12"/>
      <c r="E31" s="16"/>
      <c r="F31" s="12"/>
      <c r="G31" s="12"/>
      <c r="H31" s="12"/>
      <c r="I31" s="12"/>
      <c r="J31" s="12"/>
      <c r="K31" s="12"/>
      <c r="L31" s="12"/>
      <c r="M31" s="12"/>
      <c r="N31" s="12"/>
    </row>
    <row r="32" spans="2:14" ht="16" x14ac:dyDescent="0.2">
      <c r="B32" s="41"/>
      <c r="C32" s="12"/>
      <c r="D32" s="12"/>
      <c r="E32" s="16"/>
      <c r="F32" s="13"/>
      <c r="G32" s="13" t="s">
        <v>47</v>
      </c>
      <c r="H32" s="13">
        <v>120000000</v>
      </c>
      <c r="I32" s="13"/>
      <c r="J32" s="13"/>
      <c r="K32" s="13"/>
      <c r="L32" s="13"/>
      <c r="M32" s="13"/>
      <c r="N32" s="13"/>
    </row>
    <row r="33" spans="1:14" ht="16" x14ac:dyDescent="0.2">
      <c r="B33" s="41" t="s">
        <v>3</v>
      </c>
      <c r="C33" s="12"/>
      <c r="D33" s="12"/>
      <c r="E33" s="16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6" x14ac:dyDescent="0.2">
      <c r="A34" s="10"/>
      <c r="B34" s="8" t="s">
        <v>4</v>
      </c>
      <c r="C34" s="42"/>
      <c r="D34" s="42"/>
      <c r="E34" s="42"/>
      <c r="F34" s="11"/>
      <c r="G34" s="11" t="s">
        <v>48</v>
      </c>
      <c r="H34" s="11"/>
      <c r="I34" s="11"/>
      <c r="J34" s="11"/>
      <c r="K34" s="11"/>
      <c r="L34" s="11"/>
      <c r="M34" s="11"/>
      <c r="N34" s="11"/>
    </row>
    <row r="35" spans="1:14" ht="15" x14ac:dyDescent="0.2">
      <c r="A35" s="10"/>
      <c r="B35" s="42"/>
      <c r="C35" s="42"/>
      <c r="D35" s="42"/>
      <c r="E35" s="42"/>
      <c r="F35" s="10"/>
      <c r="G35" s="10" t="s">
        <v>49</v>
      </c>
      <c r="H35" s="10"/>
      <c r="I35" s="10"/>
      <c r="J35" s="10"/>
      <c r="K35" s="10"/>
      <c r="L35" s="10"/>
      <c r="M35" s="10"/>
      <c r="N35" s="10"/>
    </row>
    <row r="37" spans="1:14" x14ac:dyDescent="0.2">
      <c r="G37" s="1" t="s">
        <v>50</v>
      </c>
      <c r="H37" s="1">
        <v>0.41666666666666669</v>
      </c>
    </row>
    <row r="39" spans="1:14" x14ac:dyDescent="0.2">
      <c r="G39" s="1" t="s">
        <v>51</v>
      </c>
    </row>
    <row r="40" spans="1:14" x14ac:dyDescent="0.2">
      <c r="G40" s="1" t="s">
        <v>52</v>
      </c>
    </row>
    <row r="42" spans="1:14" x14ac:dyDescent="0.2">
      <c r="G42" s="1" t="s">
        <v>28</v>
      </c>
      <c r="H42" s="1">
        <v>0.04</v>
      </c>
    </row>
    <row r="44" spans="1:14" x14ac:dyDescent="0.2">
      <c r="G44" s="1" t="s">
        <v>53</v>
      </c>
    </row>
    <row r="45" spans="1:14" x14ac:dyDescent="0.2">
      <c r="G45" s="1" t="s">
        <v>54</v>
      </c>
    </row>
    <row r="47" spans="1:14" x14ac:dyDescent="0.2">
      <c r="G47" s="1" t="s">
        <v>55</v>
      </c>
      <c r="H47" s="1">
        <v>0.58333333333333337</v>
      </c>
    </row>
    <row r="49" spans="7:8" x14ac:dyDescent="0.2">
      <c r="G49" s="1" t="s">
        <v>56</v>
      </c>
    </row>
    <row r="50" spans="7:8" x14ac:dyDescent="0.2">
      <c r="G50" s="1" t="s">
        <v>57</v>
      </c>
    </row>
    <row r="52" spans="7:8" x14ac:dyDescent="0.2">
      <c r="G52" s="1" t="s">
        <v>23</v>
      </c>
      <c r="H52" s="1">
        <v>4.4999999999999998E-2</v>
      </c>
    </row>
    <row r="54" spans="7:8" x14ac:dyDescent="0.2">
      <c r="G54" s="1" t="s">
        <v>58</v>
      </c>
    </row>
    <row r="55" spans="7:8" x14ac:dyDescent="0.2">
      <c r="G55" s="1" t="s">
        <v>59</v>
      </c>
    </row>
    <row r="56" spans="7:8" x14ac:dyDescent="0.2">
      <c r="G56" s="1" t="s">
        <v>60</v>
      </c>
    </row>
    <row r="58" spans="7:8" x14ac:dyDescent="0.2">
      <c r="G58" s="1" t="s">
        <v>0</v>
      </c>
      <c r="H58" s="1">
        <v>3.758333333333333E-2</v>
      </c>
    </row>
  </sheetData>
  <mergeCells count="2">
    <mergeCell ref="B4:D4"/>
    <mergeCell ref="B5:C5"/>
  </mergeCells>
  <hyperlinks>
    <hyperlink ref="B3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WACC Calculator</vt:lpstr>
      <vt:lpstr>'Cover Page'!Print_Area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CFI</dc:creator>
  <cp:keywords/>
  <dc:description/>
  <cp:lastModifiedBy>Sushant Belapurkar</cp:lastModifiedBy>
  <dcterms:created xsi:type="dcterms:W3CDTF">2017-08-25T00:42:37Z</dcterms:created>
  <dcterms:modified xsi:type="dcterms:W3CDTF">2021-12-13T08:30:37Z</dcterms:modified>
  <cp:category/>
</cp:coreProperties>
</file>