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shmitabokati/Downloads/"/>
    </mc:Choice>
  </mc:AlternateContent>
  <xr:revisionPtr revIDLastSave="0" documentId="13_ncr:1_{E13CE263-B0CD-D44A-89AE-76362BE52751}" xr6:coauthVersionLast="47" xr6:coauthVersionMax="47" xr10:uidLastSave="{00000000-0000-0000-0000-000000000000}"/>
  <bookViews>
    <workbookView xWindow="-8300" yWindow="-21100" windowWidth="51200" windowHeight="19400" activeTab="2" xr2:uid="{00000000-000D-0000-FFFF-FFFF00000000}"/>
  </bookViews>
  <sheets>
    <sheet name="AcutalData" sheetId="1" r:id="rId1"/>
    <sheet name="Theater Outcomes by Launch Date" sheetId="12" r:id="rId2"/>
    <sheet name="Outcomes Based on Goals" sheetId="7" r:id="rId3"/>
    <sheet name="Category Subcatergory Breakdown" sheetId="11" r:id="rId4"/>
  </sheets>
  <definedNames>
    <definedName name="_xlnm._FilterDatabase" localSheetId="0" hidden="1">AcutalData!$A$1:$S$4115</definedName>
  </definedNames>
  <calcPr calcId="191029"/>
  <pivotCaches>
    <pivotCache cacheId="3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D3" i="7"/>
  <c r="D4" i="7"/>
  <c r="D5" i="7"/>
  <c r="D6" i="7"/>
  <c r="D7" i="7"/>
  <c r="D8" i="7"/>
  <c r="D9" i="7"/>
  <c r="D10" i="7"/>
  <c r="D11" i="7"/>
  <c r="D12" i="7"/>
  <c r="C2" i="7"/>
  <c r="C3" i="7"/>
  <c r="C4" i="7"/>
  <c r="C5" i="7"/>
  <c r="C6" i="7"/>
  <c r="C7" i="7"/>
  <c r="C8" i="7"/>
  <c r="C9" i="7"/>
  <c r="C10" i="7"/>
  <c r="C11" i="7"/>
  <c r="C12" i="7"/>
  <c r="B3" i="7"/>
  <c r="B4" i="7"/>
  <c r="B5" i="7"/>
  <c r="B6" i="7"/>
  <c r="B7" i="7"/>
  <c r="B8" i="7"/>
  <c r="B9" i="7"/>
  <c r="B10" i="7"/>
  <c r="B11" i="7"/>
  <c r="B12" i="7"/>
  <c r="B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F16" i="12"/>
  <c r="F15" i="12"/>
  <c r="F14" i="12"/>
  <c r="F13" i="12"/>
  <c r="F12" i="12"/>
  <c r="F11" i="12"/>
  <c r="F10" i="12"/>
  <c r="F9" i="12"/>
  <c r="F8" i="12"/>
  <c r="F17" i="12"/>
  <c r="F7" i="12"/>
  <c r="F6" i="12"/>
  <c r="E4" i="7" l="1"/>
  <c r="H4" i="7" s="1"/>
  <c r="E6" i="7"/>
  <c r="H6" i="7" s="1"/>
  <c r="E8" i="7"/>
  <c r="F8" i="7" s="1"/>
  <c r="E10" i="7"/>
  <c r="F10" i="7" s="1"/>
  <c r="E12" i="7"/>
  <c r="F12" i="7" s="1"/>
  <c r="E3" i="7"/>
  <c r="H3" i="7" s="1"/>
  <c r="E7" i="7"/>
  <c r="F7" i="7" s="1"/>
  <c r="E9" i="7"/>
  <c r="G9" i="7" s="1"/>
  <c r="E11" i="7"/>
  <c r="G11" i="7" s="1"/>
  <c r="E5" i="7"/>
  <c r="G5" i="7" s="1"/>
  <c r="E2" i="7"/>
  <c r="H2" i="7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G7" i="7" l="1"/>
  <c r="H11" i="7"/>
  <c r="G3" i="7"/>
  <c r="H7" i="7"/>
  <c r="F5" i="7"/>
  <c r="H5" i="7"/>
  <c r="F11" i="7"/>
  <c r="H10" i="7"/>
  <c r="H8" i="7"/>
  <c r="F3" i="7"/>
  <c r="H12" i="7"/>
  <c r="H9" i="7"/>
  <c r="G12" i="7"/>
  <c r="F2" i="7"/>
  <c r="F9" i="7"/>
  <c r="G10" i="7"/>
  <c r="F6" i="7"/>
  <c r="G6" i="7"/>
  <c r="F4" i="7"/>
  <c r="G4" i="7"/>
  <c r="G2" i="7"/>
  <c r="G8" i="7"/>
  <c r="H13" i="7" l="1"/>
  <c r="G13" i="7"/>
  <c r="F13" i="7"/>
</calcChain>
</file>

<file path=xl/sharedStrings.xml><?xml version="1.0" encoding="utf-8"?>
<sst xmlns="http://schemas.openxmlformats.org/spreadsheetml/2006/main" count="33033" uniqueCount="8400">
  <si>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</si>
  <si>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</si>
  <si>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</si>
  <si>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</si>
  <si>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</si>
  <si>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</si>
  <si>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</si>
  <si>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</si>
  <si>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</si>
  <si>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</si>
  <si>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</si>
  <si>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</si>
  <si>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</si>
  <si>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</si>
  <si>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</si>
  <si>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</si>
  <si>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</si>
  <si>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</si>
  <si>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</si>
  <si>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</si>
  <si>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</si>
  <si>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</si>
  <si>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</si>
  <si>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</si>
  <si>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</si>
  <si>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</si>
  <si>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</si>
  <si>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</si>
  <si>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</si>
  <si>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</si>
  <si>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</si>
  <si>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</si>
  <si>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</si>
  <si>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</si>
  <si>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</si>
  <si>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</si>
  <si>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</si>
  <si>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</si>
  <si>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</si>
  <si>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</si>
  <si>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</si>
  <si>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</si>
  <si>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</si>
  <si>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</si>
  <si>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</si>
  <si>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</si>
  <si>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</si>
  <si>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</si>
  <si>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</si>
  <si>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</si>
  <si>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</si>
  <si>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</si>
  <si>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</si>
  <si>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</si>
  <si>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</si>
  <si>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</si>
  <si>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</si>
  <si>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</si>
  <si>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</si>
  <si>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</si>
  <si>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</si>
  <si>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</si>
  <si>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</si>
  <si>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</si>
  <si>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</si>
  <si>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</si>
  <si>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</si>
  <si>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</si>
  <si>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</si>
  <si>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</si>
  <si>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</si>
  <si>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</si>
  <si>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</si>
  <si>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</si>
  <si>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</si>
  <si>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</si>
  <si>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</si>
  <si>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</si>
  <si>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</si>
  <si>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</si>
  <si>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</si>
  <si>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</si>
  <si>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</si>
  <si>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</si>
  <si>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</si>
  <si>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</si>
  <si>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</si>
  <si>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</si>
  <si>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</si>
  <si>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</si>
  <si>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</si>
  <si>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</si>
  <si>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</si>
  <si>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</si>
  <si>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</si>
  <si>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</si>
  <si>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</si>
  <si>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</si>
  <si>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</si>
  <si>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</si>
  <si>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</si>
  <si>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</si>
  <si>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</si>
  <si>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</si>
  <si>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</si>
  <si>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</si>
  <si>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</si>
  <si>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</si>
  <si>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</si>
  <si>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</si>
  <si>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</si>
  <si>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</si>
  <si>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</si>
  <si>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</si>
  <si>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</si>
  <si>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</si>
  <si>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</si>
  <si>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</si>
  <si>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</si>
  <si>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</si>
  <si>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</si>
  <si>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</si>
  <si>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</si>
  <si>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</si>
  <si>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</si>
  <si>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</si>
  <si>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</si>
  <si>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</si>
  <si>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</si>
  <si>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</si>
  <si>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</si>
  <si>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</si>
  <si>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</si>
  <si>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</si>
  <si>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</si>
  <si>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</si>
  <si>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</si>
  <si>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</si>
  <si>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</si>
  <si>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</si>
  <si>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</si>
  <si>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</si>
  <si>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</si>
  <si>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</si>
  <si>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</si>
  <si>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</si>
  <si>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</si>
  <si>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</si>
  <si>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</si>
  <si>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</si>
  <si>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</si>
  <si>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</si>
  <si>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</si>
  <si>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</si>
  <si>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</si>
  <si>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</si>
  <si>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</si>
  <si>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</si>
  <si>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</si>
  <si>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</si>
  <si>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</si>
  <si>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</si>
  <si>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</si>
  <si>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</si>
  <si>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</si>
  <si>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</si>
  <si>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</si>
  <si>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</si>
  <si>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</si>
  <si>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</si>
  <si>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</si>
  <si>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</si>
  <si>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</si>
  <si>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</si>
  <si>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</si>
  <si>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</si>
  <si>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</si>
  <si>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</si>
  <si>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</si>
  <si>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</si>
  <si>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</si>
  <si>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</si>
  <si>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</si>
  <si>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</si>
  <si>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</si>
  <si>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</si>
  <si>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</si>
  <si>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</si>
  <si>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</si>
  <si>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</si>
  <si>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</si>
  <si>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</si>
  <si>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</si>
  <si>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</si>
  <si>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</si>
  <si>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</si>
  <si>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</si>
  <si>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</si>
  <si>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</si>
  <si>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</si>
  <si>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</si>
  <si>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</si>
  <si>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</si>
  <si>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</si>
  <si>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</si>
  <si>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</si>
  <si>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</si>
  <si>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</si>
  <si>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</si>
  <si>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</si>
  <si>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</si>
  <si>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</si>
  <si>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</si>
  <si>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</si>
  <si>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</si>
  <si>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</si>
  <si>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</si>
  <si>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</si>
  <si>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</si>
  <si>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</si>
  <si>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</si>
  <si>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</si>
  <si>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</si>
  <si>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</si>
  <si>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</si>
  <si>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</si>
  <si>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</si>
  <si>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</si>
  <si>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</si>
  <si>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</si>
  <si>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</si>
  <si>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</si>
  <si>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</si>
  <si>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</si>
  <si>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</si>
  <si>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</si>
  <si>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</si>
  <si>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</si>
  <si>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</si>
  <si>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</si>
  <si>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</si>
  <si>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</si>
  <si>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</si>
  <si>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</si>
  <si>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</si>
  <si>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</si>
  <si>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</si>
  <si>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</si>
  <si>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</si>
  <si>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</si>
  <si>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</si>
  <si>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</si>
  <si>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</si>
  <si>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</si>
  <si>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</si>
  <si>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</si>
  <si>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</si>
  <si>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</si>
  <si>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</si>
  <si>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</si>
  <si>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</si>
  <si>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</si>
  <si>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</si>
  <si>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</si>
  <si>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</si>
  <si>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</si>
  <si>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</si>
  <si>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</si>
  <si>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</si>
  <si>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</si>
  <si>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</si>
  <si>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</si>
  <si>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</si>
  <si>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</si>
  <si>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</si>
  <si>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</si>
  <si>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</si>
  <si>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</si>
  <si>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</si>
  <si>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</si>
  <si>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</si>
  <si>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</si>
  <si>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</si>
  <si>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</si>
  <si>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</si>
  <si>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</si>
  <si>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</si>
  <si>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</si>
  <si>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</si>
  <si>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</si>
  <si>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</si>
  <si>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</si>
  <si>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</si>
  <si>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</si>
  <si>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</si>
  <si>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</si>
  <si>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</si>
  <si>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</si>
  <si>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</si>
  <si>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</si>
  <si>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</si>
  <si>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</si>
  <si>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</si>
  <si>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</si>
  <si>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</si>
  <si>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</si>
  <si>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</si>
  <si>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</si>
  <si>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</si>
  <si>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</si>
  <si>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</si>
  <si>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</si>
  <si>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</si>
  <si>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</si>
  <si>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</si>
  <si>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</si>
  <si>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</si>
  <si>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</si>
  <si>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</si>
  <si>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</si>
  <si>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</si>
  <si>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</si>
  <si>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</si>
  <si>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</si>
  <si>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</si>
  <si>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</si>
  <si>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</si>
  <si>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</si>
  <si>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</si>
  <si>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</si>
  <si>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</si>
  <si>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</si>
  <si>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</si>
  <si>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</si>
  <si>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</si>
  <si>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</si>
  <si>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</si>
  <si>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</si>
  <si>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</si>
  <si>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</si>
  <si>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</si>
  <si>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</si>
  <si>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</si>
  <si>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</si>
  <si>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</si>
  <si>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</si>
  <si>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</si>
  <si>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</si>
  <si>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</si>
  <si>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</si>
  <si>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</si>
  <si>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</si>
  <si>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</si>
  <si>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</si>
  <si>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</si>
  <si>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</si>
  <si>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</si>
  <si>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</si>
  <si>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</si>
  <si>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</si>
  <si>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</si>
  <si>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</si>
  <si>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</si>
  <si>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</si>
  <si>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</si>
  <si>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</si>
  <si>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</si>
  <si>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</si>
  <si>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</si>
  <si>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</si>
  <si>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</si>
  <si>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</si>
  <si>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</si>
  <si>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</si>
  <si>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</si>
  <si>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</si>
  <si>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</si>
  <si>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</si>
  <si>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</si>
  <si>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</si>
  <si>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</si>
  <si>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</si>
  <si>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</si>
  <si>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</si>
  <si>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</si>
  <si>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</si>
  <si>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</si>
  <si>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</si>
  <si>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</si>
  <si>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</si>
  <si>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</si>
  <si>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</si>
  <si>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</si>
  <si>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</si>
  <si>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</si>
  <si>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</si>
  <si>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</si>
  <si>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</si>
  <si>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</si>
  <si>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</si>
  <si>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</si>
  <si>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</si>
  <si>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</si>
  <si>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</si>
  <si>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</si>
  <si>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</si>
  <si>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</si>
  <si>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</si>
  <si>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</si>
  <si>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</si>
  <si>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</si>
  <si>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</si>
  <si>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</si>
  <si>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</si>
  <si>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</si>
  <si>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</si>
  <si>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</si>
  <si>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</si>
  <si>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</si>
  <si>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</si>
  <si>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</si>
  <si>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</si>
  <si>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</si>
  <si>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</si>
  <si>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</si>
  <si>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</si>
  <si>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</si>
  <si>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</si>
  <si>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</si>
  <si>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</si>
  <si>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</si>
  <si>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</si>
  <si>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</si>
  <si>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</si>
  <si>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</si>
  <si>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</si>
  <si>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</si>
  <si>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</si>
  <si>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</si>
  <si>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</si>
  <si>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</si>
  <si>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</si>
  <si>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</si>
  <si>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</si>
  <si>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</si>
  <si>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</si>
  <si>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</si>
  <si>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</si>
  <si>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</si>
  <si>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</si>
  <si>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</si>
  <si>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</si>
  <si>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</si>
  <si>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</si>
  <si>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</si>
  <si>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</si>
  <si>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</si>
  <si>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</si>
  <si>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</si>
  <si>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</si>
  <si>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</si>
  <si>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</si>
  <si>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</si>
  <si>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</si>
  <si>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</si>
  <si>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</si>
  <si>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</si>
  <si>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</si>
  <si>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</si>
  <si>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</si>
  <si>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</si>
  <si>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</si>
  <si>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</si>
  <si>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</si>
  <si>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</si>
  <si>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</si>
  <si>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</si>
  <si>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</si>
  <si>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</si>
  <si>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</si>
  <si>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</si>
  <si>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</si>
  <si>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</si>
  <si>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</si>
  <si>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</si>
  <si>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</si>
  <si>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</si>
  <si>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</si>
  <si>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</si>
  <si>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</si>
  <si>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</si>
  <si>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</si>
  <si>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</si>
  <si>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</si>
  <si>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</si>
  <si>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</si>
  <si>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</si>
  <si>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</si>
  <si>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</si>
  <si>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</si>
  <si>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</si>
  <si>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</si>
  <si>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</si>
  <si>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</si>
  <si>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</si>
  <si>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</si>
  <si>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</si>
  <si>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</si>
  <si>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</si>
  <si>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</si>
  <si>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</si>
  <si>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</si>
  <si>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</si>
  <si>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</si>
  <si>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</si>
  <si>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</si>
  <si>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</si>
  <si>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</si>
  <si>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</si>
  <si>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</si>
  <si>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</si>
  <si>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</si>
  <si>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</si>
  <si>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</si>
  <si>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</si>
  <si>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</si>
  <si>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</si>
  <si>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</si>
  <si>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</si>
  <si>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</si>
  <si>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</si>
  <si>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</si>
  <si>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</si>
  <si>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</si>
  <si>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</si>
  <si>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</si>
  <si>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</si>
  <si>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</si>
  <si>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</si>
  <si>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</si>
  <si>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</si>
  <si>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</si>
  <si>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</si>
  <si>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</si>
  <si>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</si>
  <si>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</si>
  <si>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</si>
  <si>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</si>
  <si>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</si>
  <si>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</si>
  <si>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</si>
  <si>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</si>
  <si>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</si>
  <si>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</si>
  <si>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</si>
  <si>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</si>
  <si>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</si>
  <si>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</si>
  <si>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</si>
  <si>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</si>
  <si>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</si>
  <si>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</si>
  <si>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</si>
  <si>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</si>
  <si>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</si>
  <si>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</si>
  <si>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</si>
  <si>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</si>
  <si>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</si>
  <si>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</si>
  <si>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</si>
  <si>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</si>
  <si>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</si>
  <si>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</si>
  <si>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</si>
  <si>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</si>
  <si>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</si>
  <si>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</si>
  <si>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</si>
  <si>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</si>
  <si>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</si>
  <si>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</si>
  <si>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</si>
  <si>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</si>
  <si>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</si>
  <si>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</si>
  <si>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</si>
  <si>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</si>
  <si>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</si>
  <si>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</si>
  <si>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</si>
  <si>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</si>
  <si>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</si>
  <si>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</si>
  <si>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</si>
  <si>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</si>
  <si>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</si>
  <si>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</si>
  <si>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</si>
  <si>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</si>
  <si>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</si>
  <si>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</si>
  <si>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</si>
  <si>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</si>
  <si>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</si>
  <si>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</si>
  <si>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</si>
  <si>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</si>
  <si>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</si>
  <si>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</si>
  <si>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</si>
  <si>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</si>
  <si>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</si>
  <si>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</si>
  <si>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</si>
  <si>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</si>
  <si>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</si>
  <si>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</si>
  <si>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</si>
  <si>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</si>
  <si>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</si>
  <si>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</si>
  <si>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</si>
  <si>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</si>
  <si>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</si>
  <si>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</si>
  <si>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</si>
  <si>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</si>
  <si>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</si>
  <si>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</si>
  <si>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</si>
  <si>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</si>
  <si>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</si>
  <si>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</si>
  <si>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</si>
  <si>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</si>
  <si>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</si>
  <si>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</si>
  <si>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</si>
  <si>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</si>
  <si>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</si>
  <si>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</si>
  <si>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</si>
  <si>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</si>
  <si>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</si>
  <si>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</si>
  <si>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</si>
  <si>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</si>
  <si>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</si>
  <si>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</si>
  <si>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</si>
  <si>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</si>
  <si>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</si>
  <si>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</si>
  <si>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</si>
  <si>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</si>
  <si>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</si>
  <si>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</si>
  <si>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</si>
  <si>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</si>
  <si>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</si>
  <si>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</si>
  <si>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</si>
  <si>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</si>
  <si>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</si>
  <si>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</si>
  <si>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</si>
  <si>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</si>
  <si>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</si>
  <si>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</si>
  <si>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</si>
  <si>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</si>
  <si>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</si>
  <si>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</si>
  <si>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</si>
  <si>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</si>
  <si>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</si>
  <si>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</si>
  <si>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</si>
  <si>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</si>
  <si>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</si>
  <si>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</si>
  <si>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</si>
  <si>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</si>
  <si>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</si>
  <si>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</si>
  <si>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</si>
  <si>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</si>
  <si>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</si>
  <si>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</si>
  <si>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</si>
  <si>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</si>
  <si>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</si>
  <si>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</si>
  <si>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</si>
  <si>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</si>
  <si>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</si>
  <si>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</si>
  <si>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</si>
  <si>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</si>
  <si>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</si>
  <si>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</si>
  <si>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</si>
  <si>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</si>
  <si>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</si>
  <si>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</si>
  <si>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</si>
  <si>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</si>
  <si>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</si>
  <si>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</si>
  <si>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</si>
  <si>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</si>
  <si>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</si>
  <si>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</si>
  <si>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</si>
  <si>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</si>
  <si>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</si>
  <si>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</si>
  <si>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</si>
  <si>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</si>
  <si>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</si>
  <si>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</si>
  <si>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</si>
  <si>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</si>
  <si>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</si>
  <si>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</si>
  <si>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</si>
  <si>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</si>
  <si>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</si>
  <si>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</si>
  <si>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</si>
  <si>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</si>
  <si>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</si>
  <si>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</si>
  <si>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</si>
  <si>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</si>
  <si>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</si>
  <si>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</si>
  <si>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</si>
  <si>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</si>
  <si>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</si>
  <si>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</si>
  <si>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</si>
  <si>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</si>
  <si>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</si>
  <si>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</si>
  <si>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</si>
  <si>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</si>
  <si>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</si>
  <si>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</si>
  <si>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</si>
  <si>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</si>
  <si>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</si>
  <si>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</si>
  <si>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</si>
  <si>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</si>
  <si>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</si>
  <si>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</si>
  <si>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</si>
  <si>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</si>
  <si>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</si>
  <si>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</si>
  <si>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</si>
  <si>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</si>
  <si>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</si>
  <si>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</si>
  <si>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</si>
  <si>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</si>
  <si>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</si>
  <si>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</si>
  <si>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</si>
  <si>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</si>
  <si>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</si>
  <si>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</si>
  <si>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</si>
  <si>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</si>
  <si>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</si>
  <si>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</si>
  <si>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</si>
  <si>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</si>
  <si>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</si>
  <si>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</si>
  <si>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</si>
  <si>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</si>
  <si>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</si>
  <si>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</si>
  <si>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</si>
  <si>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</si>
  <si>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</si>
  <si>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</si>
  <si>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</si>
  <si>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</si>
  <si>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</si>
  <si>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</si>
  <si>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</si>
  <si>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</si>
  <si>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</si>
  <si>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</si>
  <si>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</si>
  <si>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</si>
  <si>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</si>
  <si>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</si>
  <si>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</si>
  <si>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</si>
  <si>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</si>
  <si>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</si>
  <si>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</si>
  <si>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</si>
  <si>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</si>
  <si>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</si>
  <si>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</si>
  <si>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</si>
  <si>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</si>
  <si>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</si>
  <si>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</si>
  <si>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</si>
  <si>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</si>
  <si>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</si>
  <si>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</si>
  <si>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</si>
  <si>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</si>
  <si>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</si>
  <si>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</si>
  <si>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</si>
  <si>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</si>
  <si>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</si>
  <si>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</si>
  <si>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</si>
  <si>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</si>
  <si>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</si>
  <si>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</si>
  <si>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</si>
  <si>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</si>
  <si>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</si>
  <si>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</si>
  <si>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</si>
  <si>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</si>
  <si>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</si>
  <si>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</si>
  <si>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</si>
  <si>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</si>
  <si>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</si>
  <si>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</si>
  <si>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</si>
  <si>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</si>
  <si>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</si>
  <si>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</si>
  <si>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</si>
  <si>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</si>
  <si>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</si>
  <si>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</si>
  <si>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</si>
  <si>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</si>
  <si>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</si>
  <si>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</si>
  <si>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</si>
  <si>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</si>
  <si>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</si>
  <si>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</si>
  <si>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</si>
  <si>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</si>
  <si>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</si>
  <si>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</si>
  <si>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</si>
  <si>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</si>
  <si>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</si>
  <si>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</si>
  <si>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</si>
  <si>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</si>
  <si>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</si>
  <si>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</si>
  <si>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</si>
  <si>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</si>
  <si>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</si>
  <si>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</si>
  <si>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</si>
  <si>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</si>
  <si>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</si>
  <si>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</si>
  <si>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</si>
  <si>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</si>
  <si>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</si>
  <si>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</si>
  <si>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</si>
  <si>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</si>
  <si>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</si>
  <si>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</si>
  <si>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</si>
  <si>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</si>
  <si>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</si>
  <si>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</si>
  <si>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</si>
  <si>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</si>
  <si>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</si>
  <si>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</si>
  <si>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</si>
  <si>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</si>
  <si>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</si>
  <si>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</si>
  <si>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</si>
  <si>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</si>
  <si>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</si>
  <si>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</si>
  <si>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</si>
  <si>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</si>
  <si>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</si>
  <si>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</si>
  <si>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</si>
  <si>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</si>
  <si>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</si>
  <si>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</si>
  <si>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</si>
  <si>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</si>
  <si>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</si>
  <si>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</si>
  <si>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</si>
  <si>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</si>
  <si>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</si>
  <si>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</si>
  <si>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</si>
  <si>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</si>
  <si>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</si>
  <si>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</si>
  <si>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</si>
  <si>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</si>
  <si>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</si>
  <si>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</si>
  <si>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</si>
  <si>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</si>
  <si>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</si>
  <si>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</si>
  <si>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</si>
  <si>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</si>
  <si>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</si>
  <si>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</si>
  <si>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</si>
  <si>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</si>
  <si>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</si>
  <si>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</si>
  <si>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</si>
  <si>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</si>
  <si>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</si>
  <si>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</si>
  <si>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</si>
  <si>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</si>
  <si>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</si>
  <si>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</si>
  <si>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</si>
  <si>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</si>
  <si>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</si>
  <si>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</si>
  <si>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</si>
  <si>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</si>
  <si>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</si>
  <si>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</si>
  <si>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</si>
  <si>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</si>
  <si>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</si>
  <si>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</si>
  <si>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</si>
  <si>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</si>
  <si>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</si>
  <si>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</si>
  <si>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</si>
  <si>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</si>
  <si>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</si>
  <si>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</si>
  <si>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</si>
  <si>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</si>
  <si>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</si>
  <si>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</si>
  <si>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</si>
  <si>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</si>
  <si>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</si>
  <si>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</si>
  <si>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</si>
  <si>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</si>
  <si>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</si>
  <si>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</si>
  <si>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</si>
  <si>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</si>
  <si>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</si>
  <si>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</si>
  <si>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</si>
  <si>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</si>
  <si>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</si>
  <si>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</si>
  <si>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</si>
  <si>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</si>
  <si>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</si>
  <si>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</si>
  <si>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</si>
  <si>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</si>
  <si>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</si>
  <si>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</si>
  <si>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</si>
  <si>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</si>
  <si>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</si>
  <si>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</si>
  <si>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</si>
  <si>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</si>
  <si>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</si>
  <si>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</si>
  <si>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</si>
  <si>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</si>
  <si>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</si>
  <si>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</si>
  <si>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</si>
  <si>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</si>
  <si>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</si>
  <si>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</si>
  <si>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</si>
  <si>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</si>
  <si>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</si>
  <si>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</si>
  <si>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</si>
  <si>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</si>
  <si>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</si>
  <si>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</si>
  <si>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</si>
  <si>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</si>
  <si>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</si>
  <si>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</si>
  <si>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</si>
  <si>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</si>
  <si>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</si>
  <si>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</si>
  <si>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</si>
  <si>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</si>
  <si>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</si>
  <si>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</si>
  <si>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</si>
  <si>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</si>
  <si>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</si>
  <si>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</si>
  <si>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</si>
  <si>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</si>
  <si>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</si>
  <si>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</si>
  <si>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</si>
  <si>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</si>
  <si>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</si>
  <si>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</si>
  <si>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</si>
  <si>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</si>
  <si>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</si>
  <si>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</si>
  <si>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</si>
  <si>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</si>
  <si>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</si>
  <si>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</si>
  <si>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</si>
  <si>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</si>
  <si>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</si>
  <si>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</si>
  <si>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</si>
  <si>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</si>
  <si>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</si>
  <si>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</si>
  <si>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</si>
  <si>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</si>
  <si>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</si>
  <si>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</si>
  <si>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</si>
  <si>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</si>
  <si>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</si>
  <si>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</si>
  <si>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</si>
  <si>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</si>
  <si>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</si>
  <si>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</si>
  <si>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</si>
  <si>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</si>
  <si>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</si>
  <si>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</si>
  <si>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</si>
  <si>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</si>
  <si>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</si>
  <si>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</si>
  <si>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</si>
  <si>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</si>
  <si>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</si>
  <si>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</si>
  <si>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</si>
  <si>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</si>
  <si>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</si>
  <si>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</si>
  <si>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</si>
  <si>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</si>
  <si>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</si>
  <si>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</si>
  <si>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</si>
  <si>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</si>
  <si>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</si>
  <si>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</si>
  <si>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</si>
  <si>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</si>
  <si>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</si>
  <si>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</si>
  <si>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</si>
  <si>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</si>
  <si>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</si>
  <si>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</si>
  <si>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</si>
  <si>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</si>
  <si>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</si>
  <si>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</si>
  <si>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</si>
  <si>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</si>
  <si>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</si>
  <si>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</si>
  <si>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</si>
  <si>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</si>
  <si>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</si>
  <si>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</si>
  <si>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</si>
  <si>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</si>
  <si>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</si>
  <si>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</si>
  <si>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</si>
  <si>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</si>
  <si>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</si>
  <si>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</si>
  <si>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</si>
  <si>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</si>
  <si>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</si>
  <si>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</si>
  <si>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</si>
  <si>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</si>
  <si>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</si>
  <si>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</si>
  <si>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</si>
  <si>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</si>
  <si>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</si>
  <si>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</si>
  <si>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</si>
  <si>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</si>
  <si>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</si>
  <si>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</si>
  <si>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</si>
  <si>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</si>
  <si>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</si>
  <si>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</si>
  <si>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</si>
  <si>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</si>
  <si>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</si>
  <si>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</si>
  <si>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</si>
  <si>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</si>
  <si>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</si>
  <si>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</si>
  <si>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</si>
  <si>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</si>
  <si>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</si>
  <si>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</si>
  <si>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</si>
  <si>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</si>
  <si>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</si>
  <si>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</si>
  <si>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</si>
  <si>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</si>
  <si>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</si>
  <si>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</si>
  <si>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</si>
  <si>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</si>
  <si>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</si>
  <si>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</si>
  <si>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</si>
  <si>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</si>
  <si>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</si>
  <si>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</si>
  <si>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</si>
  <si>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</si>
  <si>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</si>
  <si>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</si>
  <si>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</si>
  <si>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</si>
  <si>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</si>
  <si>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</si>
  <si>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</si>
  <si>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</si>
  <si>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</si>
  <si>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</si>
  <si>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</si>
  <si>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</si>
  <si>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</si>
  <si>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</si>
  <si>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</si>
  <si>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</si>
  <si>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</si>
  <si>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</si>
  <si>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</si>
  <si>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</si>
  <si>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</si>
  <si>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</si>
  <si>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</si>
  <si>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</si>
  <si>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</si>
  <si>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</si>
  <si>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</si>
  <si>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</si>
  <si>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</si>
  <si>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</si>
  <si>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</si>
  <si>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</si>
  <si>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</si>
  <si>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</si>
  <si>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</si>
  <si>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</si>
  <si>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</si>
  <si>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</si>
  <si>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</si>
  <si>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</si>
  <si>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</si>
  <si>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</si>
  <si>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</si>
  <si>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</si>
  <si>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</si>
  <si>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</si>
  <si>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</si>
  <si>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</si>
  <si>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</si>
  <si>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</si>
  <si>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</si>
  <si>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</si>
  <si>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</si>
  <si>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</si>
  <si>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</si>
  <si>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</si>
  <si>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</si>
  <si>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</si>
  <si>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</si>
  <si>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</si>
  <si>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</si>
  <si>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</si>
  <si>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</si>
  <si>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</si>
  <si>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</si>
  <si>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</si>
  <si>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</si>
  <si>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</si>
  <si>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</si>
  <si>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</si>
  <si>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</si>
  <si>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</si>
  <si>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</si>
  <si>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</si>
  <si>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</si>
  <si>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</si>
  <si>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</si>
  <si>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</si>
  <si>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</si>
  <si>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</si>
  <si>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</si>
  <si>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</si>
  <si>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</si>
  <si>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</si>
  <si>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</si>
  <si>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</si>
  <si>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</si>
  <si>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</si>
  <si>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</si>
  <si>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</si>
  <si>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</si>
  <si>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</si>
  <si>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</si>
  <si>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</si>
  <si>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</si>
  <si>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</si>
  <si>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</si>
  <si>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</si>
  <si>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</si>
  <si>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</si>
  <si>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</si>
  <si>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</si>
  <si>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</si>
  <si>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</si>
  <si>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</si>
  <si>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</si>
  <si>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</si>
  <si>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</si>
  <si>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</si>
  <si>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</si>
  <si>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</si>
  <si>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</si>
  <si>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</si>
  <si>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</si>
  <si>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</si>
  <si>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</si>
  <si>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</si>
  <si>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</si>
  <si>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</si>
  <si>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</si>
  <si>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</si>
  <si>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</si>
  <si>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</si>
  <si>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</si>
  <si>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</si>
  <si>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</si>
  <si>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</si>
  <si>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</si>
  <si>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</si>
  <si>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</si>
  <si>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</si>
  <si>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</si>
  <si>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</si>
  <si>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</si>
  <si>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</si>
  <si>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</si>
  <si>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</si>
  <si>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</si>
  <si>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</si>
  <si>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</si>
  <si>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</si>
  <si>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</si>
  <si>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</si>
  <si>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</si>
  <si>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</si>
  <si>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</si>
  <si>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</si>
  <si>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</si>
  <si>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</si>
  <si>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</si>
  <si>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</si>
  <si>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</si>
  <si>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</si>
  <si>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</si>
  <si>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</si>
  <si>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</si>
  <si>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</si>
  <si>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</si>
  <si>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</si>
  <si>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</si>
  <si>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</si>
  <si>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</si>
  <si>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</si>
  <si>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</si>
  <si>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</si>
  <si>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</si>
  <si>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</si>
  <si>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</si>
  <si>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</si>
  <si>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</si>
  <si>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</si>
  <si>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</si>
  <si>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</si>
  <si>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</si>
  <si>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</si>
  <si>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</si>
  <si>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</si>
  <si>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</si>
  <si>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</si>
  <si>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</si>
  <si>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</si>
  <si>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</si>
  <si>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</si>
  <si>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</si>
  <si>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</si>
  <si>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</si>
  <si>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</si>
  <si>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</si>
  <si>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</si>
  <si>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</si>
  <si>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</si>
  <si>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</si>
  <si>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</si>
  <si>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</si>
  <si>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</si>
  <si>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</si>
  <si>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</si>
  <si>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</si>
  <si>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</si>
  <si>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</si>
  <si>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</si>
  <si>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</si>
  <si>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</si>
  <si>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</si>
  <si>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</si>
  <si>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</si>
  <si>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</si>
  <si>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</si>
  <si>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</si>
  <si>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</si>
  <si>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</si>
  <si>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</si>
  <si>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</si>
  <si>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</si>
  <si>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</si>
  <si>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</si>
  <si>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</si>
  <si>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</si>
  <si>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</si>
  <si>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</si>
  <si>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</si>
  <si>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</si>
  <si>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</si>
  <si>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</si>
  <si>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</si>
  <si>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</si>
  <si>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</si>
  <si>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</si>
  <si>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</si>
  <si>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</si>
  <si>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</si>
  <si>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</si>
  <si>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</si>
  <si>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</si>
  <si>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</si>
  <si>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</si>
  <si>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</si>
  <si>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</si>
  <si>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</si>
  <si>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</si>
  <si>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</si>
  <si>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</si>
  <si>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</si>
  <si>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</si>
  <si>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</si>
  <si>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</si>
  <si>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</si>
  <si>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</si>
  <si>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</si>
  <si>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</si>
  <si>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</si>
  <si>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</si>
  <si>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</si>
  <si>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</si>
  <si>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</si>
  <si>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</si>
  <si>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</si>
  <si>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</si>
  <si>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</si>
  <si>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</si>
  <si>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</si>
  <si>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</si>
  <si>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</si>
  <si>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</si>
  <si>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</si>
  <si>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</si>
  <si>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</si>
  <si>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</si>
  <si>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</si>
  <si>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</si>
  <si>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</si>
  <si>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</si>
  <si>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</si>
  <si>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</si>
  <si>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</si>
  <si>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</si>
  <si>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</si>
  <si>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</si>
  <si>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</si>
  <si>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</si>
  <si>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</si>
  <si>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</si>
  <si>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</si>
  <si>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</si>
  <si>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</si>
  <si>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</si>
  <si>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</si>
  <si>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</si>
  <si>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</si>
  <si>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</si>
  <si>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</si>
  <si>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</si>
  <si>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</si>
  <si>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</si>
  <si>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</si>
  <si>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</si>
  <si>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</si>
  <si>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</si>
  <si>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</si>
  <si>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</si>
  <si>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</si>
  <si>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</si>
  <si>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</si>
  <si>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</si>
  <si>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</si>
  <si>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</si>
  <si>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</si>
  <si>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</si>
  <si>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</si>
  <si>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</si>
  <si>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</si>
  <si>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</si>
  <si>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</si>
  <si>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</si>
  <si>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</si>
  <si>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</si>
  <si>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</si>
  <si>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</si>
  <si>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</si>
  <si>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</si>
  <si>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</si>
  <si>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</si>
  <si>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</si>
  <si>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</si>
  <si>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</si>
  <si>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</si>
  <si>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</si>
  <si>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</si>
  <si>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</si>
  <si>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</si>
  <si>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</si>
  <si>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</si>
  <si>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</si>
  <si>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</si>
  <si>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</si>
  <si>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</si>
  <si>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</si>
  <si>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</si>
  <si>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</si>
  <si>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</si>
  <si>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</si>
  <si>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</si>
  <si>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</si>
  <si>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</si>
  <si>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</si>
  <si>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</si>
  <si>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</si>
  <si>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</si>
  <si>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</si>
  <si>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</si>
  <si>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</si>
  <si>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</si>
  <si>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</si>
  <si>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</si>
  <si>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</si>
  <si>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</si>
  <si>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</si>
  <si>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</si>
  <si>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</si>
  <si>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</si>
  <si>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</si>
  <si>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</si>
  <si>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</si>
  <si>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</si>
  <si>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</si>
  <si>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</si>
  <si>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</si>
  <si>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</si>
  <si>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</si>
  <si>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</si>
  <si>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</si>
  <si>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</si>
  <si>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</si>
  <si>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</si>
  <si>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</si>
  <si>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</si>
  <si>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</si>
  <si>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</si>
  <si>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</si>
  <si>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</si>
  <si>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</si>
  <si>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</si>
  <si>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</si>
  <si>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</si>
  <si>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</si>
  <si>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</si>
  <si>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</si>
  <si>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</si>
  <si>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</si>
  <si>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</si>
  <si>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</si>
  <si>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</si>
  <si>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</si>
  <si>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</si>
  <si>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</si>
  <si>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</si>
  <si>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</si>
  <si>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</si>
  <si>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</si>
  <si>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</si>
  <si>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</si>
  <si>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</si>
  <si>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</si>
  <si>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</si>
  <si>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</si>
  <si>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</si>
  <si>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</si>
  <si>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</si>
  <si>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</si>
  <si>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</si>
  <si>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</si>
  <si>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</si>
  <si>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</si>
  <si>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</si>
  <si>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</si>
  <si>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</si>
  <si>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</si>
  <si>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</si>
  <si>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</si>
  <si>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</si>
  <si>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</si>
  <si>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</si>
  <si>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</si>
  <si>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</si>
  <si>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</si>
  <si>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</si>
  <si>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</si>
  <si>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</si>
  <si>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</si>
  <si>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</si>
  <si>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</si>
  <si>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</si>
  <si>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</si>
  <si>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</si>
  <si>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</si>
  <si>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</si>
  <si>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</si>
  <si>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</si>
  <si>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</si>
  <si>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</si>
  <si>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</si>
  <si>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</si>
  <si>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</si>
  <si>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</si>
  <si>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</si>
  <si>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</si>
  <si>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</si>
  <si>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</si>
  <si>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</si>
  <si>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</si>
  <si>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</si>
  <si>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</si>
  <si>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</si>
  <si>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</si>
  <si>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</si>
  <si>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</si>
  <si>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</si>
  <si>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</si>
  <si>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</si>
  <si>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</si>
  <si>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</si>
  <si>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</si>
  <si>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</si>
  <si>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</si>
  <si>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</si>
  <si>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</si>
  <si>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</si>
  <si>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</si>
  <si>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</si>
  <si>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</si>
  <si>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</si>
  <si>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</si>
  <si>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</si>
  <si>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</si>
  <si>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</si>
  <si>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</si>
  <si>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</si>
  <si>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</si>
  <si>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</si>
  <si>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</si>
  <si>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</si>
  <si>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</si>
  <si>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</si>
  <si>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</si>
  <si>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</si>
  <si>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</si>
  <si>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</si>
  <si>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</si>
  <si>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</si>
  <si>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</si>
  <si>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</si>
  <si>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</si>
  <si>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</si>
  <si>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</si>
  <si>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</si>
  <si>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</si>
  <si>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</si>
  <si>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</si>
  <si>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</si>
  <si>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</si>
  <si>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</si>
  <si>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</si>
  <si>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</si>
  <si>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</si>
  <si>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</si>
  <si>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</si>
  <si>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</si>
  <si>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</si>
  <si>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</si>
  <si>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</si>
  <si>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</si>
  <si>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</si>
  <si>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</si>
  <si>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</si>
  <si>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</si>
  <si>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</si>
  <si>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</si>
  <si>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</si>
  <si>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</si>
  <si>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</si>
  <si>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</si>
  <si>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</si>
  <si>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</si>
  <si>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</si>
  <si>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</si>
  <si>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</si>
  <si>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</si>
  <si>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</si>
  <si>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</si>
  <si>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</si>
  <si>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</si>
  <si>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</si>
  <si>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</si>
  <si>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</si>
  <si>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</si>
  <si>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</si>
  <si>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</si>
  <si>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</si>
  <si>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</si>
  <si>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</si>
  <si>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</si>
  <si>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</si>
  <si>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</si>
  <si>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</si>
  <si>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</si>
  <si>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</si>
  <si>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</si>
  <si>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</si>
  <si>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</si>
  <si>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</si>
  <si>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</si>
  <si>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</si>
  <si>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</si>
  <si>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</si>
  <si>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</si>
  <si>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</si>
  <si>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</si>
  <si>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</si>
  <si>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</si>
  <si>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</si>
  <si>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</si>
  <si>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</si>
  <si>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</si>
  <si>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</si>
  <si>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</si>
  <si>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</si>
  <si>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</si>
  <si>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</si>
  <si>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</si>
  <si>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</si>
  <si>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</si>
  <si>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</si>
  <si>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</si>
  <si>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</si>
  <si>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</si>
  <si>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</si>
  <si>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</si>
  <si>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</si>
  <si>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</si>
  <si>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</si>
  <si>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</si>
  <si>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</si>
  <si>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</si>
  <si>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</si>
  <si>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</si>
  <si>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</si>
  <si>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</si>
  <si>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</si>
  <si>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</si>
  <si>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</si>
  <si>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</si>
  <si>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</si>
  <si>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</si>
  <si>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</si>
  <si>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</si>
  <si>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</si>
  <si>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</si>
  <si>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</si>
  <si>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</si>
  <si>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</si>
  <si>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</si>
  <si>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</si>
  <si>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</si>
  <si>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</si>
  <si>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</si>
  <si>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</si>
  <si>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</si>
  <si>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</si>
  <si>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</si>
  <si>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</si>
  <si>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</si>
  <si>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</si>
  <si>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</si>
  <si>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</si>
  <si>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</si>
  <si>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</si>
  <si>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</si>
  <si>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</si>
  <si>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</si>
  <si>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</si>
  <si>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</si>
  <si>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</si>
  <si>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</si>
  <si>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</si>
  <si>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</si>
  <si>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</si>
  <si>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</si>
  <si>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</si>
  <si>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</si>
  <si>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</si>
  <si>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</si>
  <si>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</si>
  <si>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</si>
  <si>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</si>
  <si>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</si>
  <si>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</si>
  <si>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</si>
  <si>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</si>
  <si>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</si>
  <si>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</si>
  <si>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</si>
  <si>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</si>
  <si>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</si>
  <si>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</si>
  <si>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</si>
  <si>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</si>
  <si>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</si>
  <si>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</si>
  <si>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</si>
  <si>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</si>
  <si>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</si>
  <si>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</si>
  <si>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</si>
  <si>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</si>
  <si>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</si>
  <si>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</si>
  <si>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</si>
  <si>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</si>
  <si>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</si>
  <si>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</si>
  <si>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</si>
  <si>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</si>
  <si>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</si>
  <si>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</si>
  <si>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</si>
  <si>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</si>
  <si>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</si>
  <si>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</si>
  <si>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</si>
  <si>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</si>
  <si>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</si>
  <si>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</si>
  <si>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</si>
  <si>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</si>
  <si>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</si>
  <si>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</si>
  <si>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</si>
  <si>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</si>
  <si>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</si>
  <si>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</si>
  <si>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</si>
  <si>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</si>
  <si>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</si>
  <si>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</si>
  <si>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</si>
  <si>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</si>
  <si>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</si>
  <si>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</si>
  <si>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</si>
  <si>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</si>
  <si>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</si>
  <si>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</si>
  <si>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</si>
  <si>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</si>
  <si>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</si>
  <si>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</si>
  <si>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</si>
  <si>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</si>
  <si>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</si>
  <si>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</si>
  <si>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</si>
  <si>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</si>
  <si>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</si>
  <si>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</si>
  <si>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</si>
  <si>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</si>
  <si>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</si>
  <si>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</si>
  <si>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</si>
  <si>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</si>
  <si>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</si>
  <si>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</si>
  <si>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</si>
  <si>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</si>
  <si>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</si>
  <si>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</si>
  <si>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</si>
  <si>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</si>
  <si>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</si>
  <si>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</si>
  <si>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</si>
  <si>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</si>
  <si>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</si>
  <si>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</si>
  <si>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</si>
  <si>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</si>
  <si>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</si>
  <si>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</si>
  <si>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</si>
  <si>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</si>
  <si>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</si>
  <si>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</si>
  <si>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</si>
  <si>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</si>
  <si>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</si>
  <si>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</si>
  <si>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</si>
  <si>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</si>
  <si>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</si>
  <si>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</si>
  <si>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</si>
  <si>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</si>
  <si>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</si>
  <si>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</si>
  <si>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</si>
  <si>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</si>
  <si>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</si>
  <si>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</si>
  <si>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</si>
  <si>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</si>
  <si>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</si>
  <si>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</si>
  <si>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</si>
  <si>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</si>
  <si>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</si>
  <si>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</si>
  <si>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</si>
  <si>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</si>
  <si>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</si>
  <si>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</si>
  <si>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</si>
  <si>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</si>
  <si>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</si>
  <si>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</si>
  <si>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</si>
  <si>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</si>
  <si>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</si>
  <si>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</si>
  <si>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</si>
  <si>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</si>
  <si>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</si>
  <si>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</si>
  <si>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</si>
  <si>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</si>
  <si>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</si>
  <si>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</si>
  <si>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</si>
  <si>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</si>
  <si>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</si>
  <si>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</si>
  <si>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</si>
  <si>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</si>
  <si>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</si>
  <si>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</si>
  <si>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</si>
  <si>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</si>
  <si>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</si>
  <si>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</si>
  <si>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</si>
  <si>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</si>
  <si>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</si>
  <si>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</si>
  <si>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</si>
  <si>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</si>
  <si>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</si>
  <si>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</si>
  <si>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</si>
  <si>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</si>
  <si>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</si>
  <si>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</si>
  <si>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</si>
  <si>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</si>
  <si>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</si>
  <si>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</si>
  <si>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</si>
  <si>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</si>
  <si>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</si>
  <si>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</si>
  <si>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</si>
  <si>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</si>
  <si>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</si>
  <si>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</si>
  <si>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</si>
  <si>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</si>
  <si>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</si>
  <si>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</si>
  <si>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</si>
  <si>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</si>
  <si>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</si>
  <si>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</si>
  <si>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</si>
  <si>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</si>
  <si>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</si>
  <si>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</si>
  <si>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</si>
  <si>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</si>
  <si>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</si>
  <si>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</si>
  <si>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</si>
  <si>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</si>
  <si>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</si>
  <si>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</si>
  <si>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</si>
  <si>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</si>
  <si>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</si>
  <si>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</si>
  <si>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</si>
  <si>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</si>
  <si>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</si>
  <si>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</si>
  <si>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</si>
  <si>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</si>
  <si>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</si>
  <si>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</si>
  <si>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</si>
  <si>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</si>
  <si>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</si>
  <si>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</si>
  <si>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</si>
  <si>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</si>
  <si>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</si>
  <si>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</si>
  <si>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</si>
  <si>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</si>
  <si>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</si>
  <si>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</si>
  <si>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</si>
  <si>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</si>
  <si>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</si>
  <si>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</si>
  <si>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</si>
  <si>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</si>
  <si>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</si>
  <si>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</si>
  <si>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</si>
  <si>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</si>
  <si>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</si>
  <si>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</si>
  <si>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</si>
  <si>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</si>
  <si>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</si>
  <si>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</si>
  <si>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</si>
  <si>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</si>
  <si>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</si>
  <si>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</si>
  <si>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</si>
  <si>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</si>
  <si>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</si>
  <si>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</si>
  <si>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</si>
  <si>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</si>
  <si>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</si>
  <si>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</si>
  <si>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</si>
  <si>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</si>
  <si>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</si>
  <si>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</si>
  <si>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</si>
  <si>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</si>
  <si>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</si>
  <si>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</si>
  <si>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</si>
  <si>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</si>
  <si>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</si>
  <si>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</si>
  <si>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</si>
  <si>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</si>
  <si>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</si>
  <si>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</si>
  <si>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</si>
  <si>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</si>
  <si>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</si>
  <si>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</si>
  <si>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</si>
  <si>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</si>
  <si>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</si>
  <si>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</si>
  <si>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</si>
  <si>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</si>
  <si>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</si>
  <si>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</si>
  <si>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</si>
  <si>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</si>
  <si>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</si>
  <si>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</si>
  <si>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</si>
  <si>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</si>
  <si>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</si>
  <si>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</si>
  <si>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</si>
  <si>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</si>
  <si>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</si>
  <si>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</si>
  <si>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</si>
  <si>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</si>
  <si>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</si>
  <si>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</si>
  <si>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</si>
  <si>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</si>
  <si>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</si>
  <si>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</si>
  <si>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</si>
  <si>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</si>
  <si>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</si>
  <si>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</si>
  <si>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</si>
  <si>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</si>
  <si>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</si>
  <si>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</si>
  <si>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</si>
  <si>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</si>
  <si>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</si>
  <si>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</si>
  <si>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</si>
  <si>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</si>
  <si>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</si>
  <si>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</si>
  <si>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</si>
  <si>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</si>
  <si>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</si>
  <si>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</si>
  <si>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</si>
  <si>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</si>
  <si>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</si>
  <si>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</si>
  <si>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</si>
  <si>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</si>
  <si>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</si>
  <si>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</si>
  <si>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</si>
  <si>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</si>
  <si>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</si>
  <si>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</si>
  <si>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</si>
  <si>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</si>
  <si>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</si>
  <si>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</si>
  <si>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</si>
  <si>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</si>
  <si>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</si>
  <si>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</si>
  <si>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</si>
  <si>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</si>
  <si>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</si>
  <si>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</si>
  <si>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</si>
  <si>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</si>
  <si>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</si>
  <si>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</si>
  <si>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</si>
  <si>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</si>
  <si>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</si>
  <si>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</si>
  <si>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</si>
  <si>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</si>
  <si>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</si>
  <si>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</si>
  <si>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</si>
  <si>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</si>
  <si>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</si>
  <si>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</si>
  <si>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</si>
  <si>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</si>
  <si>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</si>
  <si>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</si>
  <si>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</si>
  <si>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</si>
  <si>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</si>
  <si>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</si>
  <si>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</si>
  <si>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</si>
  <si>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</si>
  <si>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</si>
  <si>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</si>
  <si>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</si>
  <si>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</si>
  <si>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</si>
  <si>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</si>
  <si>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</si>
  <si>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</si>
  <si>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</si>
  <si>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</si>
  <si>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</si>
  <si>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</si>
  <si>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</si>
  <si>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</si>
  <si>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</si>
  <si>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</si>
  <si>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</si>
  <si>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</si>
  <si>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</si>
  <si>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</si>
  <si>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</si>
  <si>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</si>
  <si>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</si>
  <si>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</si>
  <si>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</si>
  <si>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</si>
  <si>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</si>
  <si>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</si>
  <si>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</si>
  <si>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</si>
  <si>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</si>
  <si>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</si>
  <si>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</si>
  <si>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</si>
  <si>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</si>
  <si>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</si>
  <si>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</si>
  <si>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</si>
  <si>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</si>
  <si>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</si>
  <si>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</si>
  <si>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</si>
  <si>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</si>
  <si>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</si>
  <si>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</si>
  <si>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</si>
  <si>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</si>
  <si>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</si>
  <si>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</si>
  <si>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</si>
  <si>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</si>
  <si>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</si>
  <si>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</si>
  <si>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</si>
  <si>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</si>
  <si>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</si>
  <si>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</si>
  <si>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</si>
  <si>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</si>
  <si>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</si>
  <si>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</si>
  <si>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</si>
  <si>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</si>
  <si>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</si>
  <si>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</si>
  <si>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</si>
  <si>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</si>
  <si>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</si>
  <si>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</si>
  <si>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</si>
  <si>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</si>
  <si>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</si>
  <si>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</si>
  <si>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</si>
  <si>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</si>
  <si>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</si>
  <si>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</si>
  <si>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</si>
  <si>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</si>
  <si>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</si>
  <si>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</si>
  <si>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</si>
  <si>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</si>
  <si>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</si>
  <si>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</si>
  <si>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</si>
  <si>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</si>
  <si>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</si>
  <si>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</si>
  <si>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</si>
  <si>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</si>
  <si>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</si>
  <si>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</si>
  <si>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</si>
  <si>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</si>
  <si>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</si>
  <si>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</si>
  <si>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</si>
  <si>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</si>
  <si>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</si>
  <si>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</si>
  <si>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</si>
  <si>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</si>
  <si>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</si>
  <si>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</si>
  <si>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</si>
  <si>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</si>
  <si>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</si>
  <si>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</si>
  <si>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</si>
  <si>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</si>
  <si>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</si>
  <si>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</si>
  <si>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</si>
  <si>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</si>
  <si>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</si>
  <si>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</si>
  <si>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</si>
  <si>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</si>
  <si>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</si>
  <si>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</si>
  <si>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</si>
  <si>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</si>
  <si>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</si>
  <si>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</si>
  <si>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</si>
  <si>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</si>
  <si>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</si>
  <si>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</si>
  <si>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</si>
  <si>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</si>
  <si>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</si>
  <si>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</si>
  <si>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</si>
  <si>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</si>
  <si>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</si>
  <si>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</si>
  <si>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</si>
  <si>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</si>
  <si>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</si>
  <si>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</si>
  <si>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</si>
  <si>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</si>
  <si>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</si>
  <si>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</si>
  <si>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</si>
  <si>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</si>
  <si>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</si>
  <si>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</si>
  <si>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</si>
  <si>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</si>
  <si>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</si>
  <si>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</si>
  <si>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</si>
  <si>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</si>
  <si>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</si>
  <si>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</si>
  <si>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</si>
  <si>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</si>
  <si>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</si>
  <si>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</si>
  <si>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</si>
  <si>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</si>
  <si>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</si>
  <si>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</si>
  <si>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</si>
  <si>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</si>
  <si>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</si>
  <si>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</si>
  <si>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</si>
  <si>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</si>
  <si>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</si>
  <si>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</si>
  <si>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</si>
  <si>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</si>
  <si>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</si>
  <si>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</si>
  <si>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</si>
  <si>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</si>
  <si>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</si>
  <si>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</si>
  <si>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</si>
  <si>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</si>
  <si>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</si>
  <si>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</si>
  <si>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</si>
  <si>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</si>
  <si>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</si>
  <si>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</si>
  <si>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</si>
  <si>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</si>
  <si>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</si>
  <si>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</si>
  <si>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</si>
  <si>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</si>
  <si>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</si>
  <si>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</si>
  <si>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</si>
  <si>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</si>
  <si>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</si>
  <si>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</si>
  <si>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</si>
  <si>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</si>
  <si>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</si>
  <si>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</si>
  <si>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</si>
  <si>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</si>
  <si>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</si>
  <si>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</si>
  <si>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</si>
  <si>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</si>
  <si>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</si>
  <si>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</si>
  <si>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</si>
  <si>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</si>
  <si>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</si>
  <si>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</si>
  <si>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</si>
  <si>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</si>
  <si>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</si>
  <si>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</si>
  <si>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</si>
  <si>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</si>
  <si>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</si>
  <si>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</si>
  <si>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</si>
  <si>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</si>
  <si>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</si>
  <si>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</si>
  <si>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</si>
  <si>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</si>
  <si>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</si>
  <si>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</si>
  <si>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</si>
  <si>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</si>
  <si>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</si>
  <si>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</si>
  <si>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</si>
  <si>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</si>
  <si>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</si>
  <si>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</si>
  <si>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</si>
  <si>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</si>
  <si>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</si>
  <si>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</si>
  <si>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</si>
  <si>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</si>
  <si>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</si>
  <si>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</si>
  <si>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</si>
  <si>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</si>
  <si>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</si>
  <si>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</si>
  <si>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</si>
  <si>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</si>
  <si>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</si>
  <si>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</si>
  <si>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</si>
  <si>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</si>
  <si>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</si>
  <si>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</si>
  <si>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</si>
  <si>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</si>
  <si>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</si>
  <si>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</si>
  <si>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</si>
  <si>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</si>
  <si>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</si>
  <si>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</si>
  <si>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</si>
  <si>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</si>
  <si>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</si>
  <si>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</si>
  <si>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</si>
  <si>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</si>
  <si>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</si>
  <si>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</si>
  <si>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</si>
  <si>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</si>
  <si>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</si>
  <si>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</si>
  <si>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</si>
  <si>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</si>
  <si>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</si>
  <si>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</si>
  <si>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</si>
  <si>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</si>
  <si>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</si>
  <si>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</si>
  <si>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</si>
  <si>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</si>
  <si>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</si>
  <si>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</si>
  <si>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</si>
  <si>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</si>
  <si>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</si>
  <si>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</si>
  <si>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</si>
  <si>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</si>
  <si>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</si>
  <si>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</si>
  <si>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</si>
  <si>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</si>
  <si>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</si>
  <si>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</si>
  <si>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</si>
  <si>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</si>
  <si>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</si>
  <si>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</si>
  <si>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</si>
  <si>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</si>
  <si>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</si>
  <si>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</si>
  <si>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</si>
  <si>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</si>
  <si>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</si>
  <si>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</si>
  <si>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</si>
  <si>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</si>
  <si>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</si>
  <si>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</si>
  <si>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</si>
  <si>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</si>
  <si>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</si>
  <si>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</si>
  <si>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</si>
  <si>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</si>
  <si>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</si>
  <si>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</si>
  <si>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</si>
  <si>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</si>
  <si>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</si>
  <si>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</si>
  <si>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</si>
  <si>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</si>
  <si>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</si>
  <si>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</si>
  <si>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</si>
  <si>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</si>
  <si>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</si>
  <si>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</si>
  <si>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</si>
  <si>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</si>
  <si>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</si>
  <si>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</si>
  <si>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</si>
  <si>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</si>
  <si>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</si>
  <si>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</si>
  <si>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</si>
  <si>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</si>
  <si>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</si>
  <si>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</si>
  <si>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</si>
  <si>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</si>
  <si>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</si>
  <si>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</si>
  <si>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</si>
  <si>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</si>
  <si>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</si>
  <si>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</si>
  <si>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</si>
  <si>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</si>
  <si>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</si>
  <si>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</si>
  <si>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</si>
  <si>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</si>
  <si>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</si>
  <si>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</si>
  <si>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</si>
  <si>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</si>
  <si>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</si>
  <si>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</si>
  <si>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</si>
  <si>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</si>
  <si>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</si>
  <si>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</si>
  <si>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</si>
  <si>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</si>
  <si>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</si>
  <si>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</si>
  <si>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</si>
  <si>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</si>
  <si>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</si>
  <si>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</si>
  <si>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</si>
  <si>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</si>
  <si>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</si>
  <si>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</si>
  <si>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</si>
  <si>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</si>
  <si>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</si>
  <si>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</si>
  <si>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</si>
  <si>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</si>
  <si>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</si>
  <si>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</si>
  <si>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</si>
  <si>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</si>
  <si>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</si>
  <si>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</si>
  <si>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</si>
  <si>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</si>
  <si>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</si>
  <si>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</si>
  <si>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</si>
  <si>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</si>
  <si>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</si>
  <si>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</si>
  <si>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</si>
  <si>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</si>
  <si>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</si>
  <si>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</si>
  <si>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</si>
  <si>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</si>
  <si>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</si>
  <si>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</si>
  <si>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</si>
  <si>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</si>
  <si>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</si>
  <si>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</si>
  <si>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</si>
  <si>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</si>
  <si>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</si>
  <si>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</si>
  <si>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</si>
  <si>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</si>
  <si>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</si>
  <si>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</si>
  <si>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</si>
  <si>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</si>
  <si>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</si>
  <si>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</si>
  <si>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</si>
  <si>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</si>
  <si>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</si>
  <si>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</si>
  <si>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</si>
  <si>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</si>
  <si>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</si>
  <si>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</si>
  <si>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</si>
  <si>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</si>
  <si>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</si>
  <si>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</si>
  <si>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</si>
  <si>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</si>
  <si>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</si>
  <si>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</si>
  <si>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</si>
  <si>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</si>
  <si>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</si>
  <si>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</si>
  <si>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</si>
  <si>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</si>
  <si>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</si>
  <si>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</si>
  <si>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</si>
  <si>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</si>
  <si>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</si>
  <si>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</si>
  <si>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</si>
  <si>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</si>
  <si>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</si>
  <si>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</si>
  <si>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</si>
  <si>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</si>
  <si>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</si>
  <si>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</si>
  <si>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</si>
  <si>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</si>
  <si>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</si>
  <si>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</si>
  <si>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</si>
  <si>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</si>
  <si>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</si>
  <si>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</si>
  <si>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</si>
  <si>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</si>
  <si>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</si>
  <si>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</si>
  <si>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</si>
  <si>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</si>
  <si>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</si>
  <si>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</si>
  <si>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</si>
  <si>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</si>
  <si>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</si>
  <si>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</si>
  <si>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</si>
  <si>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</si>
  <si>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</si>
  <si>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</si>
  <si>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</si>
  <si>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</si>
  <si>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</si>
  <si>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</si>
  <si>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</si>
  <si>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</si>
  <si>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</si>
  <si>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</si>
  <si>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</si>
  <si>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</si>
  <si>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</si>
  <si>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</si>
  <si>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</si>
  <si>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</si>
  <si>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</si>
  <si>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</si>
  <si>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</si>
  <si>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</si>
  <si>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</si>
  <si>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</si>
  <si>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</si>
  <si>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</si>
  <si>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</si>
  <si>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</si>
  <si>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</si>
  <si>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</si>
  <si>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</si>
  <si>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</si>
  <si>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</si>
  <si>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</si>
  <si>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</si>
  <si>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</si>
  <si>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</si>
  <si>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</si>
  <si>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</si>
  <si>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</si>
  <si>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</si>
  <si>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</si>
  <si>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</si>
  <si>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</si>
  <si>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</si>
  <si>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</si>
  <si>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</si>
  <si>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</si>
  <si>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</si>
  <si>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</si>
  <si>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</si>
  <si>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</si>
  <si>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</si>
  <si>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</si>
  <si>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</si>
  <si>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</si>
  <si>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</si>
  <si>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</si>
  <si>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</si>
  <si>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</si>
  <si>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</si>
  <si>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</si>
  <si>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</si>
  <si>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</si>
  <si>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</si>
  <si>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</si>
  <si>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</si>
  <si>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</si>
  <si>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</si>
  <si>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</si>
  <si>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</si>
  <si>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</si>
  <si>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</si>
  <si>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</si>
  <si>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</si>
  <si>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</si>
  <si>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</si>
  <si>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</si>
  <si>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</si>
  <si>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</si>
  <si>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</si>
  <si>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</si>
  <si>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</si>
  <si>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</si>
  <si>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</si>
  <si>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</si>
  <si>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</si>
  <si>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</si>
  <si>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</si>
  <si>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</si>
  <si>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</si>
  <si>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</si>
  <si>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</si>
  <si>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</si>
  <si>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</si>
  <si>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</si>
  <si>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</si>
  <si>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</si>
  <si>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</si>
  <si>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</si>
  <si>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</si>
  <si>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</si>
  <si>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</si>
  <si>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</si>
  <si>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</si>
  <si>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</si>
  <si>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</si>
  <si>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</si>
  <si>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</si>
  <si>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</si>
  <si>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</si>
  <si>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</si>
  <si>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</si>
  <si>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</si>
  <si>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</si>
  <si>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</si>
  <si>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</si>
  <si>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</si>
  <si>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</si>
  <si>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</si>
  <si>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</si>
  <si>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</si>
  <si>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</si>
  <si>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</si>
  <si>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</si>
  <si>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</si>
  <si>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</si>
  <si>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</si>
  <si>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</si>
  <si>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</si>
  <si>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</si>
  <si>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</si>
  <si>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</si>
  <si>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</si>
  <si>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</si>
  <si>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</si>
  <si>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</si>
  <si>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</si>
  <si>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</si>
  <si>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</si>
  <si>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</si>
  <si>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</si>
  <si>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</si>
  <si>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</si>
  <si>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</si>
  <si>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</si>
  <si>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</si>
  <si>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</si>
  <si>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</si>
  <si>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</si>
  <si>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</si>
  <si>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</si>
  <si>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</si>
  <si>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</si>
  <si>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</si>
  <si>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</si>
  <si>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</si>
  <si>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</si>
  <si>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</si>
  <si>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</si>
  <si>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</si>
  <si>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</si>
  <si>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</si>
  <si>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</si>
  <si>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</si>
  <si>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</si>
  <si>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</si>
  <si>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</si>
  <si>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</si>
  <si>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</si>
  <si>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</si>
  <si>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</si>
  <si>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</si>
  <si>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</si>
  <si>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</si>
  <si>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</si>
  <si>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</si>
  <si>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</si>
  <si>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</si>
  <si>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</si>
  <si>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</si>
  <si>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</si>
  <si>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</si>
  <si>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</si>
  <si>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</si>
  <si>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</si>
  <si>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</si>
  <si>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</si>
  <si>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</si>
  <si>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</si>
  <si>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</si>
  <si>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</si>
  <si>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</si>
  <si>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</si>
  <si>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</si>
  <si>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</si>
  <si>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</si>
  <si>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</si>
  <si>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</si>
  <si>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</si>
  <si>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</si>
  <si>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</si>
  <si>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</si>
  <si>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</si>
  <si>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</si>
  <si>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</si>
  <si>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</si>
  <si>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</si>
  <si>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</si>
  <si>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</si>
  <si>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</si>
  <si>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</si>
  <si>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</si>
  <si>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</si>
  <si>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</si>
  <si>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</si>
  <si>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</si>
  <si>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</si>
  <si>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</si>
  <si>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</si>
  <si>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</si>
  <si>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</si>
  <si>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</si>
  <si>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</si>
  <si>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</si>
  <si>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</si>
  <si>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</si>
  <si>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</si>
  <si>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</si>
  <si>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</si>
  <si>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</si>
  <si>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</si>
  <si>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</si>
  <si>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</si>
  <si>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</si>
  <si>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</si>
  <si>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</si>
  <si>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</si>
  <si>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</si>
  <si>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</si>
  <si>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</si>
  <si>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</si>
  <si>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</si>
  <si>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</si>
  <si>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</si>
  <si>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</si>
  <si>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</si>
  <si>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</si>
  <si>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</si>
  <si>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</si>
  <si>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</si>
  <si>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</si>
  <si>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</si>
  <si>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</si>
  <si>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</si>
  <si>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</si>
  <si>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</si>
  <si>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</si>
  <si>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</si>
  <si>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</si>
  <si>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</si>
  <si>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</si>
  <si>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</si>
  <si>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</si>
  <si>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</si>
  <si>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</si>
  <si>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</si>
  <si>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</si>
  <si>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</si>
  <si>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</si>
  <si>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</si>
  <si>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</si>
  <si>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</si>
  <si>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</si>
  <si>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</si>
  <si>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</si>
  <si>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</si>
  <si>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</si>
  <si>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</si>
  <si>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</si>
  <si>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</si>
  <si>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</si>
  <si>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</si>
  <si>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</si>
  <si>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</si>
  <si>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</si>
  <si>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</si>
  <si>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</si>
  <si>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</si>
  <si>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</si>
  <si>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</si>
  <si>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</si>
  <si>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</si>
  <si>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</si>
  <si>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</si>
  <si>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</si>
  <si>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</si>
  <si>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</si>
  <si>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</si>
  <si>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</si>
  <si>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</si>
  <si>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</si>
  <si>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</si>
  <si>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</si>
  <si>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</si>
  <si>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</si>
  <si>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</si>
  <si>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</si>
  <si>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</si>
  <si>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</si>
  <si>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</si>
  <si>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</si>
  <si>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</si>
  <si>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</si>
  <si>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</si>
  <si>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</si>
  <si>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</si>
  <si>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</si>
  <si>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</si>
  <si>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</si>
  <si>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</si>
  <si>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</si>
  <si>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</si>
  <si>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</si>
  <si>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</si>
  <si>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</si>
  <si>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</si>
  <si>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</si>
  <si>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</si>
  <si>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</si>
  <si>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</si>
  <si>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</si>
  <si>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</si>
  <si>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</si>
  <si>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</si>
  <si>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</si>
  <si>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</si>
  <si>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</si>
  <si>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</si>
  <si>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</si>
  <si>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</si>
  <si>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</si>
  <si>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</si>
  <si>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</si>
  <si>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</si>
  <si>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</si>
  <si>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</si>
  <si>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</si>
  <si>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</si>
  <si>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</si>
  <si>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</si>
  <si>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</si>
  <si>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</si>
  <si>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</si>
  <si>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</si>
  <si>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</si>
  <si>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</si>
  <si>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</si>
  <si>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</si>
  <si>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</si>
  <si>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</si>
  <si>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</si>
  <si>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</si>
  <si>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</si>
  <si>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</si>
  <si>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</si>
  <si>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</si>
  <si>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</si>
  <si>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</si>
  <si>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</si>
  <si>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</si>
  <si>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</si>
  <si>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</si>
  <si>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</si>
  <si>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</si>
  <si>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</si>
  <si>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</si>
  <si>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</si>
  <si>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</si>
  <si>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</si>
  <si>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</si>
  <si>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</si>
  <si>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</si>
  <si>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</si>
  <si>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</si>
  <si>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</si>
  <si>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</si>
  <si>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</si>
  <si>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</si>
  <si>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</si>
  <si>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</si>
  <si>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</si>
  <si>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</si>
  <si>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</si>
  <si>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</si>
  <si>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</si>
  <si>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</si>
  <si>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</si>
  <si>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</si>
  <si>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</si>
  <si>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</si>
  <si>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</si>
  <si>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</si>
  <si>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</si>
  <si>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</si>
  <si>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</si>
  <si>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</si>
  <si>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</si>
  <si>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</si>
  <si>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</si>
  <si>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</si>
  <si>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</si>
  <si>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</si>
  <si>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</si>
  <si>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</si>
  <si>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</si>
  <si>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</si>
  <si>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</si>
  <si>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</si>
  <si>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</si>
  <si>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</si>
  <si>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</si>
  <si>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</si>
  <si>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</si>
  <si>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</si>
  <si>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</si>
  <si>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</si>
  <si>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</si>
  <si>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</si>
  <si>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</si>
  <si>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</si>
  <si>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</si>
  <si>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</si>
  <si>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</si>
  <si>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</si>
  <si>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</si>
  <si>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</si>
  <si>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</si>
  <si>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</si>
  <si>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</si>
  <si>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</si>
  <si>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</si>
  <si>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</si>
  <si>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</si>
  <si>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</si>
  <si>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</si>
  <si>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</si>
  <si>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</si>
  <si>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</si>
  <si>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</si>
  <si>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</si>
  <si>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</si>
  <si>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</si>
  <si>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</si>
  <si>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</si>
  <si>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</si>
  <si>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</si>
  <si>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</si>
  <si>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</si>
  <si>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</si>
  <si>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</si>
  <si>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</si>
  <si>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</si>
  <si>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</si>
  <si>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</si>
  <si>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</si>
  <si>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</si>
  <si>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</si>
  <si>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</si>
  <si>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</si>
  <si>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</si>
  <si>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</si>
  <si>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</si>
  <si>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</si>
  <si>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</si>
  <si>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</si>
  <si>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</si>
  <si>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</si>
  <si>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</si>
  <si>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</si>
  <si>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</si>
  <si>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</si>
  <si>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</si>
  <si>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</si>
  <si>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</si>
  <si>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</si>
  <si>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</si>
  <si>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</si>
  <si>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</si>
  <si>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</si>
  <si>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</si>
  <si>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</si>
  <si>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</si>
  <si>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</si>
  <si>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</si>
  <si>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</si>
  <si>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</si>
  <si>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</si>
  <si>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</si>
  <si>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</si>
  <si>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</si>
  <si>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</si>
  <si>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</si>
  <si>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</si>
  <si>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</si>
  <si>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</si>
  <si>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</si>
  <si>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</si>
  <si>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</si>
  <si>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</si>
  <si>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</si>
  <si>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</si>
  <si>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</si>
  <si>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</si>
  <si>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</si>
  <si>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</si>
  <si>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</si>
  <si>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</si>
  <si>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</si>
  <si>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</si>
  <si>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</si>
  <si>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</si>
  <si>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</si>
  <si>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</si>
  <si>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</si>
  <si>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</si>
  <si>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</si>
  <si>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</si>
  <si>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</si>
  <si>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</si>
  <si>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</si>
  <si>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</si>
  <si>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</si>
  <si>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</si>
  <si>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</si>
  <si>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</si>
  <si>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</si>
  <si>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</si>
  <si>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</si>
  <si>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</si>
  <si>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</si>
  <si>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</si>
  <si>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</si>
  <si>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</si>
  <si>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</si>
  <si>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</si>
  <si>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</si>
  <si>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</si>
  <si>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</si>
  <si>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</si>
  <si>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</si>
  <si>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</si>
  <si>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</si>
  <si>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</si>
  <si>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</si>
  <si>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</si>
  <si>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</si>
  <si>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</si>
  <si>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</si>
  <si>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</si>
  <si>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</si>
  <si>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</si>
  <si>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</si>
  <si>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</si>
  <si>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</si>
  <si>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</si>
  <si>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</si>
  <si>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</si>
  <si>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</si>
  <si>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</si>
  <si>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</si>
  <si>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</si>
  <si>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</si>
  <si>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</si>
  <si>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</si>
  <si>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</si>
  <si>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</si>
  <si>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</si>
  <si>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</si>
  <si>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</si>
  <si>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</si>
  <si>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</si>
  <si>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</si>
  <si>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</si>
  <si>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</si>
  <si>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</si>
  <si>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</si>
  <si>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</si>
  <si>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</si>
  <si>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</si>
  <si>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</si>
  <si>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</si>
  <si>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</si>
  <si>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</si>
  <si>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</si>
  <si>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</si>
  <si>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</si>
  <si>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</si>
  <si>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</si>
  <si>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</si>
  <si>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</si>
  <si>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</si>
  <si>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</si>
  <si>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</si>
  <si>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</si>
  <si>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</si>
  <si>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</si>
  <si>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</si>
  <si>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</si>
  <si>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</si>
  <si>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</si>
  <si>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</si>
  <si>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</si>
  <si>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</si>
  <si>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</si>
  <si>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</si>
  <si>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</si>
  <si>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</si>
  <si>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</si>
  <si>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</si>
  <si>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</si>
  <si>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</si>
  <si>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</si>
  <si>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</si>
  <si>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</si>
  <si>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</si>
  <si>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</si>
  <si>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</si>
  <si>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</si>
  <si>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</si>
  <si>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</si>
  <si>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</si>
  <si>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</si>
  <si>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</si>
  <si>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</si>
  <si>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</si>
  <si>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</si>
  <si>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</si>
  <si>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</si>
  <si>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</si>
  <si>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</si>
  <si>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</si>
  <si>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</si>
  <si>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</si>
  <si>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</si>
  <si>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</si>
  <si>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</si>
  <si>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</si>
  <si>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</si>
  <si>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</si>
  <si>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</si>
  <si>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</si>
  <si>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</si>
  <si>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</si>
  <si>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</si>
  <si>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</si>
  <si>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</si>
  <si>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</si>
  <si>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</si>
  <si>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</si>
  <si>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</si>
  <si>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</si>
  <si>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</si>
  <si>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</si>
  <si>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</si>
  <si>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</si>
  <si>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</si>
  <si>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</si>
  <si>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</si>
  <si>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</si>
  <si>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</si>
  <si>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</si>
  <si>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</si>
  <si>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</si>
  <si>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</si>
  <si>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</si>
  <si>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</si>
  <si>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</si>
  <si>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</si>
  <si>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</si>
  <si>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</si>
  <si>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</si>
  <si>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</si>
  <si>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</si>
  <si>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</si>
  <si>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</si>
  <si>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</si>
  <si>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</si>
  <si>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</si>
  <si>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</si>
  <si>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</si>
  <si>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</si>
  <si>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</si>
  <si>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</si>
  <si>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</si>
  <si>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</si>
  <si>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</si>
  <si>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</si>
  <si>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</si>
  <si>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</si>
  <si>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</si>
  <si>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</si>
  <si>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</si>
  <si>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</si>
  <si>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</si>
  <si>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</si>
  <si>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</si>
  <si>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</si>
  <si>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</si>
  <si>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</si>
  <si>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</si>
  <si>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</si>
  <si>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</si>
  <si>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</si>
  <si>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</si>
  <si>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</si>
  <si>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</si>
  <si>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</si>
  <si>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</si>
  <si>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</si>
  <si>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</si>
  <si>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</si>
  <si>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</si>
  <si>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</si>
  <si>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</si>
  <si>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</si>
  <si>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</si>
  <si>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</si>
  <si>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</si>
  <si>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</si>
  <si>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</si>
  <si>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</si>
  <si>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</si>
  <si>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</si>
  <si>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</si>
  <si>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</si>
  <si>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</si>
  <si>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</si>
  <si>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</si>
  <si>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</si>
  <si>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</si>
  <si>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</si>
  <si>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</si>
  <si>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</si>
  <si>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</si>
  <si>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</si>
  <si>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</si>
  <si>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</si>
  <si>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</si>
  <si>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</si>
  <si>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</si>
  <si>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</si>
  <si>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</si>
  <si>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</si>
  <si>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</si>
  <si>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</si>
  <si>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</si>
  <si>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</si>
  <si>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</si>
  <si>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</si>
  <si>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</si>
  <si>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</si>
  <si>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</si>
  <si>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</si>
  <si>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</si>
  <si>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</si>
  <si>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</si>
  <si>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</si>
  <si>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</si>
  <si>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</si>
  <si>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</si>
  <si>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</si>
  <si>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</si>
  <si>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</si>
  <si>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</si>
  <si>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</si>
  <si>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</si>
  <si>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</si>
  <si>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</si>
  <si>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</si>
  <si>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</si>
  <si>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</si>
  <si>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</si>
  <si>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</si>
  <si>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</si>
  <si>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</si>
  <si>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</si>
  <si>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</si>
  <si>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</si>
  <si>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</si>
  <si>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</si>
  <si>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</si>
  <si>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</si>
  <si>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</si>
  <si>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</si>
  <si>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</si>
  <si>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</si>
  <si>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</si>
  <si>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</si>
  <si>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</si>
  <si>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</si>
  <si>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</si>
  <si>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</si>
  <si>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</si>
  <si>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</si>
  <si>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</si>
  <si>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</si>
  <si>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</si>
  <si>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</si>
  <si>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</si>
  <si>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</si>
  <si>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</si>
  <si>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</si>
  <si>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</si>
  <si>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</si>
  <si>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</si>
  <si>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</si>
  <si>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</si>
  <si>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</si>
  <si>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</si>
  <si>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</si>
  <si>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</si>
  <si>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</si>
  <si>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</si>
  <si>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</si>
  <si>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</si>
  <si>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</si>
  <si>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</si>
  <si>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</si>
  <si>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</si>
  <si>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</si>
  <si>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</si>
  <si>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</si>
  <si>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</si>
  <si>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</si>
  <si>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</si>
  <si>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</si>
  <si>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</si>
  <si>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</si>
  <si>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</si>
  <si>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</si>
  <si>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</si>
  <si>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</si>
  <si>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</si>
  <si>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</si>
  <si>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</si>
  <si>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</si>
  <si>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</si>
  <si>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</si>
  <si>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</si>
  <si>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</si>
  <si>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</si>
  <si>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</si>
  <si>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</si>
  <si>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</si>
  <si>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</si>
  <si>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</si>
  <si>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</si>
  <si>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</si>
  <si>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</si>
  <si>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</si>
  <si>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</si>
  <si>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</si>
  <si>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</si>
  <si>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</si>
  <si>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</si>
  <si>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</si>
  <si>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</si>
  <si>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</si>
  <si>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</si>
  <si>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</si>
  <si>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</si>
  <si>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</si>
  <si>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</si>
  <si>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</si>
  <si>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</si>
  <si>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</si>
  <si>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</si>
  <si>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</si>
  <si>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</si>
  <si>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</si>
  <si>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</si>
  <si>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</si>
  <si>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</si>
  <si>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</si>
  <si>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</si>
  <si>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</si>
  <si>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</si>
  <si>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</si>
  <si>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</si>
  <si>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</si>
  <si>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</si>
  <si>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</si>
  <si>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</si>
  <si>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</si>
  <si>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</si>
  <si>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</si>
  <si>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</si>
  <si>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</si>
  <si>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</si>
  <si>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</si>
  <si>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</si>
  <si>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</si>
  <si>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</si>
  <si>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</si>
  <si>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</si>
  <si>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</si>
  <si>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</si>
  <si>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</si>
  <si>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</si>
  <si>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</si>
  <si>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</si>
  <si>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</si>
  <si>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</si>
  <si>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</si>
  <si>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</si>
  <si>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</si>
  <si>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</si>
  <si>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</si>
  <si>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</si>
  <si>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</si>
  <si>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</si>
  <si>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</si>
  <si>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</si>
  <si>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</si>
  <si>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</si>
  <si>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</si>
  <si>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</si>
  <si>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</si>
  <si>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</si>
  <si>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</si>
  <si>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</si>
  <si>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</si>
  <si>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</si>
  <si>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</si>
  <si>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</si>
  <si>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</si>
  <si>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</si>
  <si>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</si>
  <si>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</si>
  <si>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</si>
  <si>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</si>
  <si>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</si>
  <si>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</si>
  <si>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</si>
  <si>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</si>
  <si>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</si>
  <si>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</si>
  <si>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</si>
  <si>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</si>
  <si>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</si>
  <si>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</si>
  <si>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</si>
  <si>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</si>
  <si>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</si>
  <si>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</si>
  <si>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</si>
  <si>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</si>
  <si>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</si>
  <si>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</si>
  <si>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</si>
  <si>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</si>
  <si>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</si>
  <si>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</si>
  <si>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</si>
  <si>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</si>
  <si>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</si>
  <si>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</si>
  <si>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</si>
  <si>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</si>
  <si>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</si>
  <si>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</si>
  <si>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</si>
  <si>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</si>
  <si>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</si>
  <si>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</si>
  <si>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</si>
  <si>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</si>
  <si>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</si>
  <si>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</si>
  <si>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</si>
  <si>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</si>
  <si>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</si>
  <si>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</si>
  <si>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</si>
  <si>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</si>
  <si>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</si>
  <si>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</si>
  <si>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</si>
  <si>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</si>
  <si>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</si>
  <si>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</si>
  <si>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</si>
  <si>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</si>
  <si>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</si>
  <si>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</si>
  <si>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</si>
  <si>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</si>
  <si>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</si>
  <si>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</si>
  <si>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</si>
  <si>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</si>
  <si>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</si>
  <si>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</si>
  <si>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</si>
  <si>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</si>
  <si>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</si>
  <si>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</si>
  <si>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</si>
  <si>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</si>
  <si>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</si>
  <si>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</si>
  <si>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</si>
  <si>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</si>
  <si>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</si>
  <si>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</si>
  <si>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</si>
  <si>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</si>
  <si>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</si>
  <si>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</si>
  <si>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</si>
  <si>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</si>
  <si>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</si>
  <si>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</si>
  <si>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</si>
  <si>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</si>
  <si>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</si>
  <si>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</si>
  <si>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</si>
  <si>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</si>
  <si>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</si>
  <si>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</si>
  <si>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</si>
  <si>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</si>
  <si>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</si>
  <si>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</si>
  <si>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</si>
  <si>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</si>
  <si>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</si>
  <si>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</si>
  <si>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</si>
  <si>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</si>
  <si>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</si>
  <si>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</si>
  <si>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</si>
  <si>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</si>
  <si>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</si>
  <si>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</si>
  <si>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</si>
  <si>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</si>
  <si>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</si>
  <si>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</si>
  <si>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</si>
  <si>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</si>
  <si>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</si>
  <si>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</si>
  <si>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</si>
  <si>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</si>
  <si>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</si>
  <si>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</si>
  <si>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</si>
  <si>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</si>
  <si>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</si>
  <si>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</si>
  <si>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</si>
  <si>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</si>
  <si>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</si>
  <si>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</si>
  <si>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</si>
  <si>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</si>
  <si>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</si>
  <si>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</si>
  <si>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</si>
  <si>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</si>
  <si>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</si>
  <si>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</si>
  <si>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</si>
  <si>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</si>
  <si>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</si>
  <si>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</si>
  <si>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</si>
  <si>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</si>
  <si>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</si>
  <si>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</si>
  <si>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</si>
  <si>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</si>
  <si>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</si>
  <si>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</si>
  <si>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</si>
  <si>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</si>
  <si>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</si>
  <si>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</si>
  <si>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</si>
  <si>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</si>
  <si>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</si>
  <si>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</si>
  <si>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</si>
  <si>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</si>
  <si>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</si>
  <si>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</si>
  <si>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</si>
  <si>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</si>
  <si>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</si>
  <si>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</si>
  <si>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</si>
  <si>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</si>
  <si>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</si>
  <si>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</si>
  <si>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</si>
  <si>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</si>
  <si>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</si>
  <si>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</si>
  <si>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</si>
  <si>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</si>
  <si>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</si>
  <si>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</si>
  <si>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</si>
  <si>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</si>
  <si>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</si>
  <si>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</si>
  <si>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</si>
  <si>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</si>
  <si>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</si>
  <si>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</si>
  <si>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</si>
  <si>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</si>
  <si>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</si>
  <si>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</si>
  <si>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</si>
  <si>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</si>
  <si>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</si>
  <si>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</si>
  <si>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</si>
  <si>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</si>
  <si>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</si>
  <si>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</si>
  <si>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</si>
  <si>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</si>
  <si>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</si>
  <si>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</si>
  <si>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</si>
  <si>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</si>
  <si>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</si>
  <si>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</si>
  <si>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</si>
  <si>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</si>
  <si>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</si>
  <si>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</si>
  <si>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</si>
  <si>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</si>
  <si>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</si>
  <si>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</si>
  <si>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</si>
  <si>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</si>
  <si>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</si>
  <si>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</si>
  <si>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</si>
  <si>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</si>
  <si>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</si>
  <si>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</si>
  <si>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</si>
  <si>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</si>
  <si>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</si>
  <si>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</si>
  <si>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</si>
  <si>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</si>
  <si>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</si>
  <si>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</si>
  <si>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</si>
  <si>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</si>
  <si>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</si>
  <si>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</si>
  <si>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</si>
  <si>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</si>
  <si>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</si>
  <si>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</si>
  <si>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</si>
  <si>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</si>
  <si>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</si>
  <si>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</si>
  <si>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</si>
  <si>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</si>
  <si>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</si>
  <si>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</si>
  <si>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</si>
  <si>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</si>
  <si>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</si>
  <si>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</si>
  <si>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</si>
  <si>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</si>
  <si>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</si>
  <si>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</si>
  <si>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</si>
  <si>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</si>
  <si>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</si>
  <si>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</si>
  <si>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</si>
  <si>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</si>
  <si>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</si>
  <si>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</si>
  <si>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</si>
  <si>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</si>
  <si>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</si>
  <si>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</si>
  <si>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</si>
  <si>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</si>
  <si>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</si>
  <si>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</si>
  <si>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</si>
  <si>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</si>
  <si>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</si>
  <si>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</si>
  <si>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</si>
  <si>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</si>
  <si>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</si>
  <si>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</si>
  <si>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</si>
  <si>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</si>
  <si>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</si>
  <si>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</si>
  <si>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</si>
  <si>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</si>
  <si>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</si>
  <si>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</si>
  <si>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</si>
  <si>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</si>
  <si>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</si>
  <si>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</si>
  <si>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</si>
  <si>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</si>
  <si>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</si>
  <si>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</si>
  <si>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</si>
  <si>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</si>
  <si>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</si>
  <si>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</si>
  <si>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</si>
  <si>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</si>
  <si>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</si>
  <si>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</si>
  <si>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</si>
  <si>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</si>
  <si>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</si>
  <si>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</si>
  <si>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</si>
  <si>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</si>
  <si>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</si>
  <si>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</si>
  <si>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</si>
  <si>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</si>
  <si>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</si>
  <si>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</si>
  <si>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</si>
  <si>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</si>
  <si>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</si>
  <si>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</si>
  <si>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</si>
  <si>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</si>
  <si>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</si>
  <si>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</si>
  <si>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</si>
  <si>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</si>
  <si>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</si>
  <si>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</si>
  <si>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</si>
  <si>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</si>
  <si>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</si>
  <si>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</si>
  <si>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</si>
  <si>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</si>
  <si>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</si>
  <si>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</si>
  <si>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</si>
  <si>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</si>
  <si>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</si>
  <si>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</si>
  <si>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</si>
  <si>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</si>
  <si>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</si>
  <si>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</si>
  <si>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</si>
  <si>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</si>
  <si>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</si>
  <si>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</si>
  <si>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</si>
  <si>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</si>
  <si>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</si>
  <si>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</si>
  <si>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</si>
  <si>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</si>
  <si>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</si>
  <si>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</si>
  <si>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</si>
  <si>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</si>
  <si>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</si>
  <si>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</si>
  <si>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</si>
  <si>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</si>
  <si>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</si>
  <si>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</si>
  <si>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</si>
  <si>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</si>
  <si>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</si>
  <si>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</si>
  <si>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</si>
  <si>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</si>
  <si>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</si>
  <si>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</si>
  <si>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</si>
  <si>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</si>
  <si>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</si>
  <si>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</si>
  <si>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</si>
  <si>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</si>
  <si>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</si>
  <si>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</si>
  <si>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</si>
  <si>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</si>
  <si>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</si>
  <si>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</si>
  <si>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</si>
  <si>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</si>
  <si>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</si>
  <si>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</si>
  <si>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</si>
  <si>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</si>
  <si>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</si>
  <si>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</si>
  <si>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</si>
  <si>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</si>
  <si>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</si>
  <si>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</si>
  <si>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</si>
  <si>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</si>
  <si>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</si>
  <si>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</si>
  <si>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</si>
  <si>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</si>
  <si>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</si>
  <si>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</si>
  <si>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</si>
  <si>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</si>
  <si>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</si>
  <si>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</si>
  <si>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</si>
  <si>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</si>
  <si>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</si>
  <si>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</si>
  <si>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</si>
  <si>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</si>
  <si>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</si>
  <si>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</si>
  <si>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</si>
  <si>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</si>
  <si>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</si>
  <si>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</si>
  <si>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</si>
  <si>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</si>
  <si>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</si>
  <si>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</si>
  <si>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</si>
  <si>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</si>
  <si>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</si>
  <si>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</si>
  <si>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</si>
  <si>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</si>
  <si>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</si>
  <si>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</si>
  <si>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</si>
  <si>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</si>
  <si>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</si>
  <si>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</si>
  <si>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</si>
  <si>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</si>
  <si>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</si>
  <si>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</si>
  <si>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</si>
  <si>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</si>
  <si>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</si>
  <si>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</si>
  <si>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</si>
  <si>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</si>
  <si>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</si>
  <si>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</si>
  <si>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</si>
  <si>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</si>
  <si>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</si>
  <si>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</si>
  <si>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</si>
  <si>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</si>
  <si>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</si>
  <si>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</si>
  <si>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</si>
  <si>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</si>
  <si>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</si>
  <si>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</si>
  <si>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</si>
  <si>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</si>
  <si>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</si>
  <si>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</si>
  <si>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</si>
  <si>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</si>
  <si>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</si>
  <si>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</si>
  <si>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</si>
  <si>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</si>
  <si>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</si>
  <si>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</si>
  <si>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</si>
  <si>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</si>
  <si>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</si>
  <si>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</si>
  <si>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</si>
  <si>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</si>
  <si>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</si>
  <si>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</si>
  <si>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</si>
  <si>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</si>
  <si>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</si>
  <si>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</si>
  <si>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</si>
  <si>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</si>
  <si>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</si>
  <si>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</si>
  <si>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</si>
  <si>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</si>
  <si>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</si>
  <si>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</si>
  <si>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</si>
  <si>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</si>
  <si>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</si>
  <si>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</si>
  <si>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</si>
  <si>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</si>
  <si>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</si>
  <si>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</si>
  <si>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</si>
  <si>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</si>
  <si>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</si>
  <si>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</si>
  <si>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</si>
  <si>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</si>
  <si>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</si>
  <si>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</si>
  <si>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</si>
  <si>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</si>
  <si>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</si>
  <si>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</si>
  <si>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</si>
  <si>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</si>
  <si>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</si>
  <si>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</si>
  <si>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</si>
  <si>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</si>
  <si>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</si>
  <si>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</si>
  <si>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</si>
  <si>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</si>
  <si>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</si>
  <si>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</si>
  <si>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</si>
  <si>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</si>
  <si>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</si>
  <si>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</si>
  <si>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</si>
  <si>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</si>
  <si>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</si>
  <si>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</si>
  <si>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</si>
  <si>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</si>
  <si>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</si>
  <si>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</si>
  <si>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</si>
  <si>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</si>
  <si>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</si>
  <si>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</si>
  <si>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</si>
  <si>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</si>
  <si>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</si>
  <si>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</si>
  <si>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</si>
  <si>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</si>
  <si>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</si>
  <si>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</si>
  <si>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</si>
  <si>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</si>
  <si>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</si>
  <si>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</si>
  <si>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</si>
  <si>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</si>
  <si>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</si>
  <si>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</si>
  <si>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</si>
  <si>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</si>
  <si>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</si>
  <si>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</si>
  <si>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</si>
  <si>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</si>
  <si>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</si>
  <si>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</si>
  <si>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</si>
  <si>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</si>
  <si>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</si>
  <si>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</si>
  <si>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</si>
  <si>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</si>
  <si>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</si>
  <si>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</si>
  <si>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</si>
  <si>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</si>
  <si>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</si>
  <si>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</si>
  <si>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</si>
  <si>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</si>
  <si>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</si>
  <si>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</si>
  <si>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</si>
  <si>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</si>
  <si>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</si>
  <si>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</si>
  <si>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</si>
  <si>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</si>
  <si>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</si>
  <si>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</si>
  <si>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</si>
  <si>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</si>
  <si>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</si>
  <si>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</si>
  <si>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</si>
  <si>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</si>
  <si>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</si>
  <si>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</si>
  <si>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</si>
  <si>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</si>
  <si>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</si>
  <si>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</si>
  <si>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</si>
  <si>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</si>
  <si>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</si>
  <si>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</si>
  <si>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</si>
  <si>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</si>
  <si>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</si>
  <si>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</si>
  <si>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</si>
  <si>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</si>
  <si>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</si>
  <si>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</si>
  <si>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</si>
  <si>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</si>
  <si>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</si>
  <si>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</si>
  <si>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</si>
  <si>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</si>
  <si>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</si>
  <si>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</si>
  <si>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</si>
  <si>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</si>
  <si>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</si>
  <si>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</si>
  <si>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</si>
  <si>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</si>
  <si>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</si>
  <si>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</si>
  <si>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</si>
  <si>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</si>
  <si>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</si>
  <si>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</si>
  <si>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</si>
  <si>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</si>
  <si>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</si>
  <si>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</si>
  <si>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</si>
  <si>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</si>
  <si>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</si>
  <si>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</si>
  <si>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</si>
  <si>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</si>
  <si>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</si>
  <si>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</si>
  <si>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</si>
  <si>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</si>
  <si>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</si>
  <si>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</si>
  <si>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</si>
  <si>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</si>
  <si>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</si>
  <si>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</si>
  <si>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</si>
  <si>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</si>
  <si>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</si>
  <si>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</si>
  <si>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</si>
  <si>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</si>
  <si>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</si>
  <si>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</si>
  <si>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</si>
  <si>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</si>
  <si>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</si>
  <si>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</si>
  <si>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</si>
  <si>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</si>
  <si>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</si>
  <si>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</si>
  <si>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</si>
  <si>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</si>
  <si>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</si>
  <si>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</si>
  <si>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</si>
  <si>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</si>
  <si>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</si>
  <si>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</si>
  <si>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</si>
  <si>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</si>
  <si>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</si>
  <si>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</si>
  <si>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</si>
  <si>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</si>
  <si>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</si>
  <si>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</si>
  <si>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</si>
  <si>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</si>
  <si>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</si>
  <si>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</si>
  <si>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</si>
  <si>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</si>
  <si>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</si>
  <si>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</si>
  <si>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</si>
  <si>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</si>
  <si>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</si>
  <si>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</si>
  <si>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</si>
  <si>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</si>
  <si>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</si>
  <si>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</si>
  <si>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</si>
  <si>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</si>
  <si>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</si>
  <si>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</si>
  <si>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</si>
  <si>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</si>
  <si>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</si>
  <si>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</si>
  <si>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</si>
  <si>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</si>
  <si>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</si>
  <si>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</si>
  <si>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</si>
  <si>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</si>
  <si>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</si>
  <si>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</si>
  <si>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</si>
  <si>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</si>
  <si>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</si>
  <si>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</si>
  <si>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</si>
  <si>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</si>
  <si>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</si>
  <si>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</si>
  <si>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</si>
  <si>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</si>
  <si>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</si>
  <si>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</si>
  <si>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</si>
  <si>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</si>
  <si>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</si>
  <si>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</si>
  <si>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</si>
  <si>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</si>
  <si>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</si>
  <si>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</si>
  <si>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</si>
  <si>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</si>
  <si>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</si>
  <si>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</si>
  <si>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</si>
  <si>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</si>
  <si>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</si>
  <si>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</si>
  <si>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</si>
  <si>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</si>
  <si>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</si>
  <si>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</si>
  <si>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</si>
  <si>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</si>
  <si>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</si>
  <si>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</si>
  <si>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</si>
  <si>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</si>
  <si>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</si>
  <si>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</si>
  <si>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</si>
  <si>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</si>
  <si>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</si>
  <si>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</si>
  <si>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</si>
  <si>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</si>
  <si>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</si>
  <si>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</si>
  <si>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</si>
  <si>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</si>
  <si>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</si>
  <si>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</si>
  <si>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</si>
  <si>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</si>
  <si>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</si>
  <si>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</si>
  <si>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</si>
  <si>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</si>
  <si>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</si>
  <si>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</si>
  <si>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</si>
  <si>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</si>
  <si>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</si>
  <si>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</si>
  <si>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</si>
  <si>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</si>
  <si>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</si>
  <si>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</si>
  <si>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</si>
  <si>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</si>
  <si>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</si>
  <si>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</si>
  <si>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</si>
  <si>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</si>
  <si>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</si>
  <si>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</si>
  <si>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</si>
  <si>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</si>
  <si>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</si>
  <si>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</si>
  <si>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</si>
  <si>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</si>
  <si>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</si>
  <si>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</si>
  <si>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</si>
  <si>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</si>
  <si>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</si>
  <si>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</si>
  <si>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</si>
  <si>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</si>
  <si>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</si>
  <si>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</si>
  <si>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</si>
  <si>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</si>
  <si>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</si>
  <si>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</si>
  <si>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</si>
  <si>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</si>
  <si>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</si>
  <si>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</si>
  <si>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</si>
  <si>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</si>
  <si>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</si>
  <si>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</si>
  <si>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</si>
  <si>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</si>
  <si>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</si>
  <si>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</si>
  <si>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</si>
  <si>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</si>
  <si>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</si>
  <si>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</si>
  <si>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</si>
  <si>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</si>
  <si>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</si>
  <si>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</si>
  <si>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</si>
  <si>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</si>
  <si>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</si>
  <si>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</si>
  <si>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</si>
  <si>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</si>
  <si>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</si>
  <si>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</si>
  <si>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</si>
  <si>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</si>
  <si>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</si>
  <si>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</si>
  <si>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</si>
  <si>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</si>
  <si>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</si>
  <si>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</si>
  <si>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</si>
  <si>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</si>
  <si>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</si>
  <si>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</si>
  <si>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</si>
  <si>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</si>
  <si>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</si>
  <si>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</si>
  <si>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</si>
  <si>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</si>
  <si>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</si>
  <si>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</si>
  <si>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</si>
  <si>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</si>
  <si>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</si>
  <si>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</si>
  <si>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</si>
  <si>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</si>
  <si>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</si>
  <si>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</si>
  <si>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</si>
  <si>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</si>
  <si>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</si>
  <si>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</si>
  <si>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</si>
  <si>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</si>
  <si>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</si>
  <si>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</si>
  <si>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</si>
  <si>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</si>
  <si>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</si>
  <si>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</si>
  <si>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</si>
  <si>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</si>
  <si>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</si>
  <si>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</si>
  <si>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</si>
  <si>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</si>
  <si>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</si>
  <si>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</si>
  <si>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</si>
  <si>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</si>
  <si>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</si>
  <si>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</si>
  <si>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</si>
  <si>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</si>
  <si>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</si>
  <si>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</si>
  <si>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</si>
  <si>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</si>
  <si>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</si>
  <si>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</si>
  <si>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</si>
  <si>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</si>
  <si>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</si>
  <si>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</si>
  <si>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</si>
  <si>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</si>
  <si>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</si>
  <si>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</si>
  <si>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</si>
  <si>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</si>
  <si>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</si>
  <si>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</si>
  <si>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</si>
  <si>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</si>
  <si>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</si>
  <si>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</si>
  <si>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</si>
  <si>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</si>
  <si>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</si>
  <si>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</si>
  <si>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</si>
  <si>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</si>
  <si>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</si>
  <si>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</si>
  <si>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</si>
  <si>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</si>
  <si>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</si>
  <si>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</si>
  <si>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</si>
  <si>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</si>
  <si>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</si>
  <si>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</si>
  <si>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</si>
  <si>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</si>
  <si>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</si>
  <si>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</si>
  <si>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</si>
  <si>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</si>
  <si>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</si>
  <si>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</si>
  <si>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</si>
  <si>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</si>
  <si>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</si>
  <si>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</si>
  <si>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</si>
  <si>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</si>
  <si>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</si>
  <si>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</si>
  <si>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</si>
  <si>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</si>
  <si>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</si>
  <si>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</si>
  <si>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</si>
  <si>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</si>
  <si>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</si>
  <si>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</si>
  <si>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</si>
  <si>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</si>
  <si>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</si>
  <si>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</si>
  <si>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</si>
  <si>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</si>
  <si>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</si>
  <si>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</si>
  <si>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</si>
  <si>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</si>
  <si>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</si>
  <si>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</si>
  <si>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</si>
  <si>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</si>
  <si>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</si>
  <si>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</si>
  <si>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</si>
  <si>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</si>
  <si>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</si>
  <si>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</si>
  <si>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</si>
  <si>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</si>
  <si>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</si>
  <si>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</si>
  <si>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</si>
  <si>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</si>
  <si>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</si>
  <si>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</si>
  <si>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</si>
  <si>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</si>
  <si>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</si>
  <si>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</si>
  <si>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</si>
  <si>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</si>
  <si>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</si>
  <si>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</si>
  <si>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</si>
  <si>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</si>
  <si>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</si>
  <si>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</si>
  <si>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</si>
  <si>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</si>
  <si>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</si>
  <si>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</si>
  <si>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</si>
  <si>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</si>
  <si>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</si>
  <si>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</si>
  <si>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</si>
  <si>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</si>
  <si>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</si>
  <si>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</si>
  <si>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</si>
  <si>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</si>
  <si>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</si>
  <si>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</si>
  <si>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</si>
  <si>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</si>
  <si>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</si>
  <si>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</si>
  <si>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</si>
  <si>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</si>
  <si>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</si>
  <si>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</si>
  <si>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</si>
  <si>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</si>
  <si>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</si>
  <si>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</si>
  <si>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</si>
  <si>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</si>
  <si>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</si>
  <si>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</si>
  <si>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</si>
  <si>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</si>
  <si>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</si>
  <si>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</si>
  <si>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</si>
  <si>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</si>
  <si>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</si>
  <si>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</si>
  <si>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</si>
  <si>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</si>
  <si>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</si>
  <si>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</si>
  <si>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</si>
  <si>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</si>
  <si>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</si>
  <si>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</si>
  <si>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</si>
  <si>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</si>
  <si>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</si>
  <si>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</si>
  <si>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</si>
  <si>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</si>
  <si>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</si>
  <si>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</si>
  <si>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</si>
  <si>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</si>
  <si>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</si>
  <si>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</si>
  <si>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</si>
  <si>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</si>
  <si>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</si>
  <si>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</si>
  <si>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</si>
  <si>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</si>
  <si>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</si>
  <si>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</si>
  <si>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</si>
  <si>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</si>
  <si>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</si>
  <si>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</si>
  <si>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</si>
  <si>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</si>
  <si>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</si>
  <si>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</si>
  <si>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</si>
  <si>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</si>
  <si>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</si>
  <si>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</si>
  <si>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</si>
  <si>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</si>
  <si>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</si>
  <si>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</si>
  <si>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</si>
  <si>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</si>
  <si>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</si>
  <si>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</si>
  <si>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</si>
  <si>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</si>
  <si>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</si>
  <si>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</si>
  <si>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</si>
  <si>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</si>
  <si>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</si>
  <si>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</si>
  <si>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</si>
  <si>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</si>
  <si>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</si>
  <si>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</si>
  <si>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</si>
  <si>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</si>
  <si>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</si>
  <si>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</si>
  <si>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</si>
  <si>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</si>
  <si>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</si>
  <si>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</si>
  <si>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</si>
  <si>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</si>
  <si>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</si>
  <si>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</si>
  <si>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</si>
  <si>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</si>
  <si>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</si>
  <si>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</si>
  <si>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</si>
  <si>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</si>
  <si>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</si>
  <si>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</si>
  <si>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</si>
  <si>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</si>
  <si>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</si>
  <si>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</si>
  <si>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</si>
  <si>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</si>
  <si>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</si>
  <si>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</si>
  <si>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</si>
  <si>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</si>
  <si>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</si>
  <si>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</si>
  <si>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</si>
  <si>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</si>
  <si>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</si>
  <si>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</si>
  <si>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</si>
  <si>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</si>
  <si>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</si>
  <si>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</si>
  <si>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</si>
  <si>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</si>
  <si>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</si>
  <si>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</si>
  <si>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</si>
  <si>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</si>
  <si>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</si>
  <si>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</si>
  <si>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</si>
  <si>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</si>
  <si>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</si>
  <si>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</si>
  <si>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</si>
  <si>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</si>
  <si>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</si>
  <si>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</si>
  <si>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</si>
  <si>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</si>
  <si>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</si>
  <si>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</si>
  <si>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</si>
  <si>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</si>
  <si>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</si>
  <si>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</si>
  <si>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</si>
  <si>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</si>
  <si>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</si>
  <si>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</si>
  <si>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</si>
  <si>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</si>
  <si>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</si>
  <si>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</si>
  <si>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</si>
  <si>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</si>
  <si>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</si>
  <si>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</si>
  <si>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</si>
  <si>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</si>
  <si>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</si>
  <si>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</si>
  <si>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</si>
  <si>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</si>
  <si>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</si>
  <si>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</si>
  <si>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</si>
  <si>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</si>
  <si>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</si>
  <si>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</si>
  <si>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</si>
  <si>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</si>
  <si>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</si>
  <si>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</si>
  <si>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</si>
  <si>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</si>
  <si>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</si>
  <si>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</si>
  <si>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</si>
  <si>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</si>
  <si>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</si>
  <si>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</si>
  <si>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</si>
  <si>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</si>
  <si>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</si>
  <si>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</si>
  <si>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</si>
  <si>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</si>
  <si>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</si>
  <si>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</si>
  <si>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</si>
  <si>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</si>
  <si>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</si>
  <si>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</si>
  <si>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</si>
  <si>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</si>
  <si>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</si>
  <si>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</si>
  <si>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</si>
  <si>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</si>
  <si>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</si>
  <si>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</si>
  <si>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</si>
  <si>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</si>
  <si>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</si>
  <si>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</si>
  <si>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</si>
  <si>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</si>
  <si>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</si>
  <si>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</si>
  <si>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</si>
  <si>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</si>
  <si>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</si>
  <si>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</si>
  <si>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</si>
  <si>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</si>
  <si>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</si>
  <si>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</si>
  <si>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</si>
  <si>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</si>
  <si>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</si>
  <si>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</si>
  <si>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</si>
  <si>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</si>
  <si>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</si>
  <si>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</si>
  <si>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</si>
  <si>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</si>
  <si>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</si>
  <si>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</si>
  <si>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</si>
  <si>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</si>
  <si>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</si>
  <si>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</si>
  <si>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</si>
  <si>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</si>
  <si>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</si>
  <si>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</si>
  <si>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</si>
  <si>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</si>
  <si>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</si>
  <si>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</si>
  <si>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</si>
  <si>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</si>
  <si>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</si>
  <si>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</si>
  <si>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</si>
  <si>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</si>
  <si>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</si>
  <si>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</si>
  <si>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</si>
  <si>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</si>
  <si>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</si>
  <si>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</si>
  <si>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</si>
  <si>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</si>
  <si>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</si>
  <si>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</si>
  <si>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</si>
  <si>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</si>
  <si>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</si>
  <si>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</si>
  <si>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</si>
  <si>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</si>
  <si>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</si>
  <si>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</si>
  <si>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</si>
  <si>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</si>
  <si>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</si>
  <si>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</si>
  <si>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</si>
  <si>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</si>
  <si>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</si>
  <si>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</si>
  <si>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</si>
  <si>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</si>
  <si>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</si>
  <si>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</si>
  <si>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</si>
  <si>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</si>
  <si>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</si>
  <si>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</si>
  <si>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</si>
  <si>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</si>
  <si>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</si>
  <si>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</si>
  <si>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</si>
  <si>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</si>
  <si>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</si>
  <si>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</si>
  <si>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</si>
  <si>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</si>
  <si>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</si>
  <si>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</si>
  <si>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</si>
  <si>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</si>
  <si>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</si>
  <si>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</si>
  <si>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</si>
  <si>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</si>
  <si>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</si>
  <si>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</si>
  <si>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</si>
  <si>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</si>
  <si>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</si>
  <si>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</si>
  <si>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</si>
  <si>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</si>
  <si>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</si>
  <si>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</si>
  <si>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</si>
  <si>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</si>
  <si>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</si>
  <si>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</si>
  <si>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</si>
  <si>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</si>
  <si>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</si>
  <si>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</si>
  <si>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</si>
  <si>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</si>
  <si>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</si>
  <si>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</si>
  <si>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</si>
  <si>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</si>
  <si>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</si>
  <si>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</si>
  <si>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</si>
  <si>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</si>
  <si>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</si>
  <si>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</si>
  <si>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</si>
  <si>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</si>
  <si>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</si>
  <si>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</si>
  <si>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</si>
  <si>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</si>
  <si>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</si>
  <si>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</si>
  <si>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</si>
  <si>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</si>
  <si>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</si>
  <si>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</si>
  <si>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</si>
  <si>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</si>
  <si>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</si>
  <si>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</si>
  <si>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</si>
  <si>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</si>
  <si>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</si>
  <si>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</si>
  <si>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</si>
  <si>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</si>
  <si>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</si>
  <si>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</si>
  <si>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</si>
  <si>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</si>
  <si>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</si>
  <si>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</si>
  <si>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</si>
  <si>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</si>
  <si>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</si>
  <si>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</si>
  <si>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</si>
  <si>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</si>
  <si>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</si>
  <si>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</si>
  <si>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</si>
  <si>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</si>
  <si>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</si>
  <si>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</si>
  <si>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</si>
  <si>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</si>
  <si>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</si>
  <si>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</si>
  <si>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</si>
  <si>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</si>
  <si>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</si>
  <si>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</si>
  <si>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</si>
  <si>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</si>
  <si>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</si>
  <si>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</si>
  <si>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</si>
  <si>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</si>
  <si>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</si>
  <si>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</si>
  <si>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</si>
  <si>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</si>
  <si>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</si>
  <si>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</si>
  <si>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</si>
  <si>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</si>
  <si>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</si>
  <si>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</si>
  <si>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</si>
  <si>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</si>
  <si>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</si>
  <si>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</si>
  <si>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</si>
  <si>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</si>
  <si>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</si>
  <si>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</si>
  <si>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</si>
  <si>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</si>
  <si>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</si>
  <si>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</si>
  <si>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</si>
  <si>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</si>
  <si>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</si>
  <si>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</si>
  <si>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</si>
  <si>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</si>
  <si>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</si>
  <si>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</si>
  <si>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</si>
  <si>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</si>
  <si>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</si>
  <si>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</si>
  <si>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</si>
  <si>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</si>
  <si>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</si>
  <si>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</si>
  <si>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</si>
  <si>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</si>
  <si>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</si>
  <si>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</si>
  <si>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</si>
  <si>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</si>
  <si>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</si>
  <si>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</si>
  <si>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</si>
  <si>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</si>
  <si>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</si>
  <si>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</si>
  <si>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</si>
  <si>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</si>
  <si>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</si>
  <si>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</si>
  <si>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</si>
  <si>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</si>
  <si>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</si>
  <si>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</si>
  <si>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</si>
  <si>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</si>
  <si>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</si>
  <si>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</si>
  <si>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</si>
  <si>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</si>
  <si>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</si>
  <si>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</si>
  <si>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</si>
  <si>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</si>
  <si>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</si>
  <si>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</si>
  <si>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</si>
  <si>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</si>
  <si>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</si>
  <si>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</si>
  <si>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</si>
  <si>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</si>
  <si>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</si>
  <si>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</si>
  <si>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</si>
  <si>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</si>
  <si>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</si>
  <si>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</si>
  <si>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</si>
  <si>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</si>
  <si>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</si>
  <si>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</si>
  <si>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</si>
  <si>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</si>
  <si>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</si>
  <si>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</si>
  <si>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</si>
  <si>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</si>
  <si>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</si>
  <si>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</si>
  <si>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</si>
  <si>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</si>
  <si>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</si>
  <si>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</si>
  <si>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</si>
  <si>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</si>
  <si>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</si>
  <si>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</si>
  <si>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</si>
  <si>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</si>
  <si>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</si>
  <si>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</si>
  <si>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</si>
  <si>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</si>
  <si>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</si>
  <si>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</si>
  <si>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</si>
  <si>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</si>
  <si>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</si>
  <si>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</si>
  <si>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</si>
  <si>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</si>
  <si>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</si>
  <si>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</si>
  <si>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</si>
  <si>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</si>
  <si>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</si>
  <si>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</si>
  <si>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</si>
  <si>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</si>
  <si>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</si>
  <si>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</si>
  <si>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</si>
  <si>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</si>
  <si>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</si>
  <si>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</si>
  <si>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</si>
  <si>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</si>
  <si>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</si>
  <si>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</si>
  <si>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</si>
  <si>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</si>
  <si>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</si>
  <si>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</si>
  <si>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</si>
  <si>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</si>
  <si>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</si>
  <si>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</si>
  <si>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</si>
  <si>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</si>
  <si>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</si>
  <si>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</si>
  <si>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</si>
  <si>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</si>
  <si>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</si>
  <si>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</si>
  <si>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</si>
  <si>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</si>
  <si>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</si>
  <si>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</si>
  <si>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</si>
  <si>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</si>
  <si>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</si>
  <si>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</si>
  <si>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</si>
  <si>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</si>
  <si>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</si>
  <si>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</si>
  <si>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</si>
  <si>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</si>
  <si>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</si>
  <si>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</si>
  <si>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</si>
  <si>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</si>
  <si>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</si>
  <si>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</si>
  <si>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</si>
  <si>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</si>
  <si>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</si>
  <si>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</si>
  <si>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</si>
  <si>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</si>
  <si>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</si>
  <si>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</si>
  <si>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</si>
  <si>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</si>
  <si>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</si>
  <si>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</si>
  <si>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</si>
  <si>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</si>
  <si>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</si>
  <si>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</si>
  <si>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</si>
  <si>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</si>
  <si>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</si>
  <si>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</si>
  <si>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</si>
  <si>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</si>
  <si>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</si>
  <si>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</si>
  <si>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</si>
  <si>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</si>
  <si>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</si>
  <si>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</si>
  <si>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</si>
  <si>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</si>
  <si>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</si>
  <si>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</si>
  <si>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</si>
  <si>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</si>
  <si>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</si>
  <si>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</si>
  <si>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</si>
  <si>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</si>
  <si>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</si>
  <si>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</si>
  <si>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</si>
  <si>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</si>
  <si>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</si>
  <si>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</si>
  <si>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</si>
  <si>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</si>
  <si>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</si>
  <si>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</si>
  <si>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</si>
  <si>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</si>
  <si>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</si>
  <si>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</si>
  <si>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</si>
  <si>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</si>
  <si>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</si>
  <si>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</si>
  <si>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</si>
  <si>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</si>
  <si>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</si>
  <si>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</si>
  <si>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</si>
  <si>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</si>
  <si>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</si>
  <si>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</si>
  <si>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</si>
  <si>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</si>
  <si>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</si>
  <si>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</si>
  <si>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</si>
  <si>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</si>
  <si>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</si>
  <si>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</si>
  <si>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</si>
  <si>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</si>
  <si>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</si>
  <si>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</si>
  <si>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</si>
  <si>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</si>
  <si>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</si>
  <si>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</si>
  <si>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</si>
  <si>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</si>
  <si>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</si>
  <si>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</si>
  <si>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</si>
  <si>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</si>
  <si>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</si>
  <si>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</si>
  <si>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</si>
  <si>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</si>
  <si>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</si>
  <si>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</si>
  <si>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</si>
  <si>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</si>
  <si>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</si>
  <si>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</si>
  <si>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</si>
  <si>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</si>
  <si>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</si>
  <si>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</si>
  <si>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</si>
  <si>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</si>
  <si>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</si>
  <si>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</si>
  <si>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</si>
  <si>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</si>
  <si>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</si>
  <si>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</si>
  <si>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</si>
  <si>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</si>
  <si>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</si>
  <si>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</si>
  <si>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</si>
  <si>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</si>
  <si>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</si>
  <si>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</si>
  <si>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</si>
  <si>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</si>
  <si>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</si>
  <si>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</si>
  <si>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</si>
  <si>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</si>
  <si>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</si>
  <si>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</si>
  <si>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</si>
  <si>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</si>
  <si>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</si>
  <si>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</si>
  <si>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</si>
  <si>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</si>
  <si>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</si>
  <si>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</si>
  <si>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</si>
  <si>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</si>
  <si>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</si>
  <si>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</si>
  <si>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</si>
  <si>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</si>
  <si>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</si>
  <si>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</si>
  <si>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</si>
  <si>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</si>
  <si>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</si>
  <si>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</si>
  <si>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</si>
  <si>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</si>
  <si>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</si>
  <si>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</si>
  <si>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</si>
  <si>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</si>
  <si>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</si>
  <si>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</si>
  <si>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</si>
  <si>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</si>
  <si>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</si>
  <si>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</si>
  <si>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</si>
  <si>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</si>
  <si>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</si>
  <si>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</si>
  <si>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</si>
  <si>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</si>
  <si>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</si>
  <si>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</si>
  <si>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</si>
  <si>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</si>
  <si>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</si>
  <si>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</si>
  <si>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</si>
  <si>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</si>
  <si>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</si>
  <si>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</si>
  <si>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</si>
  <si>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</si>
  <si>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</si>
  <si>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</si>
  <si>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</si>
  <si>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</si>
  <si>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</si>
  <si>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</si>
  <si>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</si>
  <si>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</si>
  <si>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</si>
  <si>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</si>
  <si>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</si>
  <si>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</si>
  <si>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</si>
  <si>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</si>
  <si>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</si>
  <si>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</si>
  <si>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</si>
  <si>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</si>
  <si>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</si>
  <si>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</si>
  <si>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</si>
  <si>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</si>
  <si>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</si>
  <si>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</si>
  <si>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</si>
  <si>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</si>
  <si>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</si>
  <si>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</si>
  <si>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</si>
  <si>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</si>
  <si>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</si>
  <si>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</si>
  <si>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</si>
  <si>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</si>
  <si>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</si>
  <si>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</si>
  <si>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</si>
  <si>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</si>
  <si>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</si>
  <si>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</si>
  <si>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</si>
  <si>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</si>
  <si>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</si>
  <si>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</si>
  <si>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</si>
  <si>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</si>
  <si>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</si>
  <si>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</si>
  <si>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</si>
  <si>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</si>
  <si>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</si>
  <si>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</si>
  <si>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</si>
  <si>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</si>
  <si>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</si>
  <si>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</si>
  <si>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</si>
  <si>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</si>
  <si>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</si>
  <si>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</si>
  <si>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</si>
  <si>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</si>
  <si>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</si>
  <si>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</si>
  <si>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</si>
  <si>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</si>
  <si>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</si>
  <si>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</si>
  <si>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</si>
  <si>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</si>
  <si>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</si>
  <si>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</si>
  <si>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</si>
  <si>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</si>
  <si>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</si>
  <si>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</si>
  <si>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</si>
  <si>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</si>
  <si>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</si>
  <si>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</si>
  <si>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</si>
  <si>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</si>
  <si>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</si>
  <si>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</si>
  <si>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</si>
  <si>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</si>
  <si>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</si>
  <si>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</si>
  <si>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</si>
  <si>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</si>
  <si>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</si>
  <si>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</si>
  <si>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</si>
  <si>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</si>
  <si>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</si>
  <si>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</si>
  <si>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</si>
  <si>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</si>
  <si>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</si>
  <si>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</si>
  <si>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</si>
  <si>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</si>
  <si>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</si>
  <si>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</si>
  <si>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</si>
  <si>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</si>
  <si>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</si>
  <si>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</si>
  <si>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</si>
  <si>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</si>
  <si>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</si>
  <si>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</si>
  <si>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</si>
  <si>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</si>
  <si>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</si>
  <si>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</si>
  <si>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</si>
  <si>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</si>
  <si>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</si>
  <si>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</si>
  <si>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</si>
  <si>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</si>
  <si>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</si>
  <si>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</si>
  <si>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</si>
  <si>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</si>
  <si>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</si>
  <si>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</si>
  <si>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</si>
  <si>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</si>
  <si>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</si>
  <si>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</si>
  <si>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</si>
  <si>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</si>
  <si>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</si>
  <si>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</si>
  <si>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</si>
  <si>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</si>
  <si>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</si>
  <si>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</si>
  <si>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</si>
  <si>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</si>
  <si>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</si>
  <si>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</si>
  <si>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</si>
  <si>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</si>
  <si>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</si>
  <si>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</si>
  <si>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</si>
  <si>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</si>
  <si>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</si>
  <si>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</si>
  <si>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</si>
  <si>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</si>
  <si>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</si>
  <si>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</si>
  <si>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</si>
  <si>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</si>
  <si>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</si>
  <si>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</si>
  <si>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</si>
  <si>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</si>
  <si>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</si>
  <si>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</si>
  <si>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</si>
  <si>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</si>
  <si>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</si>
  <si>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</si>
  <si>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</si>
  <si>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</si>
  <si>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</si>
  <si>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</si>
  <si>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</si>
  <si>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</si>
  <si>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</si>
  <si>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</si>
  <si>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</si>
  <si>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</si>
  <si>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</si>
  <si>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</si>
  <si>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</si>
  <si>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</si>
  <si>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</si>
  <si>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</si>
  <si>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</si>
  <si>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</si>
  <si>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</si>
  <si>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</si>
  <si>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</si>
  <si>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</si>
  <si>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</si>
  <si>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</si>
  <si>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</si>
  <si>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</si>
  <si>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</si>
  <si>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</si>
  <si>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</si>
  <si>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</si>
  <si>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</si>
  <si>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</si>
  <si>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</si>
  <si>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</si>
  <si>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</si>
  <si>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</si>
  <si>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</si>
  <si>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</si>
  <si>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</si>
  <si>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</si>
  <si>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</si>
  <si>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</si>
  <si>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</si>
  <si>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</si>
  <si>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</si>
  <si>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</si>
  <si>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</si>
  <si>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</si>
  <si>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</si>
  <si>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</si>
  <si>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</si>
  <si>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</si>
  <si>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</si>
  <si>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</si>
  <si>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</si>
  <si>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</si>
  <si>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</si>
  <si>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</si>
  <si>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</si>
  <si>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</si>
  <si>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</si>
  <si>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</si>
  <si>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</si>
  <si>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</si>
  <si>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</si>
  <si>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</si>
  <si>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</si>
  <si>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</si>
  <si>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</si>
  <si>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</si>
  <si>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</si>
  <si>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</si>
  <si>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</si>
  <si>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</si>
  <si>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</si>
  <si>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</si>
  <si>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</si>
  <si>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</si>
  <si>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</si>
  <si>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</si>
  <si>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</si>
  <si>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</si>
  <si>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</si>
  <si>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</si>
  <si>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</si>
  <si>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</si>
  <si>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</si>
  <si>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</si>
  <si>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</si>
  <si>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</si>
  <si>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</si>
  <si>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</si>
  <si>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</si>
  <si>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</si>
  <si>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</si>
  <si>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</si>
  <si>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</si>
  <si>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</si>
  <si>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</si>
  <si>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</si>
  <si>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</si>
  <si>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</si>
  <si>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</si>
  <si>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</si>
  <si>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</si>
  <si>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</si>
  <si>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</si>
  <si>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</si>
  <si>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</si>
  <si>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</si>
  <si>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</si>
  <si>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</si>
  <si>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</si>
  <si>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</si>
  <si>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</si>
  <si>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</si>
  <si>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</si>
  <si>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</si>
  <si>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</si>
  <si>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</si>
  <si>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</si>
  <si>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</si>
  <si>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</si>
  <si>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</si>
  <si>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</si>
  <si>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</si>
  <si>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</si>
  <si>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</si>
  <si>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</si>
  <si>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</si>
  <si>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</si>
  <si>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</si>
  <si>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</si>
  <si>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</si>
  <si>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</si>
  <si>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</si>
  <si>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</si>
  <si>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</si>
  <si>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</si>
  <si>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</si>
  <si>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</si>
  <si>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</si>
  <si>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</si>
  <si>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</si>
  <si>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</si>
  <si>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</si>
  <si>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</si>
  <si>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</si>
  <si>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</si>
  <si>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</si>
  <si>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</si>
  <si>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</si>
  <si>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</si>
  <si>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</si>
  <si>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</si>
  <si>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</si>
  <si>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</si>
  <si>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</si>
  <si>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</si>
  <si>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</si>
  <si>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</si>
  <si>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</si>
  <si>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</si>
  <si>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</si>
  <si>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</si>
  <si>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</si>
  <si>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</si>
  <si>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</si>
  <si>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</si>
  <si>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</si>
  <si>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</si>
  <si>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</si>
  <si>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</si>
  <si>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</si>
  <si>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</si>
  <si>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</si>
  <si>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</si>
  <si>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</si>
  <si>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</si>
  <si>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</si>
  <si>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</si>
  <si>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</si>
  <si>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</si>
  <si>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</si>
  <si>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</si>
  <si>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</si>
  <si>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</si>
  <si>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</si>
  <si>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</si>
  <si>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</si>
  <si>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</si>
  <si>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</si>
  <si>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</si>
  <si>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</si>
  <si>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</si>
  <si>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</si>
  <si>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</si>
  <si>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</si>
  <si>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</si>
  <si>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</si>
  <si>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</si>
  <si>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</si>
  <si>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</si>
  <si>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</si>
  <si>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</si>
  <si>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</si>
  <si>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</si>
  <si>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</si>
  <si>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</si>
  <si>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</si>
  <si>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</si>
  <si>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</si>
  <si>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</si>
  <si>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</si>
  <si>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</si>
  <si>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</si>
  <si>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</si>
  <si>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</si>
  <si>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</si>
  <si>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</si>
  <si>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</si>
  <si>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</si>
  <si>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</si>
  <si>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</si>
  <si>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</si>
  <si>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</si>
  <si>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</si>
  <si>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</si>
  <si>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</si>
  <si>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</si>
  <si>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</si>
  <si>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</si>
  <si>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</si>
  <si>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</si>
  <si>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</si>
  <si>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</si>
  <si>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</si>
  <si>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</si>
  <si>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</si>
  <si>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</si>
  <si>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</si>
  <si>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</si>
  <si>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</si>
  <si>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</si>
  <si>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</si>
  <si>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</si>
  <si>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</si>
  <si>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</si>
  <si>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</si>
  <si>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</si>
  <si>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</si>
  <si>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</si>
  <si>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</si>
  <si>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</si>
  <si>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</si>
  <si>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</si>
  <si>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</si>
  <si>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</si>
  <si>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</si>
  <si>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</si>
  <si>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</si>
  <si>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</si>
  <si>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</si>
  <si>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</si>
  <si>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</si>
  <si>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</si>
  <si>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</si>
  <si>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</si>
  <si>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</si>
  <si>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</si>
  <si>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</si>
  <si>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</si>
  <si>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</si>
  <si>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</si>
  <si>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</si>
  <si>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</si>
  <si>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</si>
  <si>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</si>
  <si>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</si>
  <si>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</si>
  <si>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</si>
  <si>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</si>
  <si>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</si>
  <si>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</si>
  <si>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</si>
  <si>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</si>
  <si>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</si>
  <si>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</si>
  <si>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</si>
  <si>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</si>
  <si>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</si>
  <si>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</si>
  <si>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</si>
  <si>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</si>
  <si>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</si>
  <si>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</si>
  <si>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</si>
  <si>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</si>
  <si>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</si>
  <si>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</si>
  <si>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</si>
  <si>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</si>
  <si>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</si>
  <si>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</si>
  <si>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</si>
  <si>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</si>
  <si>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</si>
  <si>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</si>
  <si>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</si>
  <si>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</si>
  <si>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</si>
  <si>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</si>
  <si>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</si>
  <si>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</si>
  <si>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</si>
  <si>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</si>
  <si>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</si>
  <si>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</si>
  <si>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</si>
  <si>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</si>
  <si>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</si>
  <si>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</si>
  <si>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</si>
  <si>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</si>
  <si>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</si>
  <si>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</si>
  <si>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</si>
  <si>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</si>
  <si>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</si>
  <si>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</si>
  <si>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</si>
  <si>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</si>
  <si>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</si>
  <si>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</si>
  <si>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</si>
  <si>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</si>
  <si>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</si>
  <si>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</si>
  <si>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</si>
  <si>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</si>
  <si>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</si>
  <si>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</si>
  <si>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</si>
  <si>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</si>
  <si>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</si>
  <si>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</si>
  <si>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</si>
  <si>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</si>
  <si>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</si>
  <si>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</si>
  <si>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</si>
  <si>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</si>
  <si>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</si>
  <si>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</si>
  <si>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</si>
  <si>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</si>
  <si>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</si>
  <si>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</si>
  <si>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</si>
  <si>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</si>
  <si>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</si>
  <si>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</si>
  <si>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</si>
  <si>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</si>
  <si>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</si>
  <si>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</si>
  <si>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</si>
  <si>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</si>
  <si>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</si>
  <si>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</si>
  <si>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</si>
  <si>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</si>
  <si>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</si>
  <si>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</si>
  <si>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</si>
  <si>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</si>
  <si>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</si>
  <si>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</si>
  <si>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</si>
  <si>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</si>
  <si>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</si>
  <si>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</si>
  <si>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</si>
  <si>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</si>
  <si>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</si>
  <si>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</si>
  <si>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</si>
  <si>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</si>
  <si>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</si>
  <si>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</si>
  <si>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</si>
  <si>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</si>
  <si>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</si>
  <si>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</si>
  <si>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</si>
  <si>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</si>
  <si>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</si>
  <si>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</si>
  <si>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</si>
  <si>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</si>
  <si>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</si>
  <si>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</si>
  <si>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</si>
  <si>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</si>
  <si>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</si>
  <si>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</si>
  <si>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</si>
  <si>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</si>
  <si>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</si>
  <si>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</si>
  <si>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</si>
  <si>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</si>
  <si>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</si>
  <si>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</si>
  <si>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</si>
  <si>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</si>
  <si>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</si>
  <si>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</si>
  <si>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</si>
  <si>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</si>
  <si>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</si>
  <si>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</si>
  <si>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</si>
  <si>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</si>
  <si>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</si>
  <si>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</si>
  <si>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</si>
  <si>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</si>
  <si>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</si>
  <si>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</si>
  <si>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</si>
  <si>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</si>
  <si>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</si>
  <si>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</si>
  <si>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</si>
  <si>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</si>
  <si>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</si>
  <si>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</si>
  <si>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</si>
  <si>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</si>
  <si>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</si>
  <si>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</si>
  <si>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</si>
  <si>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</si>
  <si>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</si>
  <si>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</si>
  <si>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</si>
  <si>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</si>
  <si>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</si>
  <si>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</si>
  <si>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</si>
  <si>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</si>
  <si>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</si>
  <si>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</si>
  <si>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</si>
  <si>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</si>
  <si>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</si>
  <si>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</si>
  <si>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</si>
  <si>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</si>
  <si>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</si>
  <si>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</si>
  <si>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</si>
  <si>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</si>
  <si>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</si>
  <si>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</si>
  <si>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</si>
  <si>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</si>
  <si>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</si>
  <si>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</si>
  <si>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</si>
  <si>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</si>
  <si>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</si>
  <si>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</si>
  <si>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</si>
  <si>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</si>
  <si>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</si>
  <si>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</si>
  <si>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</si>
  <si>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</si>
  <si>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</si>
  <si>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</si>
  <si>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</si>
  <si>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</si>
  <si>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</si>
  <si>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</si>
  <si>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</si>
  <si>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</si>
  <si>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</si>
  <si>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</si>
  <si>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</si>
  <si>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</si>
  <si>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</si>
  <si>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</si>
  <si>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</si>
  <si>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</si>
  <si>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</si>
  <si>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</si>
  <si>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</si>
  <si>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</si>
  <si>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</si>
  <si>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</si>
  <si>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</si>
  <si>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</si>
  <si>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</si>
  <si>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</si>
  <si>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</si>
  <si>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</si>
  <si>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</si>
  <si>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</si>
  <si>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</si>
  <si>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</si>
  <si>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</si>
  <si>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</si>
  <si>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</si>
  <si>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</si>
  <si>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</si>
  <si>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</si>
  <si>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</si>
  <si>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</si>
  <si>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</si>
  <si>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</si>
  <si>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</si>
  <si>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</si>
  <si>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</si>
  <si>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</si>
  <si>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</si>
  <si>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</si>
  <si>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</si>
  <si>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</si>
  <si>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</si>
  <si>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</si>
  <si>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</si>
  <si>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</si>
  <si>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</si>
  <si>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</si>
  <si>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</si>
  <si>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</si>
  <si>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</si>
  <si>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</si>
  <si>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</si>
  <si>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</si>
  <si>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</si>
  <si>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</si>
  <si>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</si>
  <si>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</si>
  <si>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</si>
  <si>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</si>
  <si>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</si>
  <si>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</si>
  <si>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</si>
  <si>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</si>
  <si>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</si>
  <si>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</si>
  <si>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</si>
  <si>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</si>
  <si>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</si>
  <si>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</si>
  <si>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</si>
  <si>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</si>
  <si>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</si>
  <si>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</si>
  <si>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</si>
  <si>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</si>
  <si>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</si>
  <si>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</si>
  <si>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</si>
  <si>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</si>
  <si>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</si>
  <si>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</si>
  <si>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</si>
  <si>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</si>
  <si>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</si>
  <si>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</si>
  <si>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</si>
  <si>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</si>
  <si>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</si>
  <si>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</si>
  <si>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</si>
  <si>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</si>
  <si>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</si>
  <si>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</si>
  <si>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</si>
  <si>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</si>
  <si>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</si>
  <si>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</si>
  <si>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</si>
  <si>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</si>
  <si>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</si>
  <si>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</si>
  <si>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</si>
  <si>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</si>
  <si>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</si>
  <si>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</si>
  <si>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</si>
  <si>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</si>
  <si>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</si>
  <si>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</si>
  <si>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</si>
  <si>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</si>
  <si>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</si>
  <si>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</si>
  <si>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</si>
  <si>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</si>
  <si>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</si>
  <si>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</si>
  <si>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</si>
  <si>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</si>
  <si>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</si>
  <si>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</si>
  <si>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</si>
  <si>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</si>
  <si>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</si>
  <si>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</si>
  <si>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</si>
  <si>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</si>
  <si>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</si>
  <si>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</si>
  <si>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</si>
  <si>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</si>
  <si>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</si>
  <si>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</si>
  <si>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</si>
  <si>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</si>
  <si>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</si>
  <si>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</si>
  <si>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</si>
  <si>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</si>
  <si>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</si>
  <si>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</si>
  <si>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</si>
  <si>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</si>
  <si>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</si>
  <si>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</si>
  <si>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</si>
  <si>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</si>
  <si>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</si>
  <si>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</si>
  <si>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</si>
  <si>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</si>
  <si>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</si>
  <si>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</si>
  <si>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</si>
  <si>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</si>
  <si>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</si>
  <si>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</si>
  <si>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</si>
  <si>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</si>
  <si>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</si>
  <si>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</si>
  <si>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</si>
  <si>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</si>
  <si>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</si>
  <si>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</si>
  <si>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</si>
  <si>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</si>
  <si>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</si>
  <si>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</si>
  <si>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</si>
  <si>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</si>
  <si>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</si>
  <si>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</si>
  <si>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</si>
  <si>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</si>
  <si>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</si>
  <si>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</si>
  <si>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</si>
  <si>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</si>
  <si>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</si>
  <si>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</si>
  <si>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</si>
  <si>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</si>
  <si>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</si>
  <si>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</si>
  <si>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</si>
  <si>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</si>
  <si>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</si>
  <si>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</si>
  <si>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</si>
  <si>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</si>
  <si>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</si>
  <si>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</si>
  <si>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</si>
  <si>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</si>
  <si>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</si>
  <si>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</si>
  <si>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</si>
  <si>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</si>
  <si>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</si>
  <si>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</si>
  <si>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</si>
  <si>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</si>
  <si>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</si>
  <si>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</si>
  <si>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</si>
  <si>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</si>
  <si>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</si>
  <si>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</si>
  <si>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</si>
  <si>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</si>
  <si>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</si>
  <si>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</si>
  <si>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</si>
  <si>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</si>
  <si>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</si>
  <si>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</si>
  <si>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</si>
  <si>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</si>
  <si>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</si>
  <si>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</si>
  <si>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</si>
  <si>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</si>
  <si>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</si>
  <si>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</si>
  <si>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</si>
  <si>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</si>
  <si>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</si>
  <si>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</si>
  <si>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</si>
  <si>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</si>
  <si>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</si>
  <si>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</si>
  <si>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</si>
  <si>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</si>
  <si>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</si>
  <si>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</si>
  <si>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</si>
  <si>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</si>
  <si>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</si>
  <si>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</si>
  <si>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</si>
  <si>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</si>
  <si>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</si>
  <si>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</si>
  <si>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</si>
  <si>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</si>
  <si>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</si>
  <si>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</si>
  <si>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</si>
  <si>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</si>
  <si>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</si>
  <si>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</si>
  <si>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</si>
  <si>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</si>
  <si>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</si>
  <si>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</si>
  <si>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</si>
  <si>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</si>
  <si>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</si>
  <si>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</si>
  <si>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</si>
  <si>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</si>
  <si>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</si>
  <si>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</si>
  <si>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</si>
  <si>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</si>
  <si>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</si>
  <si>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</si>
  <si>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</si>
  <si>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</si>
  <si>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</si>
  <si>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</si>
  <si>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</si>
  <si>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</si>
  <si>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</si>
  <si>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</si>
  <si>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</si>
  <si>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</si>
  <si>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</si>
  <si>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</si>
  <si>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</si>
  <si>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</si>
  <si>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</si>
  <si>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</si>
  <si>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</si>
  <si>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</si>
  <si>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</si>
  <si>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</si>
  <si>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</si>
  <si>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</si>
  <si>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</si>
  <si>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</si>
  <si>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</si>
  <si>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</si>
  <si>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</si>
  <si>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</si>
  <si>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</si>
  <si>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</si>
  <si>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</si>
  <si>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</si>
  <si>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</si>
  <si>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</si>
  <si>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</si>
  <si>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</si>
  <si>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</si>
  <si>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</si>
  <si>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</si>
  <si>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</si>
  <si>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</si>
  <si>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</si>
  <si>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</si>
  <si>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</si>
  <si>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</si>
  <si>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</si>
  <si>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</si>
  <si>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</si>
  <si>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</si>
  <si>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</si>
  <si>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</si>
  <si>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</si>
  <si>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</si>
  <si>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</si>
  <si>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</si>
  <si>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</si>
  <si>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</si>
  <si>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</si>
  <si>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</si>
  <si>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</si>
  <si>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</si>
  <si>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</si>
  <si>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</si>
  <si>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</si>
  <si>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</si>
  <si>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</si>
  <si>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</si>
  <si>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</si>
  <si>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</si>
  <si>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</si>
  <si>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</si>
  <si>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</si>
  <si>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</si>
  <si>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</si>
  <si>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</si>
  <si>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</si>
  <si>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</si>
  <si>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</si>
  <si>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</si>
  <si>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</si>
  <si>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</si>
  <si>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</si>
  <si>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</si>
  <si>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</si>
  <si>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</si>
  <si>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</si>
  <si>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</si>
  <si>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</si>
  <si>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</si>
  <si>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</si>
  <si>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</si>
  <si>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</si>
  <si>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</si>
  <si>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</si>
  <si>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</si>
  <si>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</si>
  <si>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</si>
  <si>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</si>
  <si>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</si>
  <si>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</si>
  <si>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</si>
  <si>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</si>
  <si>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</si>
  <si>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</si>
  <si>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</si>
  <si>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</si>
  <si>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</si>
  <si>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</si>
  <si>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</si>
  <si>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</si>
  <si>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</si>
  <si>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</si>
  <si>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</si>
  <si>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</si>
  <si>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</si>
  <si>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</si>
  <si>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</si>
  <si>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</si>
  <si>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</si>
  <si>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</si>
  <si>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</si>
  <si>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</si>
  <si>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</si>
  <si>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</si>
  <si>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</si>
  <si>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</si>
  <si>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</si>
  <si>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</si>
  <si>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</si>
  <si>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</si>
  <si>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</si>
  <si>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</si>
  <si>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</si>
  <si>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</si>
  <si>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</si>
  <si>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</si>
  <si>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</si>
  <si>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</si>
  <si>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</si>
  <si>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</si>
  <si>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</si>
  <si>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</si>
  <si>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</si>
  <si>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</si>
  <si>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</si>
  <si>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</si>
  <si>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</si>
  <si>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</si>
  <si>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</si>
  <si>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</si>
  <si>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</si>
  <si>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</si>
  <si>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</si>
  <si>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</si>
  <si>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</si>
  <si>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</si>
  <si>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</si>
  <si>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</si>
  <si>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</si>
  <si>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</si>
  <si>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</si>
  <si>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</si>
  <si>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</si>
  <si>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</si>
  <si>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</si>
  <si>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</si>
  <si>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</si>
  <si>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</si>
  <si>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</si>
  <si>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</si>
  <si>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</si>
  <si>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</si>
  <si>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</si>
  <si>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</si>
  <si>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</si>
  <si>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</si>
  <si>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</si>
  <si>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</si>
  <si>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</si>
  <si>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</si>
  <si>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</si>
  <si>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</si>
  <si>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</si>
  <si>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</si>
  <si>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</si>
  <si>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</si>
  <si>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</si>
  <si>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</si>
  <si>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</si>
  <si>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</si>
  <si>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</si>
  <si>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</si>
  <si>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</si>
  <si>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</si>
  <si>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</si>
  <si>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</si>
  <si>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</si>
  <si>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</si>
  <si>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</si>
  <si>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</si>
  <si>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</si>
  <si>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</si>
  <si>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</si>
  <si>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</si>
  <si>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</si>
  <si>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</si>
  <si>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</si>
  <si>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</si>
  <si>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</si>
  <si>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</si>
  <si>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</si>
  <si>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</si>
  <si>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</si>
  <si>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</si>
  <si>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</si>
  <si>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</si>
  <si>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</si>
  <si>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</si>
  <si>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</si>
  <si>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</si>
  <si>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</si>
  <si>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</si>
  <si>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</si>
  <si>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</si>
  <si>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</si>
  <si>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</si>
  <si>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</si>
  <si>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</si>
  <si>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</si>
  <si>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</si>
  <si>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</si>
  <si>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</si>
  <si>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</si>
  <si>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</si>
  <si>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</si>
  <si>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</si>
  <si>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</si>
  <si>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</si>
  <si>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</si>
  <si>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</si>
  <si>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</si>
  <si>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</si>
  <si>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</si>
  <si>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</si>
  <si>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</si>
  <si>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</si>
  <si>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</si>
  <si>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</si>
  <si>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</si>
  <si>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</si>
  <si>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</si>
  <si>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</si>
  <si>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</si>
  <si>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</si>
  <si>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</si>
  <si>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</si>
  <si>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</si>
  <si>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</si>
  <si>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</si>
  <si>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</si>
  <si>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</si>
  <si>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</si>
  <si>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</si>
  <si>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</si>
  <si>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</si>
  <si>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</si>
  <si>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</si>
  <si>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</si>
  <si>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</si>
  <si>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</si>
  <si>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</si>
  <si>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</si>
  <si>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</si>
  <si>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</si>
  <si>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</si>
  <si>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</si>
  <si>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</si>
  <si>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</si>
  <si>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</si>
  <si>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</si>
  <si>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</si>
  <si>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</si>
  <si>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</si>
  <si>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</si>
  <si>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</si>
  <si>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</si>
  <si>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</si>
  <si>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</si>
  <si>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</si>
  <si>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</si>
  <si>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</si>
  <si>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</si>
  <si>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</si>
  <si>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</si>
  <si>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</si>
  <si>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</si>
  <si>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</si>
  <si>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</si>
  <si>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</si>
  <si>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</si>
  <si>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</si>
  <si>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</si>
  <si>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</si>
  <si>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</si>
  <si>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</si>
  <si>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</si>
  <si>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</si>
  <si>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</si>
  <si>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</si>
  <si>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</si>
  <si>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</si>
  <si>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</si>
  <si>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</si>
  <si>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</si>
  <si>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</si>
  <si>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</si>
  <si>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</si>
  <si>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</si>
  <si>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</si>
  <si>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</si>
  <si>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</si>
  <si>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</si>
  <si>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</si>
  <si>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</si>
  <si>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</si>
  <si>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</si>
  <si>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</si>
  <si>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</si>
  <si>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</si>
  <si>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</si>
  <si>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</si>
  <si>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</si>
  <si>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</si>
  <si>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</si>
  <si>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</si>
  <si>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</si>
  <si>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</si>
  <si>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</si>
  <si>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</si>
  <si>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</si>
  <si>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</si>
  <si>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</si>
  <si>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</si>
  <si>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</si>
  <si>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</si>
  <si>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</si>
  <si>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</si>
  <si>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</si>
  <si>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</si>
  <si>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</si>
  <si>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</si>
  <si>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</si>
  <si>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</si>
  <si>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</si>
  <si>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</si>
  <si>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</si>
  <si>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</si>
  <si>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</si>
  <si>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</si>
  <si>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</si>
  <si>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</si>
  <si>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</si>
  <si>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</si>
  <si>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</si>
  <si>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</si>
  <si>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</si>
  <si>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</si>
  <si>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</si>
  <si>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</si>
  <si>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</si>
  <si>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</si>
  <si>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</si>
  <si>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</si>
  <si>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</si>
  <si>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</si>
  <si>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</si>
  <si>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</si>
  <si>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</si>
  <si>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</si>
  <si>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</si>
  <si>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</si>
  <si>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</si>
  <si>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</si>
  <si>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</si>
  <si>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</si>
  <si>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</si>
  <si>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</si>
  <si>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</si>
  <si>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</si>
  <si>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</si>
  <si>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</si>
  <si>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</si>
  <si>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</si>
  <si>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</si>
  <si>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</si>
  <si>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</si>
  <si>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</si>
  <si>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</si>
  <si>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</si>
  <si>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</si>
  <si>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</si>
  <si>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</si>
  <si>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</si>
  <si>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</si>
  <si>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</si>
  <si>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</si>
  <si>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</si>
  <si>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</si>
  <si>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</si>
  <si>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</si>
  <si>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</si>
  <si>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</si>
  <si>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</si>
  <si>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</si>
  <si>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</si>
  <si>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</si>
  <si>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</si>
  <si>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</si>
  <si>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</si>
  <si>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</si>
  <si>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</si>
  <si>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</si>
  <si>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</si>
  <si>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</si>
  <si>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</si>
  <si>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</si>
  <si>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</si>
  <si>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</si>
  <si>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</si>
  <si>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</si>
  <si>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</si>
  <si>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</si>
  <si>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</si>
  <si>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</si>
  <si>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</si>
  <si>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</si>
  <si>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</si>
  <si>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</si>
  <si>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</si>
  <si>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</si>
  <si>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</si>
  <si>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</si>
  <si>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</si>
  <si>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</si>
  <si>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</si>
  <si>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</si>
  <si>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</si>
  <si>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</si>
  <si>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</si>
  <si>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</si>
  <si>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</si>
  <si>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</si>
  <si>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</si>
  <si>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</si>
  <si>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</si>
  <si>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</si>
  <si>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</si>
  <si>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</si>
  <si>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</si>
  <si>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</si>
  <si>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</si>
  <si>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</si>
  <si>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</si>
  <si>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</si>
  <si>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</si>
  <si>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</si>
  <si>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</si>
  <si>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</si>
  <si>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</si>
  <si>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</si>
  <si>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</si>
  <si>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</si>
  <si>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</si>
  <si>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</si>
  <si>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</si>
  <si>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</si>
  <si>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</si>
  <si>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</si>
  <si>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</si>
  <si>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</si>
  <si>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</si>
  <si>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</si>
  <si>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</si>
  <si>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</si>
  <si>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</si>
  <si>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</si>
  <si>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</si>
  <si>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</si>
  <si>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</si>
  <si>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</si>
  <si>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</si>
  <si>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</si>
  <si>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</si>
  <si>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</si>
  <si>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</si>
  <si>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</si>
  <si>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</si>
  <si>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</si>
  <si>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</si>
  <si>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</si>
  <si>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</si>
  <si>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</si>
  <si>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</si>
  <si>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</si>
  <si>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</si>
  <si>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</si>
  <si>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</si>
  <si>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</si>
  <si>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</si>
  <si>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</si>
  <si>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</si>
  <si>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</si>
  <si>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</si>
  <si>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</si>
  <si>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</si>
  <si>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</si>
  <si>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</si>
  <si>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</si>
  <si>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</si>
  <si>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</si>
  <si>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</si>
  <si>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</si>
  <si>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</si>
  <si>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</si>
  <si>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</si>
  <si>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</si>
  <si>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</si>
  <si>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</si>
  <si>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</si>
  <si>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</si>
  <si>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</si>
  <si>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</si>
  <si>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</si>
  <si>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</si>
  <si>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</si>
  <si>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</si>
  <si>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</si>
  <si>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</si>
  <si>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</si>
  <si>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</si>
  <si>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</si>
  <si>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</si>
  <si>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</si>
  <si>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</si>
  <si>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</si>
  <si>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</si>
  <si>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</si>
  <si>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</si>
  <si>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</si>
  <si>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</si>
  <si>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</si>
  <si>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</si>
  <si>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</si>
  <si>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</si>
  <si>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</si>
  <si>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</si>
  <si>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</si>
  <si>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</si>
  <si>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</si>
  <si>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</si>
  <si>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</si>
  <si>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</si>
  <si>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</si>
  <si>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</si>
  <si>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</si>
  <si>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</si>
  <si>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</si>
  <si>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</si>
  <si>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</si>
  <si>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</si>
  <si>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</si>
  <si>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</si>
  <si>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</si>
  <si>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</si>
  <si>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</si>
  <si>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</si>
  <si>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</si>
  <si>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</si>
  <si>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</si>
  <si>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</si>
  <si>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</si>
  <si>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</si>
  <si>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</si>
  <si>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</si>
  <si>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</si>
  <si>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</si>
  <si>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</si>
  <si>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</si>
  <si>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</si>
  <si>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</si>
  <si>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</si>
  <si>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</si>
  <si>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</si>
  <si>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</si>
  <si>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</si>
  <si>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</si>
  <si>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</si>
  <si>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</si>
  <si>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</si>
  <si>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</si>
  <si>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</si>
  <si>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</si>
  <si>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</si>
  <si>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</si>
  <si>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</si>
  <si>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</si>
  <si>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</si>
  <si>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</si>
  <si>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</si>
  <si>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</si>
  <si>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</si>
  <si>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</si>
  <si>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</si>
  <si>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</si>
  <si>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</si>
  <si>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</si>
  <si>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</si>
  <si>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</si>
  <si>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</si>
  <si>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</si>
  <si>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</si>
  <si>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</si>
  <si>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</si>
  <si>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</si>
  <si>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</si>
  <si>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</si>
  <si>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</si>
  <si>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</si>
  <si>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</si>
  <si>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</si>
  <si>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</si>
  <si>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</si>
  <si>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</si>
  <si>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</si>
  <si>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</si>
  <si>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</si>
  <si>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</si>
  <si>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</si>
  <si>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</si>
  <si>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</si>
  <si>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</si>
  <si>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</si>
  <si>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</si>
  <si>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</si>
  <si>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</si>
  <si>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</si>
  <si>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</si>
  <si>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</si>
  <si>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</si>
  <si>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</si>
  <si>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</si>
  <si>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</si>
  <si>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</si>
  <si>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</si>
  <si>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</si>
  <si>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</si>
  <si>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</si>
  <si>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</si>
  <si>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</si>
  <si>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</si>
  <si>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</si>
  <si>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</si>
  <si>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</si>
  <si>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</si>
  <si>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</si>
  <si>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</si>
  <si>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</si>
  <si>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</si>
  <si>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</si>
  <si>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</si>
  <si>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</si>
  <si>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</si>
  <si>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</si>
  <si>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</si>
  <si>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</si>
  <si>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</si>
  <si>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</si>
  <si>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</si>
  <si>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</si>
  <si>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</si>
  <si>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</si>
  <si>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</si>
  <si>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</si>
  <si>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</si>
  <si>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</si>
  <si>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</si>
  <si>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</si>
  <si>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</si>
  <si>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</si>
  <si>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</si>
  <si>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</si>
  <si>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</si>
  <si>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</si>
  <si>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</si>
  <si>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</si>
  <si>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</si>
  <si>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</si>
  <si>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</si>
  <si>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</si>
  <si>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</si>
  <si>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</si>
  <si>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</si>
  <si>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</si>
  <si>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</si>
  <si>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</si>
  <si>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</si>
  <si>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</si>
  <si>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</si>
  <si>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</si>
  <si>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</si>
  <si>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</si>
  <si>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</si>
  <si>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</si>
  <si>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</si>
  <si>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</si>
  <si>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</si>
  <si>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</si>
  <si>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</si>
  <si>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</si>
  <si>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</si>
  <si>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</si>
  <si>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</si>
  <si>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</si>
  <si>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</si>
  <si>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</si>
  <si>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</si>
  <si>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</si>
  <si>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</si>
  <si>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</si>
  <si>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</si>
  <si>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</si>
  <si>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</si>
  <si>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</si>
  <si>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</si>
  <si>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</si>
  <si>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</si>
  <si>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</si>
  <si>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</si>
  <si>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</si>
  <si>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</si>
  <si>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</si>
  <si>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</si>
  <si>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</si>
  <si>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</si>
  <si>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</si>
  <si>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</si>
  <si>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</si>
  <si>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</si>
  <si>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</si>
  <si>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</si>
  <si>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</si>
  <si>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</si>
  <si>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</si>
  <si>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</si>
  <si>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</si>
  <si>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</si>
  <si>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</si>
  <si>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</si>
  <si>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</si>
  <si>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</si>
  <si>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</si>
  <si>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</si>
  <si>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</si>
  <si>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</si>
  <si>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</si>
  <si>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</si>
  <si>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</si>
  <si>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</si>
  <si>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</si>
  <si>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</si>
  <si>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</si>
  <si>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</si>
  <si>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</si>
  <si>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</si>
  <si>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</si>
  <si>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</si>
  <si>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</si>
  <si>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</si>
  <si>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</si>
  <si>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</si>
  <si>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</si>
  <si>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</si>
  <si>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</si>
  <si>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</si>
  <si>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</si>
  <si>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</si>
  <si>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</si>
  <si>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</si>
  <si>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</si>
  <si>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</si>
  <si>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</si>
  <si>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</si>
  <si>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</si>
  <si>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</si>
  <si>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</si>
  <si>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</si>
  <si>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</si>
  <si>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</si>
  <si>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</si>
  <si>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</si>
  <si>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</si>
  <si>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</si>
  <si>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</si>
  <si>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</si>
  <si>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</si>
  <si>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</si>
  <si>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</si>
  <si>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</si>
  <si>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</si>
  <si>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</si>
  <si>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</si>
  <si>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</si>
  <si>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</si>
  <si>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</si>
  <si>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</si>
  <si>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</si>
  <si>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</si>
  <si>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</si>
  <si>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</si>
  <si>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</si>
  <si>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</si>
  <si>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</si>
  <si>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</si>
  <si>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</si>
  <si>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</si>
  <si>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</si>
  <si>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</si>
  <si>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</si>
  <si>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</si>
  <si>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</si>
  <si>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</si>
  <si>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</si>
  <si>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</si>
  <si>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</si>
  <si>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</si>
  <si>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</si>
  <si>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</si>
  <si>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</si>
  <si>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</si>
  <si>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</si>
  <si>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</si>
  <si>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</si>
  <si>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</si>
  <si>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</si>
  <si>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</si>
  <si>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</si>
  <si>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</si>
  <si>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</si>
  <si>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</si>
  <si>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</si>
  <si>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</si>
  <si>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</si>
  <si>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</si>
  <si>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</si>
  <si>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</si>
  <si>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</si>
  <si>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</si>
  <si>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</si>
  <si>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</si>
  <si>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</si>
  <si>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</si>
  <si>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</si>
  <si>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</si>
  <si>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</si>
  <si>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</si>
  <si>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</si>
  <si>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</si>
  <si>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</si>
  <si>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</si>
  <si>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</si>
  <si>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</si>
  <si>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</si>
  <si>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</si>
  <si>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</si>
  <si>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</si>
  <si>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</si>
  <si>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</si>
  <si>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</si>
  <si>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</si>
  <si>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</si>
  <si>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</si>
  <si>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</si>
  <si>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</si>
  <si>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</si>
  <si>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</si>
  <si>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</si>
  <si>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</si>
  <si>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</si>
  <si>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</si>
  <si>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</si>
  <si>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</si>
  <si>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</si>
  <si>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</si>
  <si>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</si>
  <si>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</si>
  <si>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</si>
  <si>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</si>
  <si>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</si>
  <si>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</si>
  <si>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</si>
  <si>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</si>
  <si>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</si>
  <si>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</si>
  <si>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</si>
  <si>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</si>
  <si>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</si>
  <si>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</si>
  <si>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</si>
  <si>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</si>
  <si>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</si>
  <si>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</si>
  <si>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</si>
  <si>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</si>
  <si>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</si>
  <si>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</si>
  <si>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</si>
  <si>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</si>
  <si>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</si>
  <si>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</si>
  <si>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</si>
  <si>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</si>
  <si>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</si>
  <si>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</si>
  <si>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</si>
  <si>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</si>
  <si>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</si>
  <si>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</si>
  <si>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</si>
  <si>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</si>
  <si>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</si>
  <si>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</si>
  <si>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</si>
  <si>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</si>
  <si>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</si>
  <si>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</si>
  <si>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</si>
  <si>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</si>
  <si>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</si>
  <si>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</si>
  <si>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</si>
  <si>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</si>
  <si>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</si>
  <si>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</si>
  <si>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</si>
  <si>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</si>
  <si>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</si>
  <si>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</si>
  <si>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</si>
  <si>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</si>
  <si>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</si>
  <si>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</si>
  <si>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</si>
  <si>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</si>
  <si>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</si>
  <si>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</si>
  <si>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</si>
  <si>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</si>
  <si>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</si>
  <si>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</si>
  <si>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</si>
  <si>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</si>
  <si>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</si>
  <si>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</si>
  <si>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</si>
  <si>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</si>
  <si>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</si>
  <si>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</si>
  <si>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</si>
  <si>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</si>
  <si>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</si>
  <si>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</si>
  <si>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</si>
  <si>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</si>
  <si>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</si>
  <si>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</si>
  <si>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</si>
  <si>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</si>
  <si>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</si>
  <si>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</si>
  <si>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</si>
  <si>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</si>
  <si>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</si>
  <si>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</si>
  <si>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</si>
  <si>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</si>
  <si>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</si>
  <si>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</si>
  <si>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</si>
  <si>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</si>
  <si>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</si>
  <si>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</si>
  <si>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</si>
  <si>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</si>
  <si>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</si>
  <si>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</si>
  <si>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</si>
  <si>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</si>
  <si>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</si>
  <si>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</si>
  <si>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</si>
  <si>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</si>
  <si>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</si>
  <si>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</si>
  <si>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</si>
  <si>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</si>
  <si>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</si>
  <si>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</si>
  <si>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</si>
  <si>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</si>
  <si>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</si>
  <si>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</si>
  <si>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</si>
  <si>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</si>
  <si>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</si>
  <si>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</si>
  <si>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</si>
  <si>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</si>
  <si>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</si>
  <si>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</si>
  <si>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</si>
  <si>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</si>
  <si>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</si>
  <si>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</si>
  <si>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</si>
  <si>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</si>
  <si>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</si>
  <si>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</si>
  <si>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</si>
  <si>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</si>
  <si>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</si>
  <si>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</si>
  <si>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</si>
  <si>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</si>
  <si>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</si>
  <si>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</si>
  <si>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</si>
  <si>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</si>
  <si>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</si>
  <si>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</si>
  <si>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</si>
  <si>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</si>
  <si>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</si>
  <si>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</si>
  <si>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</si>
  <si>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</si>
  <si>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</si>
  <si>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</si>
  <si>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</si>
  <si>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</si>
  <si>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</si>
  <si>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</si>
  <si>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</si>
  <si>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</si>
  <si>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</si>
  <si>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</si>
  <si>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</si>
  <si>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</si>
  <si>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</si>
  <si>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</si>
  <si>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</si>
  <si>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</si>
  <si>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</si>
  <si>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</si>
  <si>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</si>
  <si>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</si>
  <si>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</si>
  <si>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</si>
  <si>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</si>
  <si>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</si>
  <si>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</si>
  <si>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</si>
  <si>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</si>
  <si>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</si>
  <si>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</si>
  <si>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</si>
  <si>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</si>
  <si>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</si>
  <si>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</si>
  <si>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</si>
  <si>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</si>
  <si>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</si>
  <si>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</si>
  <si>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</si>
  <si>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</si>
  <si>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</si>
  <si>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</si>
  <si>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</si>
  <si>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</si>
  <si>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</si>
  <si>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</si>
  <si>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</si>
  <si>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</si>
  <si>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</si>
  <si>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</si>
  <si>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</si>
  <si>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</si>
  <si>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</si>
  <si>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</si>
  <si>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</si>
  <si>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</si>
  <si>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</si>
  <si>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</si>
  <si>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</si>
  <si>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</si>
  <si>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</si>
  <si>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</si>
  <si>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</si>
  <si>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</si>
  <si>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</si>
  <si>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</si>
  <si>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</si>
  <si>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</si>
  <si>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</si>
  <si>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</si>
  <si>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</si>
  <si>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</si>
  <si>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</si>
  <si>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</si>
  <si>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</si>
  <si>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</si>
  <si>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</si>
  <si>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</si>
  <si>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</si>
  <si>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</si>
  <si>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</si>
  <si>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</si>
  <si>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</si>
  <si>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</si>
  <si>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</si>
  <si>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</si>
  <si>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</si>
  <si>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</si>
  <si>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</si>
  <si>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</si>
  <si>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</si>
  <si>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</si>
  <si>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</si>
  <si>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</si>
  <si>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</si>
  <si>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</si>
  <si>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</si>
  <si>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</si>
  <si>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</si>
  <si>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</si>
  <si>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</si>
  <si>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</si>
  <si>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</si>
  <si>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</si>
  <si>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</si>
  <si>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</si>
  <si>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</si>
  <si>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</si>
  <si>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</si>
  <si>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</si>
  <si>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</si>
  <si>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</si>
  <si>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</si>
  <si>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</si>
  <si>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</si>
  <si>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</si>
  <si>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</si>
  <si>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</si>
  <si>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</si>
  <si>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</si>
  <si>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</si>
  <si>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</si>
  <si>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</si>
  <si>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</si>
  <si>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</si>
  <si>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</si>
  <si>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</si>
  <si>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</si>
  <si>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</si>
  <si>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</si>
  <si>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</si>
  <si>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</si>
  <si>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</si>
  <si>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</si>
  <si>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</si>
  <si>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</si>
  <si>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</si>
  <si>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</si>
  <si>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</si>
  <si>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</si>
  <si>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</si>
  <si>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</si>
  <si>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</si>
  <si>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</si>
  <si>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</si>
  <si>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</si>
  <si>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</si>
  <si>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</si>
  <si>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</si>
  <si>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</si>
  <si>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</si>
  <si>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</si>
  <si>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</si>
  <si>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</si>
  <si>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</si>
  <si>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</si>
  <si>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</si>
  <si>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</si>
  <si>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</si>
  <si>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</si>
  <si>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</si>
  <si>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</si>
  <si>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</si>
  <si>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</si>
  <si>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</si>
  <si>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</si>
  <si>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</si>
  <si>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</si>
  <si>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</si>
  <si>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</si>
  <si>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</si>
  <si>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</si>
  <si>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</si>
  <si>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</si>
  <si>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</si>
  <si>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</si>
  <si>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</si>
  <si>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</si>
  <si>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</si>
  <si>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</si>
  <si>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</si>
  <si>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</si>
  <si>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</si>
  <si>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</si>
  <si>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</si>
  <si>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</si>
  <si>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</si>
  <si>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</si>
  <si>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</si>
  <si>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</si>
  <si>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</si>
  <si>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</si>
  <si>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</si>
  <si>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</si>
  <si>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</si>
  <si>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</si>
  <si>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</si>
  <si>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</si>
  <si>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</si>
  <si>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</si>
  <si>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</si>
  <si>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</si>
  <si>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</si>
  <si>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</si>
  <si>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</si>
  <si>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</si>
  <si>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</si>
  <si>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</si>
  <si>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</si>
  <si>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</si>
  <si>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</si>
  <si>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</si>
  <si>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</si>
  <si>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</si>
  <si>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</si>
  <si>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</si>
  <si>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</si>
  <si>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</si>
  <si>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</si>
  <si>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</si>
  <si>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</si>
  <si>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</si>
  <si>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</si>
  <si>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</si>
  <si>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</si>
  <si>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</si>
  <si>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</si>
  <si>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</si>
  <si>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</si>
  <si>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</si>
  <si>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</si>
  <si>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</si>
  <si>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</si>
  <si>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</si>
  <si>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</si>
  <si>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</si>
  <si>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</si>
  <si>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</si>
  <si>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</si>
  <si>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</si>
  <si>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</si>
  <si>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</si>
  <si>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</si>
  <si>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</si>
  <si>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</si>
  <si>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</si>
  <si>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</si>
  <si>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</si>
  <si>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</si>
  <si>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</si>
  <si>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</si>
  <si>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</si>
  <si>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</si>
  <si>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</si>
  <si>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</si>
  <si>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</si>
  <si>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</si>
  <si>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</si>
  <si>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</si>
  <si>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</si>
  <si>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</si>
  <si>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</si>
  <si>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</si>
  <si>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</si>
  <si>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</si>
  <si>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</si>
  <si>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</si>
  <si>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</si>
  <si>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</si>
  <si>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</si>
  <si>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</si>
  <si>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</si>
  <si>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</si>
  <si>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</si>
  <si>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</si>
  <si>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</si>
  <si>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</si>
  <si>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</si>
  <si>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</si>
  <si>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</si>
  <si>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</si>
  <si>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</si>
  <si>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</si>
  <si>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</si>
  <si>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</si>
  <si>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</si>
  <si>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</si>
  <si>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</si>
  <si>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</si>
  <si>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</si>
  <si>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</si>
  <si>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</si>
  <si>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</si>
  <si>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</si>
  <si>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</si>
  <si>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</si>
  <si>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</si>
  <si>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</si>
  <si>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</si>
  <si>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</si>
  <si>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</si>
  <si>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</si>
  <si>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</si>
  <si>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</si>
  <si>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</si>
  <si>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</si>
  <si>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</si>
  <si>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</si>
  <si>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</si>
  <si>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</si>
  <si>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</si>
  <si>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</si>
  <si>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</si>
  <si>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</si>
  <si>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</si>
  <si>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</si>
  <si>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</si>
  <si>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</si>
  <si>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</si>
  <si>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</si>
  <si>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</si>
  <si>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</si>
  <si>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</si>
  <si>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</si>
  <si>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</si>
  <si>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</si>
  <si>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</si>
  <si>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</si>
  <si>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</si>
  <si>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</si>
  <si>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</si>
  <si>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</si>
  <si>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</si>
  <si>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</si>
  <si>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</si>
  <si>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</si>
  <si>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</si>
  <si>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</si>
  <si>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</si>
  <si>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</si>
  <si>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</si>
  <si>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</si>
  <si>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</si>
  <si>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</si>
  <si>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</si>
  <si>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</si>
  <si>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</si>
  <si>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</si>
  <si>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</si>
  <si>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</si>
  <si>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</si>
  <si>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</si>
  <si>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</si>
  <si>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</si>
  <si>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</si>
  <si>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</si>
  <si>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</si>
  <si>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</si>
  <si>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</si>
  <si>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</si>
  <si>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</si>
  <si>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</si>
  <si>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</si>
  <si>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</si>
  <si>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</si>
  <si>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</si>
  <si>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</si>
  <si>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</si>
  <si>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</si>
  <si>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</si>
  <si>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</si>
  <si>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</si>
  <si>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</si>
  <si>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</si>
  <si>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</si>
  <si>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</si>
  <si>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</si>
  <si>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</si>
  <si>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</si>
  <si>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</si>
  <si>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</si>
  <si>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</si>
  <si>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</si>
  <si>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</si>
  <si>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</si>
  <si>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</si>
  <si>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</si>
  <si>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</si>
  <si>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</si>
  <si>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</si>
  <si>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</si>
  <si>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</si>
  <si>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</si>
  <si>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</si>
  <si>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</si>
  <si>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</si>
  <si>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</si>
  <si>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</si>
  <si>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</si>
  <si>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</si>
  <si>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</si>
  <si>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</si>
  <si>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</si>
  <si>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</si>
  <si>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</si>
  <si>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</si>
  <si>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</si>
  <si>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</si>
  <si>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</si>
  <si>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</si>
  <si>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</si>
  <si>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</si>
  <si>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</si>
  <si>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</si>
  <si>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</si>
  <si>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</si>
  <si>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</si>
  <si>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</si>
  <si>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</si>
  <si>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</si>
  <si>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</si>
  <si>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</si>
  <si>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</si>
  <si>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</si>
  <si>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</si>
  <si>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</si>
  <si>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</si>
  <si>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</si>
  <si>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</si>
  <si>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</si>
  <si>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</si>
  <si>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</si>
  <si>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</si>
  <si>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</si>
  <si>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</si>
  <si>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</si>
  <si>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</si>
  <si>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</si>
  <si>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</si>
  <si>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</si>
  <si>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</si>
  <si>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</si>
  <si>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</si>
  <si>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</si>
  <si>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</si>
  <si>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</si>
  <si>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</si>
  <si>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</si>
  <si>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</si>
  <si>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</si>
  <si>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</si>
  <si>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</si>
  <si>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</si>
  <si>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</si>
  <si>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</si>
  <si>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</si>
  <si>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</si>
  <si>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</si>
  <si>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</si>
  <si>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</si>
  <si>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</si>
  <si>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</si>
  <si>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</si>
  <si>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</si>
  <si>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</si>
  <si>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</si>
  <si>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</si>
  <si>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</si>
  <si>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</si>
  <si>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</si>
  <si>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</si>
  <si>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</si>
  <si>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</si>
  <si>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</si>
  <si>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</si>
  <si>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</si>
  <si>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</si>
  <si>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</si>
  <si>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</si>
  <si>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</si>
  <si>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</si>
  <si>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</si>
  <si>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</si>
  <si>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</si>
  <si>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</si>
  <si>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</si>
  <si>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</si>
  <si>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</si>
  <si>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</si>
  <si>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</si>
  <si>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</si>
  <si>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</si>
  <si>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</si>
  <si>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</si>
  <si>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</si>
  <si>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</si>
  <si>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</si>
  <si>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</si>
  <si>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</si>
  <si>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</si>
  <si>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</si>
  <si>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</si>
  <si>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</si>
  <si>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</si>
  <si>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</si>
  <si>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</si>
  <si>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</si>
  <si>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</si>
  <si>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</si>
  <si>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</si>
  <si>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</si>
  <si>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</si>
  <si>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</si>
  <si>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</si>
  <si>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</si>
  <si>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</si>
  <si>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</si>
  <si>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</si>
  <si>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</si>
  <si>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</si>
  <si>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</si>
  <si>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</si>
  <si>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</si>
  <si>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</si>
  <si>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</si>
  <si>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</si>
  <si>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</si>
  <si>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</si>
  <si>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</si>
  <si>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</si>
  <si>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</si>
  <si>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</si>
  <si>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</si>
  <si>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</si>
  <si>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</si>
  <si>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</si>
  <si>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</si>
  <si>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</si>
  <si>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</si>
  <si>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</si>
  <si>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</si>
  <si>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</si>
  <si>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</si>
  <si>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</si>
  <si>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</si>
  <si>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</si>
  <si>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</si>
  <si>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</si>
  <si>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</si>
  <si>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</si>
  <si>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</si>
  <si>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</si>
  <si>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</si>
  <si>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</si>
  <si>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</si>
  <si>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</si>
  <si>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</si>
  <si>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</si>
  <si>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</si>
  <si>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</si>
  <si>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</si>
  <si>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</si>
  <si>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</si>
  <si>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</si>
  <si>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</si>
  <si>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</si>
  <si>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</si>
  <si>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</si>
  <si>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</si>
  <si>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</si>
  <si>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</si>
  <si>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</si>
  <si>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</si>
  <si>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</si>
  <si>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</si>
  <si>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</si>
  <si>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</si>
  <si>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</si>
  <si>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</si>
  <si>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</si>
  <si>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</si>
  <si>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</si>
  <si>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</si>
  <si>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</si>
  <si>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</si>
  <si>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</si>
  <si>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</si>
  <si>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</si>
  <si>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</si>
  <si>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</si>
  <si>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</si>
  <si>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</si>
  <si>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</si>
  <si>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</si>
  <si>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</si>
  <si>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</si>
  <si>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</si>
  <si>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</si>
  <si>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</si>
  <si>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</si>
  <si>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</si>
  <si>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</si>
  <si>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</si>
  <si>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</si>
  <si>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</si>
  <si>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</si>
  <si>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</si>
  <si>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</si>
  <si>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</si>
  <si>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</si>
  <si>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</si>
  <si>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</si>
  <si>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</si>
  <si>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</si>
  <si>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</si>
  <si>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</si>
  <si>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</si>
  <si>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</si>
  <si>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</si>
  <si>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</si>
  <si>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</si>
  <si>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</si>
  <si>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</si>
  <si>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</si>
  <si>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</si>
  <si>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</si>
  <si>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</si>
  <si>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</si>
  <si>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</si>
  <si>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</si>
  <si>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</si>
  <si>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</si>
  <si>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</si>
  <si>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</si>
  <si>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</si>
  <si>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</si>
  <si>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</si>
  <si>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</si>
  <si>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</si>
  <si>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</si>
  <si>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</si>
  <si>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</si>
  <si>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</si>
  <si>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</si>
  <si>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</si>
  <si>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</si>
  <si>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</si>
  <si>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</si>
  <si>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</si>
  <si>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</si>
  <si>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</si>
  <si>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</si>
  <si>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</si>
  <si>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</si>
  <si>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</si>
  <si>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</si>
  <si>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</si>
  <si>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</si>
  <si>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</si>
  <si>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</si>
  <si>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</si>
  <si>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</si>
  <si>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</si>
  <si>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</si>
  <si>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</si>
  <si>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</si>
  <si>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</si>
  <si>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</si>
  <si>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</si>
  <si>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</si>
  <si>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</si>
  <si>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</si>
  <si>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</si>
  <si>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</si>
  <si>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</si>
  <si>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</si>
  <si>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</si>
  <si>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</si>
  <si>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</si>
  <si>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</si>
  <si>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</si>
  <si>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</si>
  <si>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</si>
  <si>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</si>
  <si>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</si>
  <si>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</si>
  <si>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</si>
  <si>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</si>
  <si>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</si>
  <si>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</si>
  <si>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</si>
  <si>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</si>
  <si>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</si>
  <si>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</si>
  <si>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</si>
  <si>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</si>
  <si>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</si>
  <si>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</si>
  <si>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</si>
  <si>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</si>
  <si>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</si>
  <si>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</si>
  <si>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</si>
  <si>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</si>
  <si>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</si>
  <si>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</si>
  <si>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</si>
  <si>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</si>
  <si>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</si>
  <si>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</si>
  <si>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</si>
  <si>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</si>
  <si>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</si>
  <si>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</si>
  <si>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</si>
  <si>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</si>
  <si>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</si>
  <si>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</si>
  <si>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</si>
  <si>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</si>
  <si>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</si>
  <si>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</si>
  <si>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</si>
  <si>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</si>
  <si>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</si>
  <si>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</si>
  <si>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</si>
  <si>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</si>
  <si>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</si>
  <si>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</si>
  <si>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</si>
  <si>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</si>
  <si>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</si>
  <si>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</si>
  <si>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</si>
  <si>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</si>
  <si>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</si>
  <si>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</si>
  <si>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</si>
  <si>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</si>
  <si>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</si>
  <si>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</si>
  <si>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</si>
  <si>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</si>
  <si>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</si>
  <si>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</si>
  <si>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</si>
  <si>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</si>
  <si>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</si>
  <si>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</si>
  <si>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</si>
  <si>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</si>
  <si>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</si>
  <si>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</si>
  <si>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</si>
  <si>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</si>
  <si>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</si>
  <si>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</si>
  <si>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</si>
  <si>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</si>
  <si>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</si>
  <si>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</si>
  <si>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</si>
  <si>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</si>
  <si>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</si>
  <si>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</si>
  <si>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</si>
  <si>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</si>
  <si>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</si>
  <si>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</si>
  <si>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</si>
  <si>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</si>
  <si>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</si>
  <si>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</si>
  <si>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</si>
  <si>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</si>
  <si>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</si>
  <si>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</si>
  <si>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</si>
  <si>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</si>
  <si>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</si>
  <si>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</si>
  <si>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</si>
  <si>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</si>
  <si>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</si>
  <si>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</si>
  <si>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</si>
  <si>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</si>
  <si>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</si>
  <si>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</si>
  <si>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</si>
  <si>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</si>
  <si>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</si>
  <si>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</si>
  <si>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</si>
  <si>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</si>
  <si>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</si>
  <si>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</si>
  <si>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</si>
  <si>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</si>
  <si>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</si>
  <si>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</si>
  <si>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</si>
  <si>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</si>
  <si>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</si>
  <si>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</si>
  <si>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</si>
  <si>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</si>
  <si>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</si>
  <si>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</si>
  <si>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</si>
  <si>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</si>
  <si>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</si>
  <si>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</si>
  <si>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</si>
  <si>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</si>
  <si>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</si>
  <si>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</si>
  <si>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</si>
  <si>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</si>
  <si>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</si>
  <si>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</si>
  <si>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</si>
  <si>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</si>
  <si>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</si>
  <si>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</si>
  <si>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</si>
  <si>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</si>
  <si>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</si>
  <si>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</si>
  <si>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</si>
  <si>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</si>
  <si>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</si>
  <si>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</si>
  <si>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</si>
  <si>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</si>
  <si>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</si>
  <si>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</si>
  <si>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</si>
  <si>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</si>
  <si>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</si>
  <si>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</si>
  <si>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</si>
  <si>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</si>
  <si>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</si>
  <si>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</si>
  <si>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</si>
  <si>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</si>
  <si>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</si>
  <si>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</si>
  <si>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</si>
  <si>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</si>
  <si>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</si>
  <si>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</si>
  <si>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</si>
  <si>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</si>
  <si>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</si>
  <si>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</si>
  <si>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</si>
  <si>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</si>
  <si>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</si>
  <si>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</si>
  <si>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</si>
  <si>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</si>
  <si>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</si>
  <si>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</si>
  <si>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</si>
  <si>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</si>
  <si>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</si>
  <si>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</si>
  <si>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</si>
  <si>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</si>
  <si>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</si>
  <si>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</si>
  <si>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</si>
  <si>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</si>
  <si>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</si>
  <si>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</si>
  <si>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</si>
  <si>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</si>
  <si>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</si>
  <si>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</si>
  <si>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</si>
  <si>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</si>
  <si>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</si>
  <si>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</si>
  <si>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</si>
  <si>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</si>
  <si>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</si>
  <si>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</si>
  <si>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</si>
  <si>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</si>
  <si>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</si>
  <si>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</si>
  <si>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</si>
  <si>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</si>
  <si>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</si>
  <si>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</si>
  <si>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</si>
  <si>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</si>
  <si>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</si>
  <si>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</si>
  <si>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</si>
  <si>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</si>
  <si>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</si>
  <si>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</si>
  <si>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</si>
  <si>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</si>
  <si>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</si>
  <si>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</si>
  <si>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</si>
  <si>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</si>
  <si>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</si>
  <si>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</si>
  <si>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</si>
  <si>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</si>
  <si>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</si>
  <si>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</si>
  <si>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</si>
  <si>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</si>
  <si>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</si>
  <si>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</si>
  <si>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</si>
  <si>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</si>
  <si>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</si>
  <si>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</si>
  <si>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</si>
  <si>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</si>
  <si>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</si>
  <si>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</si>
  <si>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</si>
  <si>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</si>
  <si>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</si>
  <si>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</si>
  <si>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</si>
  <si>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</si>
  <si>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</si>
  <si>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</si>
  <si>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</si>
  <si>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</si>
  <si>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</si>
  <si>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</si>
  <si>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</si>
  <si>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</si>
  <si>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</si>
  <si>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</si>
  <si>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</si>
  <si>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</si>
  <si>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</si>
  <si>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</si>
  <si>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</si>
  <si>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</si>
  <si>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</si>
  <si>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</si>
  <si>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</si>
  <si>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</si>
  <si>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</si>
  <si>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</si>
  <si>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</si>
  <si>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</si>
  <si>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</si>
  <si>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</si>
  <si>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</si>
  <si>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</si>
  <si>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</si>
  <si>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</si>
  <si>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</si>
  <si>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</si>
  <si>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</si>
  <si>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</si>
  <si>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</si>
  <si>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</si>
  <si>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</si>
  <si>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</si>
  <si>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</si>
  <si>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</si>
  <si>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</si>
  <si>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</si>
  <si>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</si>
  <si>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</si>
  <si>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</si>
  <si>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</si>
  <si>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</si>
  <si>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</si>
  <si>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</si>
  <si>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</si>
  <si>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</si>
  <si>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</si>
  <si>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</si>
  <si>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</si>
  <si>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</si>
  <si>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</si>
  <si>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</si>
  <si>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EndDate conversion</t>
  </si>
  <si>
    <t>launch date  conversion</t>
  </si>
  <si>
    <t>dead line year</t>
  </si>
  <si>
    <t>(All)</t>
  </si>
  <si>
    <t>Row Labels</t>
  </si>
  <si>
    <t>Grand Total</t>
  </si>
  <si>
    <t>Column Labels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</si>
  <si>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</si>
  <si>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</si>
  <si>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</si>
  <si>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</si>
  <si>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</si>
  <si>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</si>
  <si>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</si>
  <si>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</si>
  <si>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</si>
  <si>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</si>
  <si>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</si>
  <si>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</si>
  <si>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</si>
  <si>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</si>
  <si>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</si>
  <si>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</si>
  <si>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</si>
  <si>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</si>
  <si>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</si>
  <si>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</si>
  <si>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</si>
  <si>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</si>
  <si>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50000</t>
  </si>
  <si>
    <t>less than 1000</t>
  </si>
  <si>
    <t>Goal</t>
  </si>
  <si>
    <t>Goal2</t>
  </si>
  <si>
    <t>Number Successful</t>
  </si>
  <si>
    <t>Number Failed</t>
  </si>
  <si>
    <t>Number Canceled</t>
  </si>
  <si>
    <t xml:space="preserve">Total Projects </t>
  </si>
  <si>
    <t>Percentage Successful</t>
  </si>
  <si>
    <t>10000 to 14999</t>
  </si>
  <si>
    <t xml:space="preserve">Percentage Failed </t>
  </si>
  <si>
    <t>Percentage Canceled</t>
  </si>
  <si>
    <t>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</si>
  <si>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</si>
  <si>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</si>
  <si>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</si>
  <si>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</si>
  <si>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</si>
  <si>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</si>
  <si>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</si>
  <si>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</si>
  <si>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</si>
  <si>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</si>
  <si>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pop</t>
  </si>
  <si>
    <t>hardware</t>
  </si>
  <si>
    <t>plays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</si>
  <si>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</si>
  <si>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</si>
  <si>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</si>
  <si>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</si>
  <si>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</si>
  <si>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</si>
  <si>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</si>
  <si>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</si>
  <si>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</si>
  <si>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</si>
  <si>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</si>
  <si>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</si>
  <si>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</si>
  <si>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</si>
  <si>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</si>
  <si>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</si>
  <si>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</si>
  <si>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</si>
  <si>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</si>
  <si>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</si>
  <si>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</si>
  <si>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</si>
  <si>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</si>
  <si>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</si>
  <si>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</si>
  <si>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</si>
  <si>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</si>
  <si>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</si>
  <si>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</si>
  <si>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</si>
  <si>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</si>
  <si>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</si>
  <si>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</si>
  <si>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</si>
  <si>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</si>
  <si>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</si>
  <si>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</si>
  <si>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</si>
  <si>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Successrate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</si>
</sst>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6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left" indent="1"/>
    </xf>
    <xf numFmtId="1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" formatCode="0"/>
    </dxf>
    <dxf>
      <numFmt numFmtId="165" formatCode="m/d/yyyy;@"/>
    </dxf>
    <dxf>
      <numFmt numFmtId="1" formatCode="0"/>
    </dxf>
    <dxf>
      <numFmt numFmtId="165" formatCode="m/d/yyyy;@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426050214724917E-2"/>
          <c:y val="0.11650485436893204"/>
          <c:w val="0.86649175004266821"/>
          <c:h val="0.8334449455953928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E-264A-A4BF-7C292260DB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E-264A-A4BF-7C292260DB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E-264A-A4BF-7C292260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83615"/>
        <c:axId val="108853471"/>
      </c:lineChart>
      <c:catAx>
        <c:axId val="1480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3471"/>
        <c:crosses val="autoZero"/>
        <c:auto val="1"/>
        <c:lblAlgn val="ctr"/>
        <c:lblOffset val="100"/>
        <c:noMultiLvlLbl val="0"/>
      </c:catAx>
      <c:valAx>
        <c:axId val="10885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  <c:pt idx="11" formatCode="0.00%">
                  <c:v>0.43009887698586097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8-734D-A4AE-47EBA5E4B3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  <c:pt idx="11" formatCode="0.00%">
                  <c:v>0.56990112301413898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8-734D-A4AE-47EBA5E4B3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8-734D-A4AE-47EBA5E4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034015"/>
        <c:axId val="761866959"/>
      </c:lineChart>
      <c:catAx>
        <c:axId val="76303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66959"/>
        <c:crosses val="autoZero"/>
        <c:auto val="1"/>
        <c:lblAlgn val="ctr"/>
        <c:lblOffset val="100"/>
        <c:noMultiLvlLbl val="0"/>
      </c:catAx>
      <c:valAx>
        <c:axId val="76186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3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Subcatergory Breakdown!PivotTable2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Category/SubCategory</a:t>
            </a:r>
            <a:r>
              <a:rPr lang="en-US" b="1" baseline="0"/>
              <a:t> Breakdown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253730964788816E-2"/>
          <c:y val="6.1568304441791219E-2"/>
          <c:w val="0.87613862578771862"/>
          <c:h val="0.73522940163453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Subcatergory Breakdown'!$B$3:$B$4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Subcatergory Breakdown'!$A$5:$A$55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Subcatergory Breakdown'!$B$5:$B$55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7-AB43-B30B-1A7D9D7FA70F}"/>
            </c:ext>
          </c:extLst>
        </c:ser>
        <c:ser>
          <c:idx val="1"/>
          <c:order val="1"/>
          <c:tx>
            <c:strRef>
              <c:f>'Category Subcatergory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Subcatergory Breakdown'!$A$5:$A$55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Subcatergory Breakdown'!$C$5:$C$55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7-AB43-B30B-1A7D9D7FA70F}"/>
            </c:ext>
          </c:extLst>
        </c:ser>
        <c:ser>
          <c:idx val="2"/>
          <c:order val="2"/>
          <c:tx>
            <c:strRef>
              <c:f>'Category Subcatergory Breakdown'!$D$3:$D$4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Subcatergory Breakdown'!$A$5:$A$55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Subcatergory Breakdown'!$D$5:$D$55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7-AB43-B30B-1A7D9D7FA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383151"/>
        <c:axId val="102384799"/>
      </c:barChart>
      <c:catAx>
        <c:axId val="10238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84799"/>
        <c:crosses val="autoZero"/>
        <c:auto val="1"/>
        <c:lblAlgn val="ctr"/>
        <c:lblOffset val="100"/>
        <c:noMultiLvlLbl val="0"/>
      </c:catAx>
      <c:valAx>
        <c:axId val="1023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8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</xdr:colOff>
      <xdr:row>6</xdr:row>
      <xdr:rowOff>152400</xdr:rowOff>
    </xdr:from>
    <xdr:to>
      <xdr:col>23</xdr:col>
      <xdr:colOff>139700</xdr:colOff>
      <xdr:row>37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1D847-4BB6-B24F-BD38-F6DE1CC77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3397250</xdr:colOff>
      <xdr:row>0</xdr:row>
      <xdr:rowOff>165100</xdr:rowOff>
    </xdr:from>
    <xdr:to>
      <xdr:col>12</xdr:col>
      <xdr:colOff>1244600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7A8256-EF90-7244-B06E-AC77A73ED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3</xdr:row>
      <xdr:rowOff>165100</xdr:rowOff>
    </xdr:from>
    <xdr:to>
      <xdr:col>27</xdr:col>
      <xdr:colOff>266700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35FF0-2C3D-6A4F-BB71-3866EB669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829395601853" createdVersion="7" refreshedVersion="7" minRefreshableVersion="3" recordCount="4115" xr:uid="{46311C66-F859-8A42-9284-8EB6646D8672}">
  <cacheSource type="worksheet">
    <worksheetSource ref="A1:U1048576" sheet="Acutal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Goal2" numFmtId="0">
      <sharedItems containsBlank="1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EndDate conversion" numFmtId="165">
      <sharedItems containsNonDate="0" containsDate="1" containsString="0" containsBlank="1" minDate="2009-08-10T19:26:00" maxDate="2017-05-03T19:12:00"/>
    </cacheField>
    <cacheField name="dead line year" numFmtId="0">
      <sharedItems containsString="0" containsBlank="1" containsNumber="1" containsInteger="1" minValue="2009" maxValue="2017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launch date 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s v="US"/>
    <s v="USD"/>
    <n v="1437620400"/>
    <d v="2015-07-23T03:00:00"/>
    <n v="2015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s v="10000 to 14999"/>
    <n v="14653"/>
    <x v="0"/>
    <s v="US"/>
    <s v="USD"/>
    <n v="1488464683"/>
    <d v="2017-03-02T14:24:43"/>
    <n v="2017"/>
    <x v="1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s v="GB"/>
    <s v="GBP"/>
    <n v="1455555083"/>
    <d v="2016-02-15T16:51:23"/>
    <n v="2016"/>
    <x v="2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s v="10000 to 14999"/>
    <n v="10390"/>
    <x v="0"/>
    <s v="US"/>
    <s v="USD"/>
    <n v="1407414107"/>
    <d v="2014-08-07T12:21:47"/>
    <n v="2014"/>
    <x v="3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s v="US"/>
    <s v="USD"/>
    <n v="1450555279"/>
    <d v="2015-12-19T20:01:19"/>
    <n v="2015"/>
    <x v="4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s v="US"/>
    <s v="USD"/>
    <n v="1469770500"/>
    <d v="2016-07-29T05:35:00"/>
    <n v="2016"/>
    <x v="5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s v="US"/>
    <s v="USD"/>
    <n v="1402710250"/>
    <d v="2014-06-14T01:44:10"/>
    <n v="2014"/>
    <x v="6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s v="US"/>
    <s v="USD"/>
    <n v="1467680867"/>
    <d v="2016-07-05T01:07:47"/>
    <n v="2016"/>
    <x v="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s v="1000 to 4999"/>
    <n v="3501.52"/>
    <x v="0"/>
    <s v="US"/>
    <s v="USD"/>
    <n v="1460754000"/>
    <d v="2016-04-15T21:00:00"/>
    <n v="2016"/>
    <x v="8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s v="US"/>
    <s v="USD"/>
    <n v="1460860144"/>
    <d v="2016-04-17T02:29:04"/>
    <n v="2016"/>
    <x v="9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s v="US"/>
    <s v="USD"/>
    <n v="1403660279"/>
    <d v="2014-06-25T01:37:59"/>
    <n v="2014"/>
    <x v="10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s v="US"/>
    <s v="USD"/>
    <n v="1471834800"/>
    <d v="2016-08-22T03:00:00"/>
    <n v="2016"/>
    <x v="11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s v="US"/>
    <s v="USD"/>
    <n v="1405479600"/>
    <d v="2014-07-16T03:00:00"/>
    <n v="2014"/>
    <x v="12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s v="1000 to 4999"/>
    <n v="5599"/>
    <x v="0"/>
    <s v="US"/>
    <s v="USD"/>
    <n v="1466713620"/>
    <d v="2016-06-23T20:27:00"/>
    <n v="2016"/>
    <x v="13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s v="5000 to 9999"/>
    <n v="6056"/>
    <x v="0"/>
    <s v="AU"/>
    <s v="AUD"/>
    <n v="1405259940"/>
    <d v="2014-07-13T13:59:00"/>
    <n v="2014"/>
    <x v="14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s v="ES"/>
    <s v="EUR"/>
    <n v="1443384840"/>
    <d v="2015-09-27T20:14:00"/>
    <n v="2015"/>
    <x v="15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s v="10000 to 14999"/>
    <n v="12029"/>
    <x v="0"/>
    <s v="US"/>
    <s v="USD"/>
    <n v="1402896600"/>
    <d v="2014-06-16T05:30:00"/>
    <n v="2014"/>
    <x v="16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s v="GB"/>
    <s v="GBP"/>
    <n v="1415126022"/>
    <d v="2014-11-04T18:33:42"/>
    <n v="2014"/>
    <x v="17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s v="US"/>
    <s v="USD"/>
    <n v="1410958856"/>
    <d v="2014-09-17T13:00:56"/>
    <n v="2014"/>
    <x v="18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s v="US"/>
    <s v="USD"/>
    <n v="1437420934"/>
    <d v="2015-07-20T19:35:34"/>
    <n v="2015"/>
    <x v="19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s v="US"/>
    <s v="USD"/>
    <n v="1442167912"/>
    <d v="2015-09-13T18:11:52"/>
    <n v="2015"/>
    <x v="20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s v="US"/>
    <s v="USD"/>
    <n v="1411743789"/>
    <d v="2014-09-26T15:03:09"/>
    <n v="2014"/>
    <x v="21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s v="less than 1000"/>
    <n v="410"/>
    <x v="0"/>
    <s v="US"/>
    <s v="USD"/>
    <n v="1420099140"/>
    <d v="2015-01-01T07:59:00"/>
    <n v="2015"/>
    <x v="22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s v="US"/>
    <s v="USD"/>
    <n v="1430407200"/>
    <d v="2015-04-30T15:20:00"/>
    <n v="2015"/>
    <x v="23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s v="35000 to 39999"/>
    <n v="38082.69"/>
    <x v="0"/>
    <s v="US"/>
    <s v="USD"/>
    <n v="1442345940"/>
    <d v="2015-09-15T19:39:00"/>
    <n v="2015"/>
    <x v="24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s v="US"/>
    <s v="USD"/>
    <n v="1452299761"/>
    <d v="2016-01-09T00:36:01"/>
    <n v="2016"/>
    <x v="25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s v="1000 to 4999"/>
    <n v="1940"/>
    <x v="0"/>
    <s v="US"/>
    <s v="USD"/>
    <n v="1408278144"/>
    <d v="2014-08-17T12:22:24"/>
    <n v="2014"/>
    <x v="26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s v="NZ"/>
    <s v="NZD"/>
    <n v="1416113833"/>
    <d v="2014-11-16T04:57:13"/>
    <n v="2014"/>
    <x v="27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s v="10000 to 14999"/>
    <n v="12042"/>
    <x v="0"/>
    <s v="US"/>
    <s v="USD"/>
    <n v="1450307284"/>
    <d v="2015-12-16T23:08:04"/>
    <n v="2015"/>
    <x v="28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s v="GB"/>
    <s v="GBP"/>
    <n v="1406045368"/>
    <d v="2014-07-22T16:09:28"/>
    <n v="2014"/>
    <x v="29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s v="US"/>
    <s v="USD"/>
    <n v="1408604515"/>
    <d v="2014-08-21T07:01:55"/>
    <n v="2014"/>
    <x v="30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s v="US"/>
    <s v="USD"/>
    <n v="1453748434"/>
    <d v="2016-01-25T19:00:34"/>
    <n v="2016"/>
    <x v="31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s v="US"/>
    <s v="USD"/>
    <n v="1463111940"/>
    <d v="2016-05-13T03:59:00"/>
    <n v="2016"/>
    <x v="32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s v="US"/>
    <s v="USD"/>
    <n v="1447001501"/>
    <d v="2015-11-08T16:51:41"/>
    <n v="2015"/>
    <x v="33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s v="US"/>
    <s v="USD"/>
    <n v="1407224601"/>
    <d v="2014-08-05T07:43:21"/>
    <n v="2014"/>
    <x v="34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s v="US"/>
    <s v="USD"/>
    <n v="1430179200"/>
    <d v="2015-04-28T00:00:00"/>
    <n v="2015"/>
    <x v="35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s v="5000 to 9999"/>
    <n v="8529"/>
    <x v="0"/>
    <s v="US"/>
    <s v="USD"/>
    <n v="1428128525"/>
    <d v="2015-04-04T06:22:05"/>
    <n v="2015"/>
    <x v="36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s v="US"/>
    <s v="USD"/>
    <n v="1425055079"/>
    <d v="2015-02-27T16:37:59"/>
    <n v="2015"/>
    <x v="37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s v="US"/>
    <s v="USD"/>
    <n v="1368235344"/>
    <d v="2013-05-11T01:22:24"/>
    <n v="2013"/>
    <x v="38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s v="GB"/>
    <s v="GBP"/>
    <n v="1401058740"/>
    <d v="2014-05-25T22:59:00"/>
    <n v="2014"/>
    <x v="39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s v="US"/>
    <s v="USD"/>
    <n v="1403150400"/>
    <d v="2014-06-19T04:00:00"/>
    <n v="2014"/>
    <x v="40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s v="US"/>
    <s v="USD"/>
    <n v="1412516354"/>
    <d v="2014-10-05T13:39:14"/>
    <n v="2014"/>
    <x v="41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s v="10000 to 14999"/>
    <n v="19860"/>
    <x v="0"/>
    <s v="US"/>
    <s v="USD"/>
    <n v="1419780026"/>
    <d v="2014-12-28T15:20:26"/>
    <n v="2014"/>
    <x v="42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 14999"/>
    <n v="30866"/>
    <x v="0"/>
    <s v="US"/>
    <s v="USD"/>
    <n v="1405209600"/>
    <d v="2014-07-13T00:00:00"/>
    <n v="2014"/>
    <x v="43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s v="US"/>
    <s v="USD"/>
    <n v="1412648537"/>
    <d v="2014-10-07T02:22:17"/>
    <n v="2014"/>
    <x v="44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s v="US"/>
    <s v="USD"/>
    <n v="1461769107"/>
    <d v="2016-04-27T14:58:27"/>
    <n v="2016"/>
    <x v="45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s v="AU"/>
    <s v="AUD"/>
    <n v="1450220974"/>
    <d v="2015-12-15T23:09:34"/>
    <n v="2015"/>
    <x v="46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s v="US"/>
    <s v="USD"/>
    <n v="1419021607"/>
    <d v="2014-12-19T20:40:07"/>
    <n v="2014"/>
    <x v="4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s v="GB"/>
    <s v="GBP"/>
    <n v="1425211200"/>
    <d v="2015-03-01T12:00:00"/>
    <n v="2015"/>
    <x v="48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s v="10000 to 14999"/>
    <n v="12000"/>
    <x v="0"/>
    <s v="US"/>
    <s v="USD"/>
    <n v="1445660045"/>
    <d v="2015-10-24T04:14:05"/>
    <n v="2015"/>
    <x v="49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s v="less than 1000"/>
    <n v="600"/>
    <x v="0"/>
    <s v="GB"/>
    <s v="GBP"/>
    <n v="1422637200"/>
    <d v="2015-01-30T17:00:00"/>
    <n v="2015"/>
    <x v="50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s v="10000 to 14999"/>
    <n v="14082"/>
    <x v="0"/>
    <s v="US"/>
    <s v="USD"/>
    <n v="1439245037"/>
    <d v="2015-08-10T22:17:17"/>
    <n v="2015"/>
    <x v="51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s v="10000 to 14999"/>
    <n v="11621"/>
    <x v="0"/>
    <s v="US"/>
    <s v="USD"/>
    <n v="1405615846"/>
    <d v="2014-07-17T16:50:46"/>
    <n v="2014"/>
    <x v="52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s v="1000 to 4999"/>
    <n v="3289"/>
    <x v="0"/>
    <s v="US"/>
    <s v="USD"/>
    <n v="1396648800"/>
    <d v="2014-04-04T22:00:00"/>
    <n v="2014"/>
    <x v="53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s v="10000 to 14999"/>
    <n v="10100"/>
    <x v="0"/>
    <s v="US"/>
    <s v="USD"/>
    <n v="1451063221"/>
    <d v="2015-12-25T17:07:01"/>
    <n v="2015"/>
    <x v="54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s v="US"/>
    <s v="USD"/>
    <n v="1464390916"/>
    <d v="2016-05-27T23:15:16"/>
    <n v="2016"/>
    <x v="55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s v="5000 to 9999"/>
    <n v="8581"/>
    <x v="0"/>
    <s v="GB"/>
    <s v="GBP"/>
    <n v="1433779200"/>
    <d v="2015-06-08T16:00:00"/>
    <n v="2015"/>
    <x v="56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s v="US"/>
    <s v="USD"/>
    <n v="1429991962"/>
    <d v="2015-04-25T19:59:22"/>
    <n v="2015"/>
    <x v="57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s v="10000 to 14999"/>
    <n v="10291"/>
    <x v="0"/>
    <s v="US"/>
    <s v="USD"/>
    <n v="1416423172"/>
    <d v="2014-11-19T18:52:52"/>
    <n v="2014"/>
    <x v="58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s v="US"/>
    <s v="USD"/>
    <n v="1442264400"/>
    <d v="2015-09-14T21:00:00"/>
    <n v="2015"/>
    <x v="59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s v="1000 to 4999"/>
    <n v="4648.33"/>
    <x v="0"/>
    <s v="GB"/>
    <s v="GBP"/>
    <n v="1395532800"/>
    <d v="2014-03-23T00:00:00"/>
    <n v="2014"/>
    <x v="60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s v="US"/>
    <s v="USD"/>
    <n v="1370547157"/>
    <d v="2013-06-06T19:32:37"/>
    <n v="2013"/>
    <x v="61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s v="US"/>
    <s v="USD"/>
    <n v="1362337878"/>
    <d v="2013-03-03T19:11:18"/>
    <n v="2013"/>
    <x v="62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s v="US"/>
    <s v="USD"/>
    <n v="1388206740"/>
    <d v="2013-12-28T04:59:00"/>
    <n v="2013"/>
    <x v="63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s v="US"/>
    <s v="USD"/>
    <n v="1373243181"/>
    <d v="2013-07-08T00:26:21"/>
    <n v="2013"/>
    <x v="64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s v="CA"/>
    <s v="CAD"/>
    <n v="1407736740"/>
    <d v="2014-08-11T05:59:00"/>
    <n v="2014"/>
    <x v="65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s v="1000 to 4999"/>
    <n v="2372"/>
    <x v="0"/>
    <s v="US"/>
    <s v="USD"/>
    <n v="1468873420"/>
    <d v="2016-07-18T20:23:40"/>
    <n v="2016"/>
    <x v="66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s v="US"/>
    <s v="USD"/>
    <n v="1342360804"/>
    <d v="2012-07-15T14:00:04"/>
    <n v="2012"/>
    <x v="67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s v="GB"/>
    <s v="GBP"/>
    <n v="1393162791"/>
    <d v="2014-02-23T13:39:51"/>
    <n v="2014"/>
    <x v="68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s v="10000 to 14999"/>
    <n v="11094.23"/>
    <x v="0"/>
    <s v="US"/>
    <s v="USD"/>
    <n v="1317538740"/>
    <d v="2011-10-02T06:59:00"/>
    <n v="2011"/>
    <x v="69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s v="US"/>
    <s v="USD"/>
    <n v="1315171845"/>
    <d v="2011-09-04T21:30:45"/>
    <n v="2011"/>
    <x v="70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s v="US"/>
    <s v="USD"/>
    <n v="1338186657"/>
    <d v="2012-05-28T06:30:57"/>
    <n v="2012"/>
    <x v="71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s v="US"/>
    <s v="USD"/>
    <n v="1352937600"/>
    <d v="2012-11-15T00:00:00"/>
    <n v="2012"/>
    <x v="72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s v="US"/>
    <s v="USD"/>
    <n v="1304395140"/>
    <d v="2011-05-03T03:59:00"/>
    <n v="2011"/>
    <x v="73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s v="FR"/>
    <s v="EUR"/>
    <n v="1453376495"/>
    <d v="2016-01-21T11:41:35"/>
    <n v="2016"/>
    <x v="74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s v="US"/>
    <s v="USD"/>
    <n v="1366693272"/>
    <d v="2013-04-23T05:01:12"/>
    <n v="2013"/>
    <x v="75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s v="US"/>
    <s v="USD"/>
    <n v="1325007358"/>
    <d v="2011-12-27T17:35:58"/>
    <n v="2011"/>
    <x v="76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s v="less than 1000"/>
    <n v="1570"/>
    <x v="0"/>
    <s v="US"/>
    <s v="USD"/>
    <n v="1337569140"/>
    <d v="2012-05-21T02:59:00"/>
    <n v="2012"/>
    <x v="77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s v="FR"/>
    <s v="EUR"/>
    <n v="1472751121"/>
    <d v="2016-09-01T17:32:01"/>
    <n v="2016"/>
    <x v="78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s v="GB"/>
    <s v="GBP"/>
    <n v="1398451093"/>
    <d v="2014-04-25T18:38:13"/>
    <n v="2014"/>
    <x v="79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s v="10000 to 14999"/>
    <n v="12870"/>
    <x v="0"/>
    <s v="US"/>
    <s v="USD"/>
    <n v="1386640856"/>
    <d v="2013-12-10T02:00:56"/>
    <n v="2013"/>
    <x v="80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s v="US"/>
    <s v="USD"/>
    <n v="1342234920"/>
    <d v="2012-07-14T03:02:00"/>
    <n v="2012"/>
    <x v="81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s v="US"/>
    <s v="USD"/>
    <n v="1318189261"/>
    <d v="2011-10-09T19:41:01"/>
    <n v="2011"/>
    <x v="82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s v="GB"/>
    <s v="GBP"/>
    <n v="1424604600"/>
    <d v="2015-02-22T11:30:00"/>
    <n v="2015"/>
    <x v="83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s v="US"/>
    <s v="USD"/>
    <n v="1305483086"/>
    <d v="2011-05-15T18:11:26"/>
    <n v="2011"/>
    <x v="84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s v="US"/>
    <s v="USD"/>
    <n v="1316746837"/>
    <d v="2011-09-23T03:00:37"/>
    <n v="2011"/>
    <x v="85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s v="FR"/>
    <s v="EUR"/>
    <n v="1451226045"/>
    <d v="2015-12-27T14:20:45"/>
    <n v="2015"/>
    <x v="86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s v="US"/>
    <s v="USD"/>
    <n v="1275529260"/>
    <d v="2010-06-03T01:41:00"/>
    <n v="2010"/>
    <x v="87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s v="US"/>
    <s v="USD"/>
    <n v="1403452131"/>
    <d v="2014-06-22T15:48:51"/>
    <n v="2014"/>
    <x v="88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s v="US"/>
    <s v="USD"/>
    <n v="1370196192"/>
    <d v="2013-06-02T18:03:12"/>
    <n v="2013"/>
    <x v="89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s v="less than 1000"/>
    <n v="502"/>
    <x v="0"/>
    <s v="US"/>
    <s v="USD"/>
    <n v="1310454499"/>
    <d v="2011-07-12T07:08:19"/>
    <n v="2011"/>
    <x v="90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s v="US"/>
    <s v="USD"/>
    <n v="1305625164"/>
    <d v="2011-05-17T09:39:24"/>
    <n v="2011"/>
    <x v="91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s v="CA"/>
    <s v="CAD"/>
    <n v="1485936000"/>
    <d v="2017-02-01T08:00:00"/>
    <n v="2017"/>
    <x v="92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s v="US"/>
    <s v="USD"/>
    <n v="1341349200"/>
    <d v="2012-07-03T21:00:00"/>
    <n v="2012"/>
    <x v="93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s v="GB"/>
    <s v="GBP"/>
    <n v="1396890822"/>
    <d v="2014-04-07T17:13:42"/>
    <n v="2014"/>
    <x v="94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s v="US"/>
    <s v="USD"/>
    <n v="1330214841"/>
    <d v="2012-02-26T00:07:21"/>
    <n v="2012"/>
    <x v="95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s v="US"/>
    <s v="USD"/>
    <n v="1280631600"/>
    <d v="2010-08-01T03:00:00"/>
    <n v="2010"/>
    <x v="96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s v="US"/>
    <s v="USD"/>
    <n v="1310440482"/>
    <d v="2011-07-12T03:14:42"/>
    <n v="2011"/>
    <x v="97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s v="US"/>
    <s v="USD"/>
    <n v="1354923000"/>
    <d v="2012-12-07T23:30:00"/>
    <n v="2012"/>
    <x v="98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s v="1000 to 4999"/>
    <n v="1590.29"/>
    <x v="0"/>
    <s v="US"/>
    <s v="USD"/>
    <n v="1390426799"/>
    <d v="2014-01-22T21:39:59"/>
    <n v="2014"/>
    <x v="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s v="US"/>
    <s v="USD"/>
    <n v="1352055886"/>
    <d v="2012-11-04T19:04:46"/>
    <n v="2012"/>
    <x v="100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s v="US"/>
    <s v="USD"/>
    <n v="1359052710"/>
    <d v="2013-01-24T18:38:30"/>
    <n v="2013"/>
    <x v="101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s v="5000 to 9999"/>
    <n v="7665"/>
    <x v="0"/>
    <s v="US"/>
    <s v="USD"/>
    <n v="1293073733"/>
    <d v="2010-12-23T03:08:53"/>
    <n v="2010"/>
    <x v="102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s v="1000 to 4999"/>
    <n v="1367"/>
    <x v="0"/>
    <s v="GB"/>
    <s v="GBP"/>
    <n v="1394220030"/>
    <d v="2014-03-07T19:20:30"/>
    <n v="2014"/>
    <x v="103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s v="less than 1000"/>
    <n v="600"/>
    <x v="0"/>
    <s v="US"/>
    <s v="USD"/>
    <n v="1301792400"/>
    <d v="2011-04-03T01:00:00"/>
    <n v="2011"/>
    <x v="104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s v="US"/>
    <s v="USD"/>
    <n v="1463184000"/>
    <d v="2016-05-14T00:00:00"/>
    <n v="2016"/>
    <x v="105"/>
    <x v="105"/>
    <b v="0"/>
    <n v="60"/>
    <b v="1"/>
    <s v="film &amp; video/shorts"/>
    <x v="0"/>
    <x v="1"/>
  </r>
  <r>
    <n v="106"/>
    <s v="LOST WEEKEND"/>
    <s v="A Boy. A Girl. A Car. A Serial Killer."/>
    <n v="5000"/>
    <s v="5000 to 9999"/>
    <n v="5025"/>
    <x v="0"/>
    <s v="US"/>
    <s v="USD"/>
    <n v="1333391901"/>
    <d v="2012-04-02T18:38:21"/>
    <n v="2012"/>
    <x v="106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s v="US"/>
    <s v="USD"/>
    <n v="1303688087"/>
    <d v="2011-04-24T23:34:47"/>
    <n v="2011"/>
    <x v="10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s v="1000 to 4999"/>
    <n v="3700"/>
    <x v="0"/>
    <s v="US"/>
    <s v="USD"/>
    <n v="1370011370"/>
    <d v="2013-05-31T14:42:50"/>
    <n v="2013"/>
    <x v="108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s v="US"/>
    <s v="USD"/>
    <n v="1298680630"/>
    <d v="2011-02-26T00:37:10"/>
    <n v="2011"/>
    <x v="109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s v="1000 to 4999"/>
    <n v="1700"/>
    <x v="0"/>
    <s v="US"/>
    <s v="USD"/>
    <n v="1384408740"/>
    <d v="2013-11-14T05:59:00"/>
    <n v="2013"/>
    <x v="110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s v="AU"/>
    <s v="AUD"/>
    <n v="1433059187"/>
    <d v="2015-05-31T07:59:47"/>
    <n v="2015"/>
    <x v="111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s v="US"/>
    <s v="USD"/>
    <n v="1397354400"/>
    <d v="2014-04-13T02:00:00"/>
    <n v="2014"/>
    <x v="112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s v="5000 to 9999"/>
    <n v="7050"/>
    <x v="0"/>
    <s v="US"/>
    <s v="USD"/>
    <n v="1312642800"/>
    <d v="2011-08-06T15:00:00"/>
    <n v="2011"/>
    <x v="113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s v="US"/>
    <s v="USD"/>
    <n v="1326436488"/>
    <d v="2012-01-13T06:34:48"/>
    <n v="2012"/>
    <x v="114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s v="less than 1000"/>
    <n v="632"/>
    <x v="0"/>
    <s v="US"/>
    <s v="USD"/>
    <n v="1328377444"/>
    <d v="2012-02-04T17:44:04"/>
    <n v="2012"/>
    <x v="115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s v="US"/>
    <s v="USD"/>
    <n v="1302260155"/>
    <d v="2011-04-08T10:55:55"/>
    <n v="2011"/>
    <x v="116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s v="US"/>
    <s v="USD"/>
    <n v="1276110000"/>
    <d v="2010-06-09T19:00:00"/>
    <n v="2010"/>
    <x v="117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s v="5000 to 9999"/>
    <n v="5651.58"/>
    <x v="0"/>
    <s v="US"/>
    <s v="USD"/>
    <n v="1311902236"/>
    <d v="2011-07-29T01:17:16"/>
    <n v="2011"/>
    <x v="118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s v="US"/>
    <s v="USD"/>
    <n v="1313276400"/>
    <d v="2011-08-13T23:00:00"/>
    <n v="2011"/>
    <x v="119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s v="Greater than 50000"/>
    <n v="10"/>
    <x v="1"/>
    <s v="HK"/>
    <s v="HKD"/>
    <n v="1475457107"/>
    <d v="2016-10-03T01:11:47"/>
    <n v="2016"/>
    <x v="120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s v="US"/>
    <s v="USD"/>
    <n v="1429352160"/>
    <d v="2015-04-18T10:16:00"/>
    <n v="2015"/>
    <x v="121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s v="Greater than 50000"/>
    <n v="0"/>
    <x v="1"/>
    <s v="US"/>
    <s v="USD"/>
    <n v="1476094907"/>
    <d v="2016-10-10T10:21:47"/>
    <n v="2016"/>
    <x v="122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s v="Greater than 50000"/>
    <n v="151"/>
    <x v="1"/>
    <s v="US"/>
    <s v="USD"/>
    <n v="1414533600"/>
    <d v="2014-10-28T22:00:00"/>
    <n v="2014"/>
    <x v="123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s v="US"/>
    <s v="USD"/>
    <n v="1431728242"/>
    <d v="2015-05-15T22:17:22"/>
    <n v="2015"/>
    <x v="124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s v="CA"/>
    <s v="CAD"/>
    <n v="1486165880"/>
    <d v="2017-02-03T23:51:20"/>
    <n v="2017"/>
    <x v="125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s v="US"/>
    <s v="USD"/>
    <n v="1433988000"/>
    <d v="2015-06-11T02:00:00"/>
    <n v="2015"/>
    <x v="126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s v="US"/>
    <s v="USD"/>
    <n v="1428069541"/>
    <d v="2015-04-03T13:59:01"/>
    <n v="2015"/>
    <x v="127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s v="Greater than 50000"/>
    <n v="1867"/>
    <x v="1"/>
    <s v="US"/>
    <s v="USD"/>
    <n v="1476941293"/>
    <d v="2016-10-20T05:28:13"/>
    <n v="2016"/>
    <x v="128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s v="US"/>
    <s v="USD"/>
    <n v="1414708183"/>
    <d v="2014-10-30T22:29:43"/>
    <n v="2014"/>
    <x v="129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s v="GB"/>
    <s v="GBP"/>
    <n v="1402949760"/>
    <d v="2014-06-16T20:16:00"/>
    <n v="2014"/>
    <x v="130"/>
    <x v="130"/>
    <b v="0"/>
    <n v="0"/>
    <b v="0"/>
    <s v="film &amp; video/science fiction"/>
    <x v="0"/>
    <x v="2"/>
  </r>
  <r>
    <n v="131"/>
    <s v="I (Canceled)"/>
    <s v="I"/>
    <n v="1200"/>
    <s v="1000 to 4999"/>
    <n v="0"/>
    <x v="1"/>
    <s v="US"/>
    <s v="USD"/>
    <n v="1467763200"/>
    <d v="2016-07-06T00:00:00"/>
    <n v="2016"/>
    <x v="131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s v="Greater than 50000"/>
    <n v="7655"/>
    <x v="1"/>
    <s v="US"/>
    <s v="USD"/>
    <n v="1415392207"/>
    <d v="2014-11-07T20:30:07"/>
    <n v="2014"/>
    <x v="132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s v="Greater than 50000"/>
    <n v="0"/>
    <x v="1"/>
    <s v="US"/>
    <s v="USD"/>
    <n v="1464715860"/>
    <d v="2016-05-31T17:31:00"/>
    <n v="2016"/>
    <x v="133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s v="5000 to 9999"/>
    <n v="0"/>
    <x v="1"/>
    <s v="US"/>
    <s v="USD"/>
    <n v="1441386000"/>
    <d v="2015-09-04T17:00:00"/>
    <n v="2015"/>
    <x v="134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s v="US"/>
    <s v="USD"/>
    <n v="1404241200"/>
    <d v="2014-07-01T19:00:00"/>
    <n v="2014"/>
    <x v="135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s v="US"/>
    <s v="USD"/>
    <n v="1431771360"/>
    <d v="2015-05-16T10:16:00"/>
    <n v="2015"/>
    <x v="136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Greater than 50000"/>
    <n v="0"/>
    <x v="1"/>
    <s v="DK"/>
    <s v="DKK"/>
    <n v="1444657593"/>
    <d v="2015-10-12T13:46:33"/>
    <n v="2015"/>
    <x v="137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50000"/>
    <n v="4712"/>
    <x v="1"/>
    <s v="US"/>
    <s v="USD"/>
    <n v="1438405140"/>
    <d v="2015-08-01T04:59:00"/>
    <n v="2015"/>
    <x v="138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s v="less than 1000"/>
    <n v="500"/>
    <x v="1"/>
    <s v="US"/>
    <s v="USD"/>
    <n v="1436738772"/>
    <d v="2015-07-12T22:06:12"/>
    <n v="2015"/>
    <x v="139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s v="Greater than 50000"/>
    <n v="0"/>
    <x v="1"/>
    <s v="US"/>
    <s v="USD"/>
    <n v="1426823132"/>
    <d v="2015-03-20T03:45:32"/>
    <n v="2015"/>
    <x v="140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s v="10000 to 14999"/>
    <n v="1293"/>
    <x v="1"/>
    <s v="US"/>
    <s v="USD"/>
    <n v="1433043623"/>
    <d v="2015-05-31T03:40:23"/>
    <n v="2015"/>
    <x v="141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s v="US"/>
    <s v="USD"/>
    <n v="1416176778"/>
    <d v="2014-11-16T22:26:18"/>
    <n v="2014"/>
    <x v="142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s v="AU"/>
    <s v="AUD"/>
    <n v="1472882100"/>
    <d v="2016-09-03T05:55:00"/>
    <n v="2016"/>
    <x v="143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s v="CA"/>
    <s v="CAD"/>
    <n v="1428945472"/>
    <d v="2015-04-13T17:17:52"/>
    <n v="2015"/>
    <x v="144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s v="US"/>
    <s v="USD"/>
    <n v="1439298052"/>
    <d v="2015-08-11T13:00:52"/>
    <n v="2015"/>
    <x v="145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s v="US"/>
    <s v="USD"/>
    <n v="1484698998"/>
    <d v="2017-01-18T00:23:18"/>
    <n v="2017"/>
    <x v="146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s v="5000 to 9999"/>
    <n v="0"/>
    <x v="1"/>
    <s v="GB"/>
    <s v="GBP"/>
    <n v="1420741080"/>
    <d v="2015-01-08T18:18:00"/>
    <n v="2015"/>
    <x v="147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s v="Greater than 50000"/>
    <n v="40"/>
    <x v="1"/>
    <s v="US"/>
    <s v="USD"/>
    <n v="1456555536"/>
    <d v="2016-02-27T06:45:36"/>
    <n v="2016"/>
    <x v="148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s v="10000 to 14999"/>
    <n v="92"/>
    <x v="1"/>
    <s v="US"/>
    <s v="USD"/>
    <n v="1419494400"/>
    <d v="2014-12-25T08:00:00"/>
    <n v="2014"/>
    <x v="149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s v="Greater than 50000"/>
    <n v="30112"/>
    <x v="1"/>
    <s v="US"/>
    <s v="USD"/>
    <n v="1432612382"/>
    <d v="2015-05-26T03:53:02"/>
    <n v="2015"/>
    <x v="150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50000"/>
    <n v="140"/>
    <x v="1"/>
    <s v="AU"/>
    <s v="AUD"/>
    <n v="1434633191"/>
    <d v="2015-06-18T13:13:11"/>
    <n v="2015"/>
    <x v="15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s v="Greater than 50000"/>
    <n v="30"/>
    <x v="1"/>
    <s v="US"/>
    <s v="USD"/>
    <n v="1411437100"/>
    <d v="2014-09-23T01:51:40"/>
    <n v="2014"/>
    <x v="152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s v="Greater than 50000"/>
    <n v="359"/>
    <x v="1"/>
    <s v="US"/>
    <s v="USD"/>
    <n v="1417532644"/>
    <d v="2014-12-02T15:04:04"/>
    <n v="2014"/>
    <x v="153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s v="US"/>
    <s v="USD"/>
    <n v="1433336895"/>
    <d v="2015-06-03T13:08:15"/>
    <n v="2015"/>
    <x v="154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s v="Greater than 50000"/>
    <n v="81"/>
    <x v="1"/>
    <s v="US"/>
    <s v="USD"/>
    <n v="1437657935"/>
    <d v="2015-07-23T13:25:35"/>
    <n v="2015"/>
    <x v="15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s v="35000 to 39999"/>
    <n v="1785"/>
    <x v="1"/>
    <s v="CA"/>
    <s v="CAD"/>
    <n v="1407034796"/>
    <d v="2014-08-03T02:59:56"/>
    <n v="2014"/>
    <x v="15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s v="US"/>
    <s v="USD"/>
    <n v="1456523572"/>
    <d v="2016-02-26T21:52:52"/>
    <n v="2016"/>
    <x v="157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s v="US"/>
    <s v="USD"/>
    <n v="1413942628"/>
    <d v="2014-10-22T01:50:28"/>
    <n v="2014"/>
    <x v="15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50000"/>
    <n v="10"/>
    <x v="1"/>
    <s v="US"/>
    <s v="USD"/>
    <n v="1467541545"/>
    <d v="2016-07-03T10:25:45"/>
    <n v="2016"/>
    <x v="159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s v="US"/>
    <s v="USD"/>
    <n v="1439675691"/>
    <d v="2015-08-15T21:54:51"/>
    <n v="2015"/>
    <x v="160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s v="Greater than 50000"/>
    <n v="5"/>
    <x v="2"/>
    <s v="US"/>
    <s v="USD"/>
    <n v="1404318595"/>
    <d v="2014-07-02T16:29:55"/>
    <n v="2014"/>
    <x v="161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s v="US"/>
    <s v="USD"/>
    <n v="1408232520"/>
    <d v="2014-08-16T23:42:00"/>
    <n v="2014"/>
    <x v="162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Greater than 50000"/>
    <n v="0"/>
    <x v="2"/>
    <s v="US"/>
    <s v="USD"/>
    <n v="1443657600"/>
    <d v="2015-10-01T00:00:00"/>
    <n v="2015"/>
    <x v="163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s v="Greater than 50000"/>
    <n v="640"/>
    <x v="2"/>
    <s v="US"/>
    <s v="USD"/>
    <n v="1411150701"/>
    <d v="2014-09-19T18:18:21"/>
    <n v="2014"/>
    <x v="164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s v="15000 to 19999"/>
    <n v="0"/>
    <x v="2"/>
    <s v="GB"/>
    <s v="GBP"/>
    <n v="1452613724"/>
    <d v="2016-01-12T15:48:44"/>
    <n v="2016"/>
    <x v="165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s v="5000 to 9999"/>
    <n v="3000"/>
    <x v="2"/>
    <s v="US"/>
    <s v="USD"/>
    <n v="1484531362"/>
    <d v="2017-01-16T01:49:22"/>
    <n v="2017"/>
    <x v="166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s v="Greater than 50000"/>
    <n v="11"/>
    <x v="2"/>
    <s v="US"/>
    <s v="USD"/>
    <n v="1438726535"/>
    <d v="2015-08-04T22:15:35"/>
    <n v="2015"/>
    <x v="167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s v="5000 to 9999"/>
    <n v="325"/>
    <x v="2"/>
    <s v="US"/>
    <s v="USD"/>
    <n v="1426791770"/>
    <d v="2015-03-19T19:02:50"/>
    <n v="2015"/>
    <x v="168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s v="GB"/>
    <s v="GBP"/>
    <n v="1413634059"/>
    <d v="2014-10-18T12:07:39"/>
    <n v="2014"/>
    <x v="16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s v="10000 to 14999"/>
    <n v="325"/>
    <x v="2"/>
    <s v="US"/>
    <s v="USD"/>
    <n v="1440912480"/>
    <d v="2015-08-30T05:28:00"/>
    <n v="2015"/>
    <x v="170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s v="Greater than 50000"/>
    <n v="1"/>
    <x v="2"/>
    <s v="US"/>
    <s v="USD"/>
    <n v="1470975614"/>
    <d v="2016-08-12T04:20:14"/>
    <n v="2016"/>
    <x v="171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s v="Greater than 50000"/>
    <n v="0"/>
    <x v="2"/>
    <s v="US"/>
    <s v="USD"/>
    <n v="1426753723"/>
    <d v="2015-03-19T08:28:43"/>
    <n v="2015"/>
    <x v="172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s v="1000 to 4999"/>
    <n v="0"/>
    <x v="2"/>
    <s v="GB"/>
    <s v="GBP"/>
    <n v="1425131108"/>
    <d v="2015-02-28T13:45:08"/>
    <n v="2015"/>
    <x v="173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s v="NL"/>
    <s v="EUR"/>
    <n v="1431108776"/>
    <d v="2015-05-08T18:12:56"/>
    <n v="2015"/>
    <x v="174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s v="GB"/>
    <s v="GBP"/>
    <n v="1409337611"/>
    <d v="2014-08-29T18:40:11"/>
    <n v="2014"/>
    <x v="175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s v="US"/>
    <s v="USD"/>
    <n v="1438803999"/>
    <d v="2015-08-05T19:46:39"/>
    <n v="2015"/>
    <x v="176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s v="less than 1000"/>
    <n v="180"/>
    <x v="2"/>
    <s v="US"/>
    <s v="USD"/>
    <n v="1427155726"/>
    <d v="2015-03-24T00:08:46"/>
    <n v="2015"/>
    <x v="177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s v="Greater than 50000"/>
    <n v="0"/>
    <x v="2"/>
    <s v="ES"/>
    <s v="EUR"/>
    <n v="1448582145"/>
    <d v="2015-11-26T23:55:45"/>
    <n v="2015"/>
    <x v="178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s v="1000 to 4999"/>
    <n v="200"/>
    <x v="2"/>
    <s v="US"/>
    <s v="USD"/>
    <n v="1457056555"/>
    <d v="2016-03-04T01:55:55"/>
    <n v="2016"/>
    <x v="179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s v="GB"/>
    <s v="GBP"/>
    <n v="1428951600"/>
    <d v="2015-04-13T19:00:00"/>
    <n v="2015"/>
    <x v="180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s v="GB"/>
    <s v="GBP"/>
    <n v="1434995295"/>
    <d v="2015-06-22T17:48:15"/>
    <n v="2015"/>
    <x v="181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s v="US"/>
    <s v="USD"/>
    <n v="1483748232"/>
    <d v="2017-01-07T00:17:12"/>
    <n v="2017"/>
    <x v="182"/>
    <x v="182"/>
    <b v="0"/>
    <n v="0"/>
    <b v="0"/>
    <s v="film &amp; video/drama"/>
    <x v="0"/>
    <x v="3"/>
  </r>
  <r>
    <n v="183"/>
    <s v="Three Little Words"/>
    <s v="Don't kill me until I meet my Dad"/>
    <n v="12500"/>
    <s v="10000 to 14999"/>
    <n v="4482"/>
    <x v="2"/>
    <s v="GB"/>
    <s v="GBP"/>
    <n v="1417033610"/>
    <d v="2014-11-26T20:26:50"/>
    <n v="2014"/>
    <x v="183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s v="CA"/>
    <s v="CAD"/>
    <n v="1409543940"/>
    <d v="2014-09-01T03:59:00"/>
    <n v="2014"/>
    <x v="184"/>
    <x v="184"/>
    <b v="0"/>
    <n v="2"/>
    <b v="0"/>
    <s v="film &amp; video/drama"/>
    <x v="0"/>
    <x v="3"/>
  </r>
  <r>
    <n v="185"/>
    <s v="BLANK Short Movie"/>
    <s v="Love has no boundaries!"/>
    <n v="40000"/>
    <s v="40000 to 44999"/>
    <n v="2200"/>
    <x v="2"/>
    <s v="NO"/>
    <s v="NOK"/>
    <n v="1471557139"/>
    <d v="2016-08-18T21:52:19"/>
    <n v="2016"/>
    <x v="185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s v="US"/>
    <s v="USD"/>
    <n v="1488571200"/>
    <d v="2017-03-03T20:00:00"/>
    <n v="2017"/>
    <x v="186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s v="US"/>
    <s v="USD"/>
    <n v="1437461940"/>
    <d v="2015-07-21T06:59:00"/>
    <n v="2015"/>
    <x v="187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s v="US"/>
    <s v="USD"/>
    <n v="1409891015"/>
    <d v="2014-09-05T04:23:35"/>
    <n v="2014"/>
    <x v="188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s v="Greater than 50000"/>
    <n v="345"/>
    <x v="2"/>
    <s v="US"/>
    <s v="USD"/>
    <n v="1472920477"/>
    <d v="2016-09-03T16:34:37"/>
    <n v="2016"/>
    <x v="189"/>
    <x v="189"/>
    <b v="0"/>
    <n v="5"/>
    <b v="0"/>
    <s v="film &amp; video/drama"/>
    <x v="0"/>
    <x v="3"/>
  </r>
  <r>
    <n v="190"/>
    <s v="REGIONRAT, the movie"/>
    <s v="Because hope can be a 4 letter word"/>
    <n v="12000"/>
    <s v="10000 to 14999"/>
    <n v="50"/>
    <x v="2"/>
    <s v="US"/>
    <s v="USD"/>
    <n v="1466091446"/>
    <d v="2016-06-16T15:37:26"/>
    <n v="2016"/>
    <x v="190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s v="AU"/>
    <s v="AUD"/>
    <n v="1443782138"/>
    <d v="2015-10-02T10:35:38"/>
    <n v="2015"/>
    <x v="191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50000"/>
    <n v="17"/>
    <x v="2"/>
    <s v="US"/>
    <s v="USD"/>
    <n v="1413572432"/>
    <d v="2014-10-17T19:00:32"/>
    <n v="2014"/>
    <x v="19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s v="GB"/>
    <s v="GBP"/>
    <n v="1417217166"/>
    <d v="2014-11-28T23:26:06"/>
    <n v="2014"/>
    <x v="193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s v="GB"/>
    <s v="GBP"/>
    <n v="1457308531"/>
    <d v="2016-03-06T23:55:31"/>
    <n v="2016"/>
    <x v="194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50000"/>
    <n v="0"/>
    <x v="2"/>
    <s v="US"/>
    <s v="USD"/>
    <n v="1436544332"/>
    <d v="2015-07-10T16:05:32"/>
    <n v="2015"/>
    <x v="195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s v="GB"/>
    <s v="GBP"/>
    <n v="1444510800"/>
    <d v="2015-10-10T21:00:00"/>
    <n v="2015"/>
    <x v="196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s v="GB"/>
    <s v="GBP"/>
    <n v="1487365200"/>
    <d v="2017-02-17T21:00:00"/>
    <n v="2017"/>
    <x v="197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s v="US"/>
    <s v="USD"/>
    <n v="1412500322"/>
    <d v="2014-10-05T09:12:02"/>
    <n v="2014"/>
    <x v="198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 14999"/>
    <n v="0"/>
    <x v="2"/>
    <s v="US"/>
    <s v="USD"/>
    <n v="1472698702"/>
    <d v="2016-09-01T02:58:22"/>
    <n v="2016"/>
    <x v="199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s v="5000 to 9999"/>
    <n v="1571.55"/>
    <x v="2"/>
    <s v="US"/>
    <s v="USD"/>
    <n v="1410746403"/>
    <d v="2014-09-15T02:00:03"/>
    <n v="2014"/>
    <x v="200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s v="US"/>
    <s v="USD"/>
    <n v="1423424329"/>
    <d v="2015-02-08T19:38:49"/>
    <n v="2015"/>
    <x v="201"/>
    <x v="201"/>
    <b v="0"/>
    <n v="7"/>
    <b v="0"/>
    <s v="film &amp; video/drama"/>
    <x v="0"/>
    <x v="3"/>
  </r>
  <r>
    <n v="202"/>
    <s v="Modern Gangsters"/>
    <s v="new web series created by jonney terry"/>
    <n v="6000"/>
    <s v="5000 to 9999"/>
    <n v="0"/>
    <x v="2"/>
    <s v="US"/>
    <s v="USD"/>
    <n v="1444337940"/>
    <d v="2015-10-08T20:59:00"/>
    <n v="2015"/>
    <x v="202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s v="1000 to 4999"/>
    <n v="746"/>
    <x v="2"/>
    <s v="GB"/>
    <s v="GBP"/>
    <n v="1422562864"/>
    <d v="2015-01-29T20:21:04"/>
    <n v="2015"/>
    <x v="203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s v="Greater than 50000"/>
    <n v="152165"/>
    <x v="2"/>
    <s v="AU"/>
    <s v="AUD"/>
    <n v="1470319203"/>
    <d v="2016-08-04T14:00:03"/>
    <n v="2016"/>
    <x v="204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s v="US"/>
    <s v="USD"/>
    <n v="1444144222"/>
    <d v="2015-10-06T15:10:22"/>
    <n v="2015"/>
    <x v="205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s v="10000 to 14999"/>
    <n v="0"/>
    <x v="2"/>
    <s v="US"/>
    <s v="USD"/>
    <n v="1470441983"/>
    <d v="2016-08-06T00:06:23"/>
    <n v="2016"/>
    <x v="206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s v="10000 to 14999"/>
    <n v="2130"/>
    <x v="2"/>
    <s v="CA"/>
    <s v="CAD"/>
    <n v="1420346638"/>
    <d v="2015-01-04T04:43:58"/>
    <n v="2015"/>
    <x v="207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s v="Greater than 50000"/>
    <n v="0"/>
    <x v="2"/>
    <s v="AU"/>
    <s v="AUD"/>
    <n v="1418719967"/>
    <d v="2014-12-16T08:52:47"/>
    <n v="2014"/>
    <x v="208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s v="US"/>
    <s v="USD"/>
    <n v="1436566135"/>
    <d v="2015-07-10T22:08:55"/>
    <n v="2015"/>
    <x v="209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s v="10000 to 14999"/>
    <n v="3030"/>
    <x v="2"/>
    <s v="US"/>
    <s v="USD"/>
    <n v="1443675600"/>
    <d v="2015-10-01T05:00:00"/>
    <n v="2015"/>
    <x v="210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s v="US"/>
    <s v="USD"/>
    <n v="1442634617"/>
    <d v="2015-09-19T03:50:17"/>
    <n v="2015"/>
    <x v="211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s v="US"/>
    <s v="USD"/>
    <n v="1460837320"/>
    <d v="2016-04-16T20:08:40"/>
    <n v="2016"/>
    <x v="212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s v="Greater than 50000"/>
    <n v="20"/>
    <x v="2"/>
    <s v="US"/>
    <s v="USD"/>
    <n v="1439734001"/>
    <d v="2015-08-16T14:06:41"/>
    <n v="2015"/>
    <x v="213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 14999"/>
    <n v="1"/>
    <x v="2"/>
    <s v="US"/>
    <s v="USD"/>
    <n v="1425655349"/>
    <d v="2015-03-06T15:22:29"/>
    <n v="2015"/>
    <x v="214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s v="GB"/>
    <s v="GBP"/>
    <n v="1455753540"/>
    <d v="2016-02-17T23:59:00"/>
    <n v="2016"/>
    <x v="215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s v="Greater than 50000"/>
    <n v="27849.22"/>
    <x v="2"/>
    <s v="US"/>
    <s v="USD"/>
    <n v="1429740037"/>
    <d v="2015-04-22T22:00:37"/>
    <n v="2015"/>
    <x v="216"/>
    <x v="216"/>
    <b v="0"/>
    <n v="84"/>
    <b v="0"/>
    <s v="film &amp; video/drama"/>
    <x v="0"/>
    <x v="3"/>
  </r>
  <r>
    <n v="217"/>
    <s v="Bitch"/>
    <s v="A roadmovie by paw"/>
    <n v="100000"/>
    <s v="Greater than 50000"/>
    <n v="11943"/>
    <x v="2"/>
    <s v="SE"/>
    <s v="SEK"/>
    <n v="1419780149"/>
    <d v="2014-12-28T15:22:29"/>
    <n v="2014"/>
    <x v="217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s v="US"/>
    <s v="USD"/>
    <n v="1431702289"/>
    <d v="2015-05-15T15:04:49"/>
    <n v="2015"/>
    <x v="218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s v="Greater than 50000"/>
    <n v="8815"/>
    <x v="2"/>
    <s v="US"/>
    <s v="USD"/>
    <n v="1459493940"/>
    <d v="2016-04-01T06:59:00"/>
    <n v="2016"/>
    <x v="219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s v="Greater than 50000"/>
    <n v="360"/>
    <x v="2"/>
    <s v="US"/>
    <s v="USD"/>
    <n v="1440101160"/>
    <d v="2015-08-20T20:06:00"/>
    <n v="2015"/>
    <x v="220"/>
    <x v="220"/>
    <b v="0"/>
    <n v="3"/>
    <b v="0"/>
    <s v="film &amp; video/drama"/>
    <x v="0"/>
    <x v="3"/>
  </r>
  <r>
    <n v="221"/>
    <s v="Archetypes"/>
    <s v="Film about Schizophrenia with Surreal Twists!"/>
    <n v="50000"/>
    <s v="Greater than 50000"/>
    <n v="0"/>
    <x v="2"/>
    <s v="US"/>
    <s v="USD"/>
    <n v="1427569564"/>
    <d v="2015-03-28T19:06:04"/>
    <n v="2015"/>
    <x v="221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s v="US"/>
    <s v="USD"/>
    <n v="1427423940"/>
    <d v="2015-03-27T02:39:00"/>
    <n v="2015"/>
    <x v="222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s v="Greater than 50000"/>
    <n v="0"/>
    <x v="2"/>
    <s v="US"/>
    <s v="USD"/>
    <n v="1463879100"/>
    <d v="2016-05-22T01:05:00"/>
    <n v="2016"/>
    <x v="223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50000"/>
    <n v="0"/>
    <x v="2"/>
    <s v="AU"/>
    <s v="AUD"/>
    <n v="1436506726"/>
    <d v="2015-07-10T05:38:46"/>
    <n v="2015"/>
    <x v="224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s v="US"/>
    <s v="USD"/>
    <n v="1460153054"/>
    <d v="2016-04-08T22:04:14"/>
    <n v="2016"/>
    <x v="225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s v="25000 to 29999"/>
    <n v="250"/>
    <x v="2"/>
    <s v="GB"/>
    <s v="GBP"/>
    <n v="1433064540"/>
    <d v="2015-05-31T09:29:00"/>
    <n v="2015"/>
    <x v="226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s v="US"/>
    <s v="USD"/>
    <n v="1436477241"/>
    <d v="2015-07-09T21:27:21"/>
    <n v="2015"/>
    <x v="227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s v="5000 to 9999"/>
    <n v="0"/>
    <x v="2"/>
    <s v="GB"/>
    <s v="GBP"/>
    <n v="1433176105"/>
    <d v="2015-06-01T16:28:25"/>
    <n v="2015"/>
    <x v="228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s v="DE"/>
    <s v="EUR"/>
    <n v="1455402297"/>
    <d v="2016-02-13T22:24:57"/>
    <n v="2016"/>
    <x v="229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s v="US"/>
    <s v="USD"/>
    <n v="1433443151"/>
    <d v="2015-06-04T18:39:11"/>
    <n v="2015"/>
    <x v="230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50000"/>
    <n v="0"/>
    <x v="2"/>
    <s v="US"/>
    <s v="USD"/>
    <n v="1451775651"/>
    <d v="2016-01-02T23:00:51"/>
    <n v="2016"/>
    <x v="23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s v="GB"/>
    <s v="GBP"/>
    <n v="1425066546"/>
    <d v="2015-02-27T19:49:06"/>
    <n v="2015"/>
    <x v="232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s v="Greater than 50000"/>
    <n v="0"/>
    <x v="2"/>
    <s v="US"/>
    <s v="USD"/>
    <n v="1475185972"/>
    <d v="2016-09-29T21:52:52"/>
    <n v="2016"/>
    <x v="233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s v="US"/>
    <s v="USD"/>
    <n v="1434847859"/>
    <d v="2015-06-21T00:50:59"/>
    <n v="2015"/>
    <x v="234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s v="10000 to 14999"/>
    <n v="0"/>
    <x v="2"/>
    <s v="US"/>
    <s v="USD"/>
    <n v="1436478497"/>
    <d v="2015-07-09T21:48:17"/>
    <n v="2015"/>
    <x v="235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50000"/>
    <n v="0"/>
    <x v="2"/>
    <s v="US"/>
    <s v="USD"/>
    <n v="1451952000"/>
    <d v="2016-01-05T00:00:00"/>
    <n v="2016"/>
    <x v="236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s v="15000 to 19999"/>
    <n v="50"/>
    <x v="2"/>
    <s v="US"/>
    <s v="USD"/>
    <n v="1457445069"/>
    <d v="2016-03-08T13:51:09"/>
    <n v="2016"/>
    <x v="237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s v="US"/>
    <s v="USD"/>
    <n v="1483088400"/>
    <d v="2016-12-30T09:00:00"/>
    <n v="2016"/>
    <x v="238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s v="AU"/>
    <s v="AUD"/>
    <n v="1446984000"/>
    <d v="2015-11-08T12:00:00"/>
    <n v="2015"/>
    <x v="239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s v="US"/>
    <s v="USD"/>
    <n v="1367773211"/>
    <d v="2013-05-05T17:00:11"/>
    <n v="2013"/>
    <x v="240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s v="35000 to 39999"/>
    <n v="41000"/>
    <x v="0"/>
    <s v="US"/>
    <s v="USD"/>
    <n v="1419180304"/>
    <d v="2014-12-21T16:45:04"/>
    <n v="2014"/>
    <x v="241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s v="10000 to 14999"/>
    <n v="14750"/>
    <x v="0"/>
    <s v="US"/>
    <s v="USD"/>
    <n v="1324381790"/>
    <d v="2011-12-20T11:49:50"/>
    <n v="2011"/>
    <x v="242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s v="US"/>
    <s v="USD"/>
    <n v="1393031304"/>
    <d v="2014-02-22T01:08:24"/>
    <n v="2014"/>
    <x v="243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s v="US"/>
    <s v="USD"/>
    <n v="1268723160"/>
    <d v="2010-03-16T07:06:00"/>
    <n v="2010"/>
    <x v="244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s v="US"/>
    <s v="USD"/>
    <n v="1345079785"/>
    <d v="2012-08-16T01:16:25"/>
    <n v="2012"/>
    <x v="24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s v="US"/>
    <s v="USD"/>
    <n v="1292665405"/>
    <d v="2010-12-18T09:43:25"/>
    <n v="2010"/>
    <x v="246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s v="US"/>
    <s v="USD"/>
    <n v="1287200340"/>
    <d v="2010-10-16T03:39:00"/>
    <n v="2010"/>
    <x v="247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50000"/>
    <n v="86133"/>
    <x v="0"/>
    <s v="US"/>
    <s v="USD"/>
    <n v="1325961309"/>
    <d v="2012-01-07T18:35:09"/>
    <n v="2012"/>
    <x v="248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 14999"/>
    <n v="11292"/>
    <x v="0"/>
    <s v="US"/>
    <s v="USD"/>
    <n v="1282498800"/>
    <d v="2010-08-22T17:40:00"/>
    <n v="2010"/>
    <x v="249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s v="US"/>
    <s v="USD"/>
    <n v="1370525691"/>
    <d v="2013-06-06T13:34:51"/>
    <n v="2013"/>
    <x v="250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s v="US"/>
    <s v="USD"/>
    <n v="1337194800"/>
    <d v="2012-05-16T19:00:00"/>
    <n v="2012"/>
    <x v="251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s v="US"/>
    <s v="USD"/>
    <n v="1275364740"/>
    <d v="2010-06-01T03:59:00"/>
    <n v="2010"/>
    <x v="252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s v="US"/>
    <s v="USD"/>
    <n v="1329320235"/>
    <d v="2012-02-15T15:37:15"/>
    <n v="2012"/>
    <x v="253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s v="US"/>
    <s v="USD"/>
    <n v="1445047200"/>
    <d v="2015-10-17T02:00:00"/>
    <n v="2015"/>
    <x v="254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s v="5000 to 9999"/>
    <n v="8538.66"/>
    <x v="0"/>
    <s v="US"/>
    <s v="USD"/>
    <n v="1300275482"/>
    <d v="2011-03-16T11:38:02"/>
    <n v="2011"/>
    <x v="255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s v="10000 to 14999"/>
    <n v="18083"/>
    <x v="0"/>
    <s v="US"/>
    <s v="USD"/>
    <n v="1363458467"/>
    <d v="2013-03-16T18:27:47"/>
    <n v="2013"/>
    <x v="256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 39999"/>
    <n v="37354.269999999997"/>
    <x v="0"/>
    <s v="US"/>
    <s v="USD"/>
    <n v="1463670162"/>
    <d v="2016-05-19T15:02:42"/>
    <n v="2016"/>
    <x v="257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s v="US"/>
    <s v="USD"/>
    <n v="1308359666"/>
    <d v="2011-06-18T01:14:26"/>
    <n v="2011"/>
    <x v="258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s v="Greater than 50000"/>
    <n v="98953.42"/>
    <x v="0"/>
    <s v="US"/>
    <s v="USD"/>
    <n v="1428514969"/>
    <d v="2015-04-08T17:42:49"/>
    <n v="2015"/>
    <x v="25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s v="10000 to 14999"/>
    <n v="10640"/>
    <x v="0"/>
    <s v="US"/>
    <s v="USD"/>
    <n v="1279360740"/>
    <d v="2010-07-17T09:59:00"/>
    <n v="2010"/>
    <x v="260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s v="20000 to 24999"/>
    <n v="21480"/>
    <x v="0"/>
    <s v="US"/>
    <s v="USD"/>
    <n v="1339080900"/>
    <d v="2012-06-07T14:55:00"/>
    <n v="2012"/>
    <x v="261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s v="1000 to 4999"/>
    <n v="6000"/>
    <x v="0"/>
    <s v="US"/>
    <s v="USD"/>
    <n v="1298699828"/>
    <d v="2011-02-26T05:57:08"/>
    <n v="2011"/>
    <x v="262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s v="US"/>
    <s v="USD"/>
    <n v="1348786494"/>
    <d v="2012-09-27T22:54:54"/>
    <n v="2012"/>
    <x v="263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s v="US"/>
    <s v="USD"/>
    <n v="1336747995"/>
    <d v="2012-05-11T14:53:15"/>
    <n v="2012"/>
    <x v="264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s v="US"/>
    <s v="USD"/>
    <n v="1273522560"/>
    <d v="2010-05-10T20:16:00"/>
    <n v="2010"/>
    <x v="265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s v="US"/>
    <s v="USD"/>
    <n v="1271994660"/>
    <d v="2010-04-23T03:51:00"/>
    <n v="2010"/>
    <x v="266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s v="GB"/>
    <s v="GBP"/>
    <n v="1403693499"/>
    <d v="2014-06-25T10:51:39"/>
    <n v="2014"/>
    <x v="267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s v="US"/>
    <s v="USD"/>
    <n v="1320640778"/>
    <d v="2011-11-07T04:39:38"/>
    <n v="2011"/>
    <x v="26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50000"/>
    <n v="147233.76999999999"/>
    <x v="0"/>
    <s v="AU"/>
    <s v="AUD"/>
    <n v="1487738622"/>
    <d v="2017-02-22T04:43:42"/>
    <n v="2017"/>
    <x v="269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s v="US"/>
    <s v="USD"/>
    <n v="1306296000"/>
    <d v="2011-05-25T04:00:00"/>
    <n v="2011"/>
    <x v="27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s v="US"/>
    <s v="USD"/>
    <n v="1388649600"/>
    <d v="2014-01-02T08:00:00"/>
    <n v="2014"/>
    <x v="271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s v="US"/>
    <s v="USD"/>
    <n v="1272480540"/>
    <d v="2010-04-28T18:49:00"/>
    <n v="2010"/>
    <x v="272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s v="US"/>
    <s v="USD"/>
    <n v="1309694266"/>
    <d v="2011-07-03T11:57:46"/>
    <n v="2011"/>
    <x v="273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s v="US"/>
    <s v="USD"/>
    <n v="1333609140"/>
    <d v="2012-04-05T06:59:00"/>
    <n v="2012"/>
    <x v="274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s v="20000 to 24999"/>
    <n v="21679"/>
    <x v="0"/>
    <s v="US"/>
    <s v="USD"/>
    <n v="1352511966"/>
    <d v="2012-11-10T01:46:06"/>
    <n v="2012"/>
    <x v="275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s v="US"/>
    <s v="USD"/>
    <n v="1335574674"/>
    <d v="2012-04-28T00:57:54"/>
    <n v="2012"/>
    <x v="276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s v="Greater than 50000"/>
    <n v="71748"/>
    <x v="0"/>
    <s v="US"/>
    <s v="USD"/>
    <n v="1432416219"/>
    <d v="2015-05-23T21:23:39"/>
    <n v="2015"/>
    <x v="277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s v="25000 to 29999"/>
    <n v="40594"/>
    <x v="0"/>
    <s v="US"/>
    <s v="USD"/>
    <n v="1350003539"/>
    <d v="2012-10-12T00:58:59"/>
    <n v="2012"/>
    <x v="278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s v="US"/>
    <s v="USD"/>
    <n v="1488160860"/>
    <d v="2017-02-27T02:01:00"/>
    <n v="2017"/>
    <x v="279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s v="Greater than 50000"/>
    <n v="117108"/>
    <x v="0"/>
    <s v="US"/>
    <s v="USD"/>
    <n v="1401459035"/>
    <d v="2014-05-30T14:10:35"/>
    <n v="2014"/>
    <x v="280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s v="US"/>
    <s v="USD"/>
    <n v="1249932360"/>
    <d v="2009-08-10T19:26:00"/>
    <n v="2009"/>
    <x v="281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s v="US"/>
    <s v="USD"/>
    <n v="1266876000"/>
    <d v="2010-02-22T22:00:00"/>
    <n v="2010"/>
    <x v="282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s v="15000 to 19999"/>
    <n v="20569.05"/>
    <x v="0"/>
    <s v="US"/>
    <s v="USD"/>
    <n v="1306904340"/>
    <d v="2011-06-01T04:59:00"/>
    <n v="2011"/>
    <x v="283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s v="US"/>
    <s v="USD"/>
    <n v="1327167780"/>
    <d v="2012-01-21T17:43:00"/>
    <n v="2012"/>
    <x v="284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s v="10000 to 14999"/>
    <n v="32035.51"/>
    <x v="0"/>
    <s v="US"/>
    <s v="USD"/>
    <n v="1379614128"/>
    <d v="2013-09-19T18:08:48"/>
    <n v="2013"/>
    <x v="285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s v="US"/>
    <s v="USD"/>
    <n v="1364236524"/>
    <d v="2013-03-25T18:35:24"/>
    <n v="2013"/>
    <x v="286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s v="15000 to 19999"/>
    <n v="26445"/>
    <x v="0"/>
    <s v="US"/>
    <s v="USD"/>
    <n v="1351828800"/>
    <d v="2012-11-02T04:00:00"/>
    <n v="2012"/>
    <x v="287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50000"/>
    <n v="51605.31"/>
    <x v="0"/>
    <s v="US"/>
    <s v="USD"/>
    <n v="1340683393"/>
    <d v="2012-06-26T04:03:13"/>
    <n v="2012"/>
    <x v="288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s v="GB"/>
    <s v="GBP"/>
    <n v="1383389834"/>
    <d v="2013-11-02T10:57:14"/>
    <n v="2013"/>
    <x v="289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s v="US"/>
    <s v="USD"/>
    <n v="1296633540"/>
    <d v="2011-02-02T07:59:00"/>
    <n v="2011"/>
    <x v="290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s v="US"/>
    <s v="USD"/>
    <n v="1367366460"/>
    <d v="2013-05-01T00:01:00"/>
    <n v="2013"/>
    <x v="291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s v="Greater than 50000"/>
    <n v="76130.2"/>
    <x v="0"/>
    <s v="US"/>
    <s v="USD"/>
    <n v="1319860740"/>
    <d v="2011-10-29T03:59:00"/>
    <n v="2011"/>
    <x v="292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s v="US"/>
    <s v="USD"/>
    <n v="1398009714"/>
    <d v="2014-04-20T16:01:54"/>
    <n v="2014"/>
    <x v="293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s v="US"/>
    <s v="USD"/>
    <n v="1279555200"/>
    <d v="2010-07-19T16:00:00"/>
    <n v="2010"/>
    <x v="294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50000"/>
    <n v="66554.559999999998"/>
    <x v="0"/>
    <s v="US"/>
    <s v="USD"/>
    <n v="1383264000"/>
    <d v="2013-11-01T00:00:00"/>
    <n v="2013"/>
    <x v="295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s v="US"/>
    <s v="USD"/>
    <n v="1347017083"/>
    <d v="2012-09-07T11:24:43"/>
    <n v="2012"/>
    <x v="296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s v="20000 to 24999"/>
    <n v="20128"/>
    <x v="0"/>
    <s v="US"/>
    <s v="USD"/>
    <n v="1430452740"/>
    <d v="2015-05-01T03:59:00"/>
    <n v="2015"/>
    <x v="297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s v="Greater than 50000"/>
    <n v="137254.84"/>
    <x v="0"/>
    <s v="US"/>
    <s v="USD"/>
    <n v="1399669200"/>
    <d v="2014-05-09T21:00:00"/>
    <n v="2014"/>
    <x v="298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s v="10000 to 14999"/>
    <n v="17895.25"/>
    <x v="0"/>
    <s v="US"/>
    <s v="USD"/>
    <n v="1289975060"/>
    <d v="2010-11-17T06:24:20"/>
    <n v="2010"/>
    <x v="299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s v="US"/>
    <s v="USD"/>
    <n v="1303686138"/>
    <d v="2011-04-24T23:02:18"/>
    <n v="2011"/>
    <x v="300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s v="10000 to 14999"/>
    <n v="15435.55"/>
    <x v="0"/>
    <s v="US"/>
    <s v="USD"/>
    <n v="1363711335"/>
    <d v="2013-03-19T16:42:15"/>
    <n v="2013"/>
    <x v="301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s v="10000 to 14999"/>
    <n v="10046"/>
    <x v="0"/>
    <s v="US"/>
    <s v="USD"/>
    <n v="1330115638"/>
    <d v="2012-02-24T20:33:58"/>
    <n v="2012"/>
    <x v="302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s v="US"/>
    <s v="USD"/>
    <n v="1338601346"/>
    <d v="2012-06-02T01:42:26"/>
    <n v="2012"/>
    <x v="303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s v="US"/>
    <s v="USD"/>
    <n v="1346464800"/>
    <d v="2012-09-01T02:00:00"/>
    <n v="2012"/>
    <x v="304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s v="5000 to 9999"/>
    <n v="9775"/>
    <x v="0"/>
    <s v="US"/>
    <s v="USD"/>
    <n v="1331392049"/>
    <d v="2012-03-10T15:07:29"/>
    <n v="2012"/>
    <x v="305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s v="1000 to 4999"/>
    <n v="2929"/>
    <x v="0"/>
    <s v="US"/>
    <s v="USD"/>
    <n v="1363806333"/>
    <d v="2013-03-20T19:05:33"/>
    <n v="2013"/>
    <x v="306"/>
    <x v="306"/>
    <b v="1"/>
    <n v="80"/>
    <b v="1"/>
    <s v="film &amp; video/documentary"/>
    <x v="0"/>
    <x v="4"/>
  </r>
  <r>
    <n v="307"/>
    <s v="Grammar Revolution"/>
    <s v="Why is grammar important?"/>
    <n v="22000"/>
    <s v="20000 to 24999"/>
    <n v="24490"/>
    <x v="0"/>
    <s v="US"/>
    <s v="USD"/>
    <n v="1360276801"/>
    <d v="2013-02-07T22:40:01"/>
    <n v="2013"/>
    <x v="307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10000 to 14999"/>
    <n v="12668"/>
    <x v="0"/>
    <s v="US"/>
    <s v="USD"/>
    <n v="1299775210"/>
    <d v="2011-03-10T16:40:10"/>
    <n v="2011"/>
    <x v="308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s v="US"/>
    <s v="USD"/>
    <n v="1346695334"/>
    <d v="2012-09-03T18:02:14"/>
    <n v="2012"/>
    <x v="309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s v="US"/>
    <s v="USD"/>
    <n v="1319076000"/>
    <d v="2011-10-20T02:00:00"/>
    <n v="2011"/>
    <x v="310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s v="US"/>
    <s v="USD"/>
    <n v="1325404740"/>
    <d v="2012-01-01T07:59:00"/>
    <n v="2012"/>
    <x v="311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s v="US"/>
    <s v="USD"/>
    <n v="1365973432"/>
    <d v="2013-04-14T21:03:52"/>
    <n v="2013"/>
    <x v="31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s v="US"/>
    <s v="USD"/>
    <n v="1281542340"/>
    <d v="2010-08-11T15:59:00"/>
    <n v="2010"/>
    <x v="313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s v="US"/>
    <s v="USD"/>
    <n v="1362167988"/>
    <d v="2013-03-01T19:59:48"/>
    <n v="2013"/>
    <x v="314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s v="US"/>
    <s v="USD"/>
    <n v="1345660334"/>
    <d v="2012-08-22T18:32:14"/>
    <n v="2012"/>
    <x v="315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s v="CA"/>
    <s v="CAD"/>
    <n v="1418273940"/>
    <d v="2014-12-11T04:59:00"/>
    <n v="2014"/>
    <x v="316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s v="US"/>
    <s v="USD"/>
    <n v="1386778483"/>
    <d v="2013-12-11T16:14:43"/>
    <n v="2013"/>
    <x v="317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s v="US"/>
    <s v="USD"/>
    <n v="1364342151"/>
    <d v="2013-03-26T23:55:51"/>
    <n v="2013"/>
    <x v="318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s v="US"/>
    <s v="USD"/>
    <n v="1265097540"/>
    <d v="2010-02-02T07:59:00"/>
    <n v="2010"/>
    <x v="319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s v="GB"/>
    <s v="GBP"/>
    <n v="1450825200"/>
    <d v="2015-12-22T23:00:00"/>
    <n v="2015"/>
    <x v="320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s v="35000 to 39999"/>
    <n v="35932"/>
    <x v="0"/>
    <s v="DE"/>
    <s v="EUR"/>
    <n v="1478605386"/>
    <d v="2016-11-08T11:43:06"/>
    <n v="2016"/>
    <x v="321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s v="25000 to 29999"/>
    <n v="26978"/>
    <x v="0"/>
    <s v="US"/>
    <s v="USD"/>
    <n v="1463146848"/>
    <d v="2016-05-13T13:40:48"/>
    <n v="2016"/>
    <x v="322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s v="US"/>
    <s v="USD"/>
    <n v="1482307140"/>
    <d v="2016-12-21T07:59:00"/>
    <n v="2016"/>
    <x v="323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s v="US"/>
    <s v="USD"/>
    <n v="1438441308"/>
    <d v="2015-08-01T15:01:48"/>
    <n v="2015"/>
    <x v="324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50000"/>
    <n v="52198"/>
    <x v="0"/>
    <s v="US"/>
    <s v="USD"/>
    <n v="1482208233"/>
    <d v="2016-12-20T04:30:33"/>
    <n v="2016"/>
    <x v="325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50000"/>
    <n v="169394.6"/>
    <x v="0"/>
    <s v="US"/>
    <s v="USD"/>
    <n v="1489532220"/>
    <d v="2017-03-14T22:57:00"/>
    <n v="2017"/>
    <x v="326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s v="US"/>
    <s v="USD"/>
    <n v="1427011200"/>
    <d v="2015-03-22T08:00:00"/>
    <n v="2015"/>
    <x v="327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s v="Greater than 50000"/>
    <n v="77710.8"/>
    <x v="0"/>
    <s v="US"/>
    <s v="USD"/>
    <n v="1446350400"/>
    <d v="2015-11-01T04:00:00"/>
    <n v="2015"/>
    <x v="328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s v="10000 to 14999"/>
    <n v="10550"/>
    <x v="0"/>
    <s v="US"/>
    <s v="USD"/>
    <n v="1446868800"/>
    <d v="2015-11-07T04:00:00"/>
    <n v="2015"/>
    <x v="329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s v="35000 to 39999"/>
    <n v="35640"/>
    <x v="0"/>
    <s v="US"/>
    <s v="USD"/>
    <n v="1368763140"/>
    <d v="2013-05-17T03:59:00"/>
    <n v="2013"/>
    <x v="330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s v="US"/>
    <s v="USD"/>
    <n v="1466171834"/>
    <d v="2016-06-17T13:57:14"/>
    <n v="2016"/>
    <x v="331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s v="Greater than 50000"/>
    <n v="113015"/>
    <x v="0"/>
    <s v="US"/>
    <s v="USD"/>
    <n v="1446019200"/>
    <d v="2015-10-28T08:00:00"/>
    <n v="2015"/>
    <x v="332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s v="US"/>
    <s v="USD"/>
    <n v="1460038591"/>
    <d v="2016-04-07T14:16:31"/>
    <n v="2016"/>
    <x v="333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s v="10000 to 14999"/>
    <n v="10119"/>
    <x v="0"/>
    <s v="US"/>
    <s v="USD"/>
    <n v="1431716400"/>
    <d v="2015-05-15T19:00:00"/>
    <n v="2015"/>
    <x v="334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s v="US"/>
    <s v="USD"/>
    <n v="1431122400"/>
    <d v="2015-05-08T22:00:00"/>
    <n v="2015"/>
    <x v="335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s v="US"/>
    <s v="USD"/>
    <n v="1447427918"/>
    <d v="2015-11-13T15:18:38"/>
    <n v="2015"/>
    <x v="336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s v="US"/>
    <s v="USD"/>
    <n v="1426298708"/>
    <d v="2015-03-14T02:05:08"/>
    <n v="2015"/>
    <x v="337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s v="US"/>
    <s v="USD"/>
    <n v="1472864400"/>
    <d v="2016-09-03T01:00:00"/>
    <n v="2016"/>
    <x v="338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s v="US"/>
    <s v="USD"/>
    <n v="1430331268"/>
    <d v="2015-04-29T18:14:28"/>
    <n v="2015"/>
    <x v="339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s v="35000 to 39999"/>
    <n v="43758"/>
    <x v="0"/>
    <s v="US"/>
    <s v="USD"/>
    <n v="1489006800"/>
    <d v="2017-03-08T21:00:00"/>
    <n v="2017"/>
    <x v="340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s v="US"/>
    <s v="USD"/>
    <n v="1412135940"/>
    <d v="2014-10-01T03:59:00"/>
    <n v="2014"/>
    <x v="341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s v="Greater than 50000"/>
    <n v="55201.52"/>
    <x v="0"/>
    <s v="US"/>
    <s v="USD"/>
    <n v="1461955465"/>
    <d v="2016-04-29T18:44:25"/>
    <n v="2016"/>
    <x v="342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s v="US"/>
    <s v="USD"/>
    <n v="1415934000"/>
    <d v="2014-11-14T03:00:00"/>
    <n v="2014"/>
    <x v="343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s v="US"/>
    <s v="USD"/>
    <n v="1433125200"/>
    <d v="2015-06-01T02:20:00"/>
    <n v="2015"/>
    <x v="344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s v="10000 to 14999"/>
    <n v="17875"/>
    <x v="0"/>
    <s v="US"/>
    <s v="USD"/>
    <n v="1432161590"/>
    <d v="2015-05-20T22:39:50"/>
    <n v="2015"/>
    <x v="345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s v="10000 to 14999"/>
    <n v="17028.88"/>
    <x v="0"/>
    <s v="US"/>
    <s v="USD"/>
    <n v="1444824021"/>
    <d v="2015-10-14T12:00:21"/>
    <n v="2015"/>
    <x v="346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s v="US"/>
    <s v="USD"/>
    <n v="1447505609"/>
    <d v="2015-11-14T12:53:29"/>
    <n v="2015"/>
    <x v="347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 14999"/>
    <n v="10300"/>
    <x v="0"/>
    <s v="US"/>
    <s v="USD"/>
    <n v="1440165916"/>
    <d v="2015-08-21T14:05:16"/>
    <n v="2015"/>
    <x v="348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s v="10000 to 14999"/>
    <n v="12007.18"/>
    <x v="0"/>
    <s v="US"/>
    <s v="USD"/>
    <n v="1487937508"/>
    <d v="2017-02-24T11:58:28"/>
    <n v="2017"/>
    <x v="349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s v="US"/>
    <s v="USD"/>
    <n v="1473566340"/>
    <d v="2016-09-11T03:59:00"/>
    <n v="2016"/>
    <x v="350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s v="ES"/>
    <s v="EUR"/>
    <n v="1460066954"/>
    <d v="2016-04-07T22:09:14"/>
    <n v="2016"/>
    <x v="351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s v="10000 to 14999"/>
    <n v="11656"/>
    <x v="0"/>
    <s v="US"/>
    <s v="USD"/>
    <n v="1412740868"/>
    <d v="2014-10-08T04:01:08"/>
    <n v="2014"/>
    <x v="352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50000"/>
    <n v="63460.18"/>
    <x v="0"/>
    <s v="US"/>
    <s v="USD"/>
    <n v="1447963219"/>
    <d v="2015-11-19T20:00:19"/>
    <n v="2015"/>
    <x v="353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s v="US"/>
    <s v="USD"/>
    <n v="1460141521"/>
    <d v="2016-04-08T18:52:01"/>
    <n v="2016"/>
    <x v="354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s v="35000 to 39999"/>
    <n v="40690"/>
    <x v="0"/>
    <s v="US"/>
    <s v="USD"/>
    <n v="1417420994"/>
    <d v="2014-12-01T08:03:14"/>
    <n v="2014"/>
    <x v="355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s v="5000 to 9999"/>
    <n v="7701.93"/>
    <x v="0"/>
    <s v="US"/>
    <s v="USD"/>
    <n v="1458152193"/>
    <d v="2016-03-16T18:16:33"/>
    <n v="2016"/>
    <x v="356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s v="US"/>
    <s v="USD"/>
    <n v="1429852797"/>
    <d v="2015-04-24T05:19:57"/>
    <n v="2015"/>
    <x v="35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s v="Greater than 50000"/>
    <n v="51544"/>
    <x v="0"/>
    <s v="US"/>
    <s v="USD"/>
    <n v="1466002800"/>
    <d v="2016-06-15T15:00:00"/>
    <n v="2016"/>
    <x v="358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s v="US"/>
    <s v="USD"/>
    <n v="1415941920"/>
    <d v="2014-11-14T05:12:00"/>
    <n v="2014"/>
    <x v="359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s v="10000 to 14999"/>
    <n v="12165"/>
    <x v="0"/>
    <s v="US"/>
    <s v="USD"/>
    <n v="1437621060"/>
    <d v="2015-07-23T03:11:00"/>
    <n v="2015"/>
    <x v="36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 39999"/>
    <n v="38876.949999999997"/>
    <x v="0"/>
    <s v="US"/>
    <s v="USD"/>
    <n v="1416704506"/>
    <d v="2014-11-23T01:01:46"/>
    <n v="2014"/>
    <x v="361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s v="US"/>
    <s v="USD"/>
    <n v="1407456000"/>
    <d v="2014-08-08T00:00:00"/>
    <n v="2014"/>
    <x v="362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s v="US"/>
    <s v="USD"/>
    <n v="1272828120"/>
    <d v="2010-05-02T19:22:00"/>
    <n v="2010"/>
    <x v="363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s v="US"/>
    <s v="USD"/>
    <n v="1403323140"/>
    <d v="2014-06-21T03:59:00"/>
    <n v="2014"/>
    <x v="364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s v="GB"/>
    <s v="GBP"/>
    <n v="1393597999"/>
    <d v="2014-02-28T14:33:19"/>
    <n v="2014"/>
    <x v="365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s v="35000 to 39999"/>
    <n v="38500"/>
    <x v="0"/>
    <s v="US"/>
    <s v="USD"/>
    <n v="1337540518"/>
    <d v="2012-05-20T19:01:58"/>
    <n v="2012"/>
    <x v="366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s v="10000 to 14999"/>
    <n v="10335.01"/>
    <x v="0"/>
    <s v="US"/>
    <s v="USD"/>
    <n v="1367384340"/>
    <d v="2013-05-01T04:59:00"/>
    <n v="2013"/>
    <x v="367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 14999"/>
    <n v="13014"/>
    <x v="0"/>
    <s v="US"/>
    <s v="USD"/>
    <n v="1426426322"/>
    <d v="2015-03-15T13:32:02"/>
    <n v="2015"/>
    <x v="368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s v="US"/>
    <s v="USD"/>
    <n v="1326633269"/>
    <d v="2012-01-15T13:14:29"/>
    <n v="2012"/>
    <x v="3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s v="US"/>
    <s v="USD"/>
    <n v="1483729500"/>
    <d v="2017-01-06T19:05:00"/>
    <n v="2017"/>
    <x v="37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s v="Greater than 50000"/>
    <n v="171253"/>
    <x v="0"/>
    <s v="US"/>
    <s v="USD"/>
    <n v="1359743139"/>
    <d v="2013-02-01T18:25:39"/>
    <n v="2013"/>
    <x v="371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s v="less than 1000"/>
    <n v="376"/>
    <x v="0"/>
    <s v="GB"/>
    <s v="GBP"/>
    <n v="1459872000"/>
    <d v="2016-04-05T16:00:00"/>
    <n v="2016"/>
    <x v="372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s v="US"/>
    <s v="USD"/>
    <n v="1342648398"/>
    <d v="2012-07-18T21:53:18"/>
    <n v="2012"/>
    <x v="373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s v="US"/>
    <s v="USD"/>
    <n v="1316208031"/>
    <d v="2011-09-16T21:20:31"/>
    <n v="2011"/>
    <x v="374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s v="US"/>
    <s v="USD"/>
    <n v="1393694280"/>
    <d v="2014-03-01T17:18:00"/>
    <n v="2014"/>
    <x v="375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s v="GB"/>
    <s v="GBP"/>
    <n v="1472122316"/>
    <d v="2016-08-25T10:51:56"/>
    <n v="2016"/>
    <x v="37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s v="10000 to 14999"/>
    <n v="13728"/>
    <x v="0"/>
    <s v="US"/>
    <s v="USD"/>
    <n v="1447484460"/>
    <d v="2015-11-14T07:01:00"/>
    <n v="2015"/>
    <x v="377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s v="CA"/>
    <s v="CAD"/>
    <n v="1453765920"/>
    <d v="2016-01-25T23:52:00"/>
    <n v="2016"/>
    <x v="378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s v="US"/>
    <s v="USD"/>
    <n v="1336062672"/>
    <d v="2012-05-03T16:31:12"/>
    <n v="2012"/>
    <x v="379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s v="US"/>
    <s v="USD"/>
    <n v="1453569392"/>
    <d v="2016-01-23T17:16:32"/>
    <n v="2016"/>
    <x v="380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s v="25000 to 29999"/>
    <n v="26182.5"/>
    <x v="0"/>
    <s v="US"/>
    <s v="USD"/>
    <n v="1343624400"/>
    <d v="2012-07-30T05:00:00"/>
    <n v="2012"/>
    <x v="381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s v="US"/>
    <s v="USD"/>
    <n v="1346950900"/>
    <d v="2012-09-06T17:01:40"/>
    <n v="2012"/>
    <x v="382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s v="US"/>
    <s v="USD"/>
    <n v="1400467759"/>
    <d v="2014-05-19T02:49:19"/>
    <n v="2014"/>
    <x v="383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s v="US"/>
    <s v="USD"/>
    <n v="1420569947"/>
    <d v="2015-01-06T18:45:47"/>
    <n v="2015"/>
    <x v="384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s v="US"/>
    <s v="USD"/>
    <n v="1416582101"/>
    <d v="2014-11-21T15:01:41"/>
    <n v="2014"/>
    <x v="385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s v="US"/>
    <s v="USD"/>
    <n v="1439246991"/>
    <d v="2015-08-10T22:49:51"/>
    <n v="2015"/>
    <x v="386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s v="35000 to 39999"/>
    <n v="81316"/>
    <x v="0"/>
    <s v="US"/>
    <s v="USD"/>
    <n v="1439618400"/>
    <d v="2015-08-15T06:00:00"/>
    <n v="2015"/>
    <x v="387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s v="US"/>
    <s v="USD"/>
    <n v="1469670580"/>
    <d v="2016-07-28T01:49:40"/>
    <n v="2016"/>
    <x v="388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s v="Greater than 50000"/>
    <n v="123444.12"/>
    <x v="0"/>
    <s v="US"/>
    <s v="USD"/>
    <n v="1394233140"/>
    <d v="2014-03-07T22:59:00"/>
    <n v="2014"/>
    <x v="389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s v="US"/>
    <s v="USD"/>
    <n v="1431046372"/>
    <d v="2015-05-08T00:52:52"/>
    <n v="2015"/>
    <x v="390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s v="US"/>
    <s v="USD"/>
    <n v="1324169940"/>
    <d v="2011-12-18T00:59:00"/>
    <n v="2011"/>
    <x v="391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s v="US"/>
    <s v="USD"/>
    <n v="1315450800"/>
    <d v="2011-09-08T03:00:00"/>
    <n v="2011"/>
    <x v="392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s v="Greater than 50000"/>
    <n v="55223"/>
    <x v="0"/>
    <s v="US"/>
    <s v="USD"/>
    <n v="1381424452"/>
    <d v="2013-10-10T17:00:52"/>
    <n v="2013"/>
    <x v="393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s v="ES"/>
    <s v="EUR"/>
    <n v="1460918282"/>
    <d v="2016-04-17T18:38:02"/>
    <n v="2016"/>
    <x v="394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s v="10000 to 14999"/>
    <n v="10804.45"/>
    <x v="0"/>
    <s v="US"/>
    <s v="USD"/>
    <n v="1335562320"/>
    <d v="2012-04-27T21:32:00"/>
    <n v="2012"/>
    <x v="395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s v="US"/>
    <s v="USD"/>
    <n v="1341668006"/>
    <d v="2012-07-07T13:33:26"/>
    <n v="2012"/>
    <x v="39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 14999"/>
    <n v="12929.35"/>
    <x v="0"/>
    <s v="US"/>
    <s v="USD"/>
    <n v="1283312640"/>
    <d v="2010-09-01T03:44:00"/>
    <n v="2010"/>
    <x v="397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s v="US"/>
    <s v="USD"/>
    <n v="1430334126"/>
    <d v="2015-04-29T19:02:06"/>
    <n v="2015"/>
    <x v="398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s v="GB"/>
    <s v="GBP"/>
    <n v="1481716800"/>
    <d v="2016-12-14T12:00:00"/>
    <n v="2016"/>
    <x v="399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s v="10000 to 14999"/>
    <n v="11230.25"/>
    <x v="0"/>
    <s v="US"/>
    <s v="USD"/>
    <n v="1400297400"/>
    <d v="2014-05-17T03:30:00"/>
    <n v="2014"/>
    <x v="400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50000"/>
    <n v="51906"/>
    <x v="0"/>
    <s v="US"/>
    <s v="USD"/>
    <n v="1312747970"/>
    <d v="2011-08-07T20:12:50"/>
    <n v="2011"/>
    <x v="401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s v="US"/>
    <s v="USD"/>
    <n v="1446731817"/>
    <d v="2015-11-05T13:56:57"/>
    <n v="2015"/>
    <x v="402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s v="5000 to 9999"/>
    <n v="5263"/>
    <x v="0"/>
    <s v="US"/>
    <s v="USD"/>
    <n v="1312960080"/>
    <d v="2011-08-10T07:08:00"/>
    <n v="2011"/>
    <x v="403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s v="35000 to 39999"/>
    <n v="36082"/>
    <x v="0"/>
    <s v="US"/>
    <s v="USD"/>
    <n v="1391641440"/>
    <d v="2014-02-05T23:04:00"/>
    <n v="2014"/>
    <x v="404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s v="1000 to 4999"/>
    <n v="3036"/>
    <x v="0"/>
    <s v="US"/>
    <s v="USD"/>
    <n v="1394071339"/>
    <d v="2014-03-06T02:02:19"/>
    <n v="2014"/>
    <x v="405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s v="US"/>
    <s v="USD"/>
    <n v="1304920740"/>
    <d v="2011-05-09T05:59:00"/>
    <n v="2011"/>
    <x v="406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s v="1000 to 4999"/>
    <n v="2031"/>
    <x v="0"/>
    <s v="US"/>
    <s v="USD"/>
    <n v="1321739650"/>
    <d v="2011-11-19T21:54:10"/>
    <n v="2011"/>
    <x v="407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s v="US"/>
    <s v="USD"/>
    <n v="1383676790"/>
    <d v="2013-11-05T18:39:50"/>
    <n v="2013"/>
    <x v="408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s v="GB"/>
    <s v="GBP"/>
    <n v="1469220144"/>
    <d v="2016-07-22T20:42:24"/>
    <n v="2016"/>
    <x v="409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s v="CA"/>
    <s v="CAD"/>
    <n v="1434670397"/>
    <d v="2015-06-18T23:33:17"/>
    <n v="2015"/>
    <x v="410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s v="US"/>
    <s v="USD"/>
    <n v="1387688400"/>
    <d v="2013-12-22T05:00:00"/>
    <n v="2013"/>
    <x v="411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s v="US"/>
    <s v="USD"/>
    <n v="1343238578"/>
    <d v="2012-07-25T17:49:38"/>
    <n v="2012"/>
    <x v="412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s v="10000 to 14999"/>
    <n v="13451"/>
    <x v="0"/>
    <s v="US"/>
    <s v="USD"/>
    <n v="1342731811"/>
    <d v="2012-07-19T21:03:31"/>
    <n v="2012"/>
    <x v="413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s v="US"/>
    <s v="USD"/>
    <n v="1381541465"/>
    <d v="2013-10-12T01:31:05"/>
    <n v="2013"/>
    <x v="414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s v="CA"/>
    <s v="CAD"/>
    <n v="1413547200"/>
    <d v="2014-10-17T12:00:00"/>
    <n v="2014"/>
    <x v="415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s v="US"/>
    <s v="USD"/>
    <n v="1391851831"/>
    <d v="2014-02-08T09:30:31"/>
    <n v="2014"/>
    <x v="416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s v="10000 to 14999"/>
    <n v="10526"/>
    <x v="0"/>
    <s v="US"/>
    <s v="USD"/>
    <n v="1365395580"/>
    <d v="2013-04-08T04:33:00"/>
    <n v="2013"/>
    <x v="417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s v="US"/>
    <s v="USD"/>
    <n v="1437633997"/>
    <d v="2015-07-23T06:46:37"/>
    <n v="2015"/>
    <x v="418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s v="5000 to 9999"/>
    <n v="8035"/>
    <x v="0"/>
    <s v="US"/>
    <s v="USD"/>
    <n v="1372536787"/>
    <d v="2013-06-29T20:13:07"/>
    <n v="2013"/>
    <x v="419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s v="US"/>
    <s v="USD"/>
    <n v="1394772031"/>
    <d v="2014-03-14T04:40:31"/>
    <n v="2014"/>
    <x v="420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s v="US"/>
    <s v="USD"/>
    <n v="1440157656"/>
    <d v="2015-08-21T11:47:36"/>
    <n v="2015"/>
    <x v="421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s v="US"/>
    <s v="USD"/>
    <n v="1410416097"/>
    <d v="2014-09-11T06:14:57"/>
    <n v="2014"/>
    <x v="422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s v="US"/>
    <s v="USD"/>
    <n v="1370470430"/>
    <d v="2013-06-05T22:13:50"/>
    <n v="2013"/>
    <x v="423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s v="US"/>
    <s v="USD"/>
    <n v="1332748899"/>
    <d v="2012-03-26T08:01:39"/>
    <n v="2012"/>
    <x v="424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s v="Greater than 50000"/>
    <n v="6"/>
    <x v="2"/>
    <s v="US"/>
    <s v="USD"/>
    <n v="1448660404"/>
    <d v="2015-11-27T21:40:04"/>
    <n v="2015"/>
    <x v="425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s v="10000 to 14999"/>
    <n v="133"/>
    <x v="2"/>
    <s v="US"/>
    <s v="USD"/>
    <n v="1456851914"/>
    <d v="2016-03-01T17:05:14"/>
    <n v="2016"/>
    <x v="426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s v="US"/>
    <s v="USD"/>
    <n v="1445540340"/>
    <d v="2015-10-22T18:59:00"/>
    <n v="2015"/>
    <x v="427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s v="10000 to 14999"/>
    <n v="676"/>
    <x v="2"/>
    <s v="US"/>
    <s v="USD"/>
    <n v="1402956000"/>
    <d v="2014-06-16T22:00:00"/>
    <n v="2014"/>
    <x v="428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s v="US"/>
    <s v="USD"/>
    <n v="1259297940"/>
    <d v="2009-11-27T04:59:00"/>
    <n v="2009"/>
    <x v="429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s v="US"/>
    <s v="USD"/>
    <n v="1378866867"/>
    <d v="2013-09-11T02:34:27"/>
    <n v="2013"/>
    <x v="430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s v="GB"/>
    <s v="GBP"/>
    <n v="1467752083"/>
    <d v="2016-07-05T20:54:43"/>
    <n v="2016"/>
    <x v="431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s v="US"/>
    <s v="USD"/>
    <n v="1445448381"/>
    <d v="2015-10-21T17:26:21"/>
    <n v="2015"/>
    <x v="432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s v="US"/>
    <s v="USD"/>
    <n v="1444576022"/>
    <d v="2015-10-11T15:07:02"/>
    <n v="2015"/>
    <x v="433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s v="US"/>
    <s v="USD"/>
    <n v="1385931702"/>
    <d v="2013-12-01T21:01:42"/>
    <n v="2013"/>
    <x v="434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s v="Greater than 50000"/>
    <n v="3"/>
    <x v="2"/>
    <s v="US"/>
    <s v="USD"/>
    <n v="1379094980"/>
    <d v="2013-09-13T17:56:20"/>
    <n v="2013"/>
    <x v="435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s v="1000 to 4999"/>
    <n v="0"/>
    <x v="2"/>
    <s v="US"/>
    <s v="USD"/>
    <n v="1375260113"/>
    <d v="2013-07-31T08:41:53"/>
    <n v="2013"/>
    <x v="436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s v="CA"/>
    <s v="CAD"/>
    <n v="1475912326"/>
    <d v="2016-10-08T07:38:46"/>
    <n v="2016"/>
    <x v="437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s v="20000 to 24999"/>
    <n v="1876"/>
    <x v="2"/>
    <s v="US"/>
    <s v="USD"/>
    <n v="1447830958"/>
    <d v="2015-11-18T07:15:58"/>
    <n v="2015"/>
    <x v="43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s v="US"/>
    <s v="USD"/>
    <n v="1413569818"/>
    <d v="2014-10-17T18:16:58"/>
    <n v="2014"/>
    <x v="439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s v="5000 to 9999"/>
    <n v="5"/>
    <x v="2"/>
    <s v="US"/>
    <s v="USD"/>
    <n v="1458859153"/>
    <d v="2016-03-24T22:39:13"/>
    <n v="2016"/>
    <x v="440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s v="GB"/>
    <s v="GBP"/>
    <n v="1383418996"/>
    <d v="2013-11-02T19:03:16"/>
    <n v="2013"/>
    <x v="441"/>
    <x v="441"/>
    <b v="0"/>
    <n v="0"/>
    <b v="0"/>
    <s v="film &amp; video/animation"/>
    <x v="0"/>
    <x v="5"/>
  </r>
  <r>
    <n v="442"/>
    <s v="The Paranormal Idiot"/>
    <s v="Doomsday is here"/>
    <n v="17000"/>
    <s v="15000 to 19999"/>
    <n v="6691"/>
    <x v="2"/>
    <s v="US"/>
    <s v="USD"/>
    <n v="1424380783"/>
    <d v="2015-02-19T21:19:43"/>
    <n v="2015"/>
    <x v="442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s v="10000 to 14999"/>
    <n v="10"/>
    <x v="2"/>
    <s v="CA"/>
    <s v="CAD"/>
    <n v="1391991701"/>
    <d v="2014-02-10T00:21:41"/>
    <n v="2014"/>
    <x v="443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s v="1000 to 4999"/>
    <n v="50"/>
    <x v="2"/>
    <s v="US"/>
    <s v="USD"/>
    <n v="1329342361"/>
    <d v="2012-02-15T21:46:01"/>
    <n v="2012"/>
    <x v="444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50000"/>
    <n v="2"/>
    <x v="2"/>
    <s v="US"/>
    <s v="USD"/>
    <n v="1432195375"/>
    <d v="2015-05-21T08:02:55"/>
    <n v="2015"/>
    <x v="44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s v="10000 to 14999"/>
    <n v="766"/>
    <x v="2"/>
    <s v="US"/>
    <s v="USD"/>
    <n v="1425434420"/>
    <d v="2015-03-04T02:00:20"/>
    <n v="2015"/>
    <x v="446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s v="GB"/>
    <s v="GBP"/>
    <n v="1364041163"/>
    <d v="2013-03-23T12:19:23"/>
    <n v="2013"/>
    <x v="447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s v="US"/>
    <s v="USD"/>
    <n v="1400091095"/>
    <d v="2014-05-14T18:11:35"/>
    <n v="2014"/>
    <x v="448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s v="GB"/>
    <s v="GBP"/>
    <n v="1382017085"/>
    <d v="2013-10-17T13:38:05"/>
    <n v="2013"/>
    <x v="449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s v="Greater than 50000"/>
    <n v="396"/>
    <x v="2"/>
    <s v="US"/>
    <s v="USD"/>
    <n v="1392417800"/>
    <d v="2014-02-14T22:43:20"/>
    <n v="2014"/>
    <x v="45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s v="US"/>
    <s v="USD"/>
    <n v="1390669791"/>
    <d v="2014-01-25T17:09:51"/>
    <n v="2014"/>
    <x v="45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s v="less than 1000"/>
    <n v="480"/>
    <x v="2"/>
    <s v="US"/>
    <s v="USD"/>
    <n v="1431536015"/>
    <d v="2015-05-13T16:53:35"/>
    <n v="2015"/>
    <x v="452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s v="Greater than 50000"/>
    <n v="26"/>
    <x v="2"/>
    <s v="US"/>
    <s v="USD"/>
    <n v="1424375279"/>
    <d v="2015-02-19T19:47:59"/>
    <n v="2015"/>
    <x v="453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s v="10000 to 14999"/>
    <n v="82"/>
    <x v="2"/>
    <s v="US"/>
    <s v="USD"/>
    <n v="1417007640"/>
    <d v="2014-11-26T13:14:00"/>
    <n v="2014"/>
    <x v="454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s v="Greater than 50000"/>
    <n v="45"/>
    <x v="2"/>
    <s v="US"/>
    <s v="USD"/>
    <n v="1334622660"/>
    <d v="2012-04-17T00:31:00"/>
    <n v="2012"/>
    <x v="455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s v="US"/>
    <s v="USD"/>
    <n v="1382414340"/>
    <d v="2013-10-22T03:59:00"/>
    <n v="2013"/>
    <x v="456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s v="CA"/>
    <s v="CAD"/>
    <n v="1408213512"/>
    <d v="2014-08-16T18:25:12"/>
    <n v="2014"/>
    <x v="457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s v="10000 to 14999"/>
    <n v="821"/>
    <x v="2"/>
    <s v="GB"/>
    <s v="GBP"/>
    <n v="1368550060"/>
    <d v="2013-05-14T16:47:40"/>
    <n v="2013"/>
    <x v="458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 39999"/>
    <n v="25"/>
    <x v="2"/>
    <s v="US"/>
    <s v="USD"/>
    <n v="1321201327"/>
    <d v="2011-11-13T16:22:07"/>
    <n v="2011"/>
    <x v="459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s v="5000 to 9999"/>
    <n v="25"/>
    <x v="2"/>
    <s v="US"/>
    <s v="USD"/>
    <n v="1401595200"/>
    <d v="2014-06-01T04:00:00"/>
    <n v="2014"/>
    <x v="460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s v="GB"/>
    <s v="GBP"/>
    <n v="1370204367"/>
    <d v="2013-06-02T20:19:27"/>
    <n v="2013"/>
    <x v="461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s v="Greater than 50000"/>
    <n v="0"/>
    <x v="2"/>
    <s v="US"/>
    <s v="USD"/>
    <n v="1312945341"/>
    <d v="2011-08-10T03:02:21"/>
    <n v="2011"/>
    <x v="462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s v="Greater than 50000"/>
    <n v="1250"/>
    <x v="2"/>
    <s v="US"/>
    <s v="USD"/>
    <n v="1316883753"/>
    <d v="2011-09-24T17:02:33"/>
    <n v="2011"/>
    <x v="46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s v="1000 to 4999"/>
    <n v="1"/>
    <x v="2"/>
    <s v="DE"/>
    <s v="EUR"/>
    <n v="1463602935"/>
    <d v="2016-05-18T20:22:15"/>
    <n v="2016"/>
    <x v="464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s v="less than 1000"/>
    <n v="138"/>
    <x v="2"/>
    <s v="US"/>
    <s v="USD"/>
    <n v="1403837574"/>
    <d v="2014-06-27T02:52:54"/>
    <n v="2014"/>
    <x v="465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s v="10000 to 14999"/>
    <n v="76"/>
    <x v="2"/>
    <s v="US"/>
    <s v="USD"/>
    <n v="1347057464"/>
    <d v="2012-09-07T22:37:44"/>
    <n v="2012"/>
    <x v="466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s v="US"/>
    <s v="USD"/>
    <n v="1348849134"/>
    <d v="2012-09-28T16:18:54"/>
    <n v="2012"/>
    <x v="467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s v="US"/>
    <s v="USD"/>
    <n v="1341978665"/>
    <d v="2012-07-11T03:51:05"/>
    <n v="2012"/>
    <x v="468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s v="5000 to 9999"/>
    <n v="0"/>
    <x v="2"/>
    <s v="GB"/>
    <s v="GBP"/>
    <n v="1409960724"/>
    <d v="2014-09-05T23:45:24"/>
    <n v="2014"/>
    <x v="469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s v="US"/>
    <s v="USD"/>
    <n v="1389844800"/>
    <d v="2014-01-16T04:00:00"/>
    <n v="2014"/>
    <x v="470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s v="Greater than 50000"/>
    <n v="6541"/>
    <x v="2"/>
    <s v="US"/>
    <s v="USD"/>
    <n v="1397924379"/>
    <d v="2014-04-19T16:19:39"/>
    <n v="2014"/>
    <x v="471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s v="US"/>
    <s v="USD"/>
    <n v="1408831718"/>
    <d v="2014-08-23T22:08:38"/>
    <n v="2014"/>
    <x v="472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s v="US"/>
    <s v="USD"/>
    <n v="1410972319"/>
    <d v="2014-09-17T16:45:19"/>
    <n v="2014"/>
    <x v="473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s v="1000 to 4999"/>
    <n v="1"/>
    <x v="2"/>
    <s v="US"/>
    <s v="USD"/>
    <n v="1487318029"/>
    <d v="2017-02-17T07:53:49"/>
    <n v="2017"/>
    <x v="474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s v="US"/>
    <s v="USD"/>
    <n v="1430877843"/>
    <d v="2015-05-06T02:04:03"/>
    <n v="2015"/>
    <x v="475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s v="Greater than 50000"/>
    <n v="4906.59"/>
    <x v="2"/>
    <s v="US"/>
    <s v="USD"/>
    <n v="1401767940"/>
    <d v="2014-06-03T03:59:00"/>
    <n v="2014"/>
    <x v="476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s v="US"/>
    <s v="USD"/>
    <n v="1337371334"/>
    <d v="2012-05-18T20:02:14"/>
    <n v="2012"/>
    <x v="477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10000 to 14999"/>
    <n v="0"/>
    <x v="2"/>
    <s v="US"/>
    <s v="USD"/>
    <n v="1427921509"/>
    <d v="2015-04-01T20:51:49"/>
    <n v="2015"/>
    <x v="478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s v="US"/>
    <s v="USD"/>
    <n v="1416566835"/>
    <d v="2014-11-21T10:47:15"/>
    <n v="2014"/>
    <x v="479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s v="US"/>
    <s v="USD"/>
    <n v="1376049615"/>
    <d v="2013-08-09T12:00:15"/>
    <n v="2013"/>
    <x v="480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s v="US"/>
    <s v="USD"/>
    <n v="1349885289"/>
    <d v="2012-10-10T16:08:09"/>
    <n v="2012"/>
    <x v="481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s v="10000 to 14999"/>
    <n v="10"/>
    <x v="2"/>
    <s v="US"/>
    <s v="USD"/>
    <n v="1460644440"/>
    <d v="2016-04-14T14:34:00"/>
    <n v="2016"/>
    <x v="482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s v="GB"/>
    <s v="GBP"/>
    <n v="1359434672"/>
    <d v="2013-01-29T04:44:32"/>
    <n v="2013"/>
    <x v="483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50000"/>
    <n v="149"/>
    <x v="2"/>
    <s v="GB"/>
    <s v="GBP"/>
    <n v="1446766372"/>
    <d v="2015-11-05T23:32:52"/>
    <n v="2015"/>
    <x v="484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s v="35000 to 39999"/>
    <n v="8315.01"/>
    <x v="2"/>
    <s v="GB"/>
    <s v="GBP"/>
    <n v="1368792499"/>
    <d v="2013-05-17T12:08:19"/>
    <n v="2013"/>
    <x v="485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50000"/>
    <n v="50"/>
    <x v="2"/>
    <s v="AU"/>
    <s v="AUD"/>
    <n v="1401662239"/>
    <d v="2014-06-01T22:37:19"/>
    <n v="2014"/>
    <x v="486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Greater than 50000"/>
    <n v="0"/>
    <x v="2"/>
    <s v="CA"/>
    <s v="CAD"/>
    <n v="1482678994"/>
    <d v="2016-12-25T15:16:34"/>
    <n v="2016"/>
    <x v="487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s v="10000 to 14999"/>
    <n v="0"/>
    <x v="2"/>
    <s v="US"/>
    <s v="USD"/>
    <n v="1483924700"/>
    <d v="2017-01-09T01:18:20"/>
    <n v="2017"/>
    <x v="488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s v="Greater than 50000"/>
    <n v="215"/>
    <x v="2"/>
    <s v="US"/>
    <s v="USD"/>
    <n v="1325763180"/>
    <d v="2012-01-05T11:33:00"/>
    <n v="2012"/>
    <x v="489"/>
    <x v="489"/>
    <b v="0"/>
    <n v="3"/>
    <b v="0"/>
    <s v="film &amp; video/animation"/>
    <x v="0"/>
    <x v="5"/>
  </r>
  <r>
    <n v="490"/>
    <s v="PROJECT IS CANCELLED"/>
    <s v="Cancelled"/>
    <n v="1000"/>
    <s v="1000 to 4999"/>
    <n v="0"/>
    <x v="2"/>
    <s v="US"/>
    <s v="USD"/>
    <n v="1345677285"/>
    <d v="2012-08-22T23:14:45"/>
    <n v="2012"/>
    <x v="490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s v="10000 to 14999"/>
    <n v="0"/>
    <x v="2"/>
    <s v="US"/>
    <s v="USD"/>
    <n v="1453937699"/>
    <d v="2016-01-27T23:34:59"/>
    <n v="2016"/>
    <x v="491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50000"/>
    <n v="0"/>
    <x v="2"/>
    <s v="SE"/>
    <s v="SEK"/>
    <n v="1476319830"/>
    <d v="2016-10-13T00:50:30"/>
    <n v="2016"/>
    <x v="492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s v="GB"/>
    <s v="GBP"/>
    <n v="1432142738"/>
    <d v="2015-05-20T17:25:38"/>
    <n v="2015"/>
    <x v="493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s v="US"/>
    <s v="USD"/>
    <n v="1404356400"/>
    <d v="2014-07-03T03:00:00"/>
    <n v="2014"/>
    <x v="494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s v="US"/>
    <s v="USD"/>
    <n v="1437076305"/>
    <d v="2015-07-16T19:51:45"/>
    <n v="2015"/>
    <x v="49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s v="Greater than 50000"/>
    <n v="1"/>
    <x v="2"/>
    <s v="US"/>
    <s v="USD"/>
    <n v="1392070874"/>
    <d v="2014-02-10T22:21:14"/>
    <n v="2014"/>
    <x v="496"/>
    <x v="496"/>
    <b v="0"/>
    <n v="1"/>
    <b v="0"/>
    <s v="film &amp; video/animation"/>
    <x v="0"/>
    <x v="5"/>
  </r>
  <r>
    <n v="497"/>
    <s v="Galaxy Probe Kids"/>
    <s v="live-action/animated series pilot."/>
    <n v="4480"/>
    <s v="1000 to 4999"/>
    <n v="30"/>
    <x v="2"/>
    <s v="US"/>
    <s v="USD"/>
    <n v="1419483600"/>
    <d v="2014-12-25T05:00:00"/>
    <n v="2014"/>
    <x v="497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s v="Greater than 50000"/>
    <n v="2994"/>
    <x v="2"/>
    <s v="US"/>
    <s v="USD"/>
    <n v="1324664249"/>
    <d v="2011-12-23T18:17:29"/>
    <n v="2011"/>
    <x v="498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s v="US"/>
    <s v="USD"/>
    <n v="1255381140"/>
    <d v="2009-10-12T20:59:00"/>
    <n v="2009"/>
    <x v="499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s v="US"/>
    <s v="USD"/>
    <n v="1273356960"/>
    <d v="2010-05-08T22:16:00"/>
    <n v="2010"/>
    <x v="500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s v="10000 to 14999"/>
    <n v="0"/>
    <x v="2"/>
    <s v="US"/>
    <s v="USD"/>
    <n v="1310189851"/>
    <d v="2011-07-09T05:37:31"/>
    <n v="2011"/>
    <x v="50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s v="US"/>
    <s v="USD"/>
    <n v="1332073025"/>
    <d v="2012-03-18T12:17:05"/>
    <n v="2012"/>
    <x v="502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s v="GB"/>
    <s v="GBP"/>
    <n v="1421498303"/>
    <d v="2015-01-17T12:38:23"/>
    <n v="2015"/>
    <x v="5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s v="US"/>
    <s v="USD"/>
    <n v="1334097387"/>
    <d v="2012-04-10T22:36:27"/>
    <n v="2012"/>
    <x v="504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s v="10000 to 14999"/>
    <n v="52"/>
    <x v="2"/>
    <s v="US"/>
    <s v="USD"/>
    <n v="1451010086"/>
    <d v="2015-12-25T02:21:26"/>
    <n v="2015"/>
    <x v="505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s v="Greater than 50000"/>
    <n v="250"/>
    <x v="2"/>
    <s v="US"/>
    <s v="USD"/>
    <n v="1376140520"/>
    <d v="2013-08-10T13:15:20"/>
    <n v="2013"/>
    <x v="506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s v="US"/>
    <s v="USD"/>
    <n v="1350687657"/>
    <d v="2012-10-19T23:00:57"/>
    <n v="2012"/>
    <x v="50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s v="Greater than 50000"/>
    <n v="400"/>
    <x v="2"/>
    <s v="US"/>
    <s v="USD"/>
    <n v="1337955240"/>
    <d v="2012-05-25T14:14:00"/>
    <n v="2012"/>
    <x v="508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s v="GB"/>
    <s v="GBP"/>
    <n v="1435504170"/>
    <d v="2015-06-28T15:09:30"/>
    <n v="2015"/>
    <x v="509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s v="10000 to 14999"/>
    <n v="0"/>
    <x v="2"/>
    <s v="US"/>
    <s v="USD"/>
    <n v="1456805639"/>
    <d v="2016-03-01T04:13:59"/>
    <n v="2016"/>
    <x v="510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s v="US"/>
    <s v="USD"/>
    <n v="1365228982"/>
    <d v="2013-04-06T06:16:22"/>
    <n v="2013"/>
    <x v="511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s v="US"/>
    <s v="USD"/>
    <n v="1479667727"/>
    <d v="2016-11-20T18:48:47"/>
    <n v="2016"/>
    <x v="512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s v="Greater than 50000"/>
    <n v="6962"/>
    <x v="2"/>
    <s v="US"/>
    <s v="USD"/>
    <n v="1471244400"/>
    <d v="2016-08-15T07:00:00"/>
    <n v="2016"/>
    <x v="513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s v="CA"/>
    <s v="CAD"/>
    <n v="1407595447"/>
    <d v="2014-08-09T14:44:07"/>
    <n v="2014"/>
    <x v="514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s v="Greater than 50000"/>
    <n v="24651"/>
    <x v="2"/>
    <s v="US"/>
    <s v="USD"/>
    <n v="1451389601"/>
    <d v="2015-12-29T11:46:41"/>
    <n v="2015"/>
    <x v="515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s v="5000 to 9999"/>
    <n v="0"/>
    <x v="2"/>
    <s v="GB"/>
    <s v="GBP"/>
    <n v="1432752080"/>
    <d v="2015-05-27T18:41:20"/>
    <n v="2015"/>
    <x v="516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s v="US"/>
    <s v="USD"/>
    <n v="1486046761"/>
    <d v="2017-02-02T14:46:01"/>
    <n v="2017"/>
    <x v="517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s v="US"/>
    <s v="USD"/>
    <n v="1441550760"/>
    <d v="2015-09-06T14:46:00"/>
    <n v="2015"/>
    <x v="518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s v="10000 to 14999"/>
    <n v="2746"/>
    <x v="2"/>
    <s v="US"/>
    <s v="USD"/>
    <n v="1354699421"/>
    <d v="2012-12-05T09:23:41"/>
    <n v="2012"/>
    <x v="519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s v="GB"/>
    <s v="GBP"/>
    <n v="1449766261"/>
    <d v="2015-12-10T16:51:01"/>
    <n v="2015"/>
    <x v="520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s v="US"/>
    <s v="USD"/>
    <n v="1477976340"/>
    <d v="2016-11-01T04:59:00"/>
    <n v="2016"/>
    <x v="521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s v="1000 to 4999"/>
    <n v="3440"/>
    <x v="0"/>
    <s v="US"/>
    <s v="USD"/>
    <n v="1458518325"/>
    <d v="2016-03-20T23:58:45"/>
    <n v="2016"/>
    <x v="522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s v="US"/>
    <s v="USD"/>
    <n v="1442805076"/>
    <d v="2015-09-21T03:11:16"/>
    <n v="2015"/>
    <x v="523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s v="GB"/>
    <s v="GBP"/>
    <n v="1464801169"/>
    <d v="2016-06-01T17:12:49"/>
    <n v="2016"/>
    <x v="524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 14999"/>
    <n v="12000"/>
    <x v="0"/>
    <s v="US"/>
    <s v="USD"/>
    <n v="1410601041"/>
    <d v="2014-09-13T09:37:21"/>
    <n v="2014"/>
    <x v="525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s v="GB"/>
    <s v="GBP"/>
    <n v="1438966800"/>
    <d v="2015-08-07T17:00:00"/>
    <n v="2015"/>
    <x v="526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s v="10000 to 14999"/>
    <n v="10085"/>
    <x v="0"/>
    <s v="US"/>
    <s v="USD"/>
    <n v="1487347500"/>
    <d v="2017-02-17T16:05:00"/>
    <n v="2017"/>
    <x v="527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s v="1000 to 4999"/>
    <n v="1330"/>
    <x v="0"/>
    <s v="US"/>
    <s v="USD"/>
    <n v="1434921600"/>
    <d v="2015-06-21T21:20:00"/>
    <n v="2015"/>
    <x v="528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s v="CA"/>
    <s v="CAD"/>
    <n v="1484110800"/>
    <d v="2017-01-11T05:00:00"/>
    <n v="2017"/>
    <x v="529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s v="US"/>
    <s v="USD"/>
    <n v="1435111200"/>
    <d v="2015-06-24T02:00:00"/>
    <n v="2015"/>
    <x v="530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s v="US"/>
    <s v="USD"/>
    <n v="1481957940"/>
    <d v="2016-12-17T06:59:00"/>
    <n v="2016"/>
    <x v="531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s v="10000 to 14999"/>
    <n v="12325"/>
    <x v="0"/>
    <s v="US"/>
    <s v="USD"/>
    <n v="1463098208"/>
    <d v="2016-05-13T00:10:08"/>
    <n v="2016"/>
    <x v="532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s v="GB"/>
    <s v="GBP"/>
    <n v="1463394365"/>
    <d v="2016-05-16T10:26:05"/>
    <n v="2016"/>
    <x v="533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s v="NO"/>
    <s v="NOK"/>
    <n v="1446418800"/>
    <d v="2015-11-01T23:00:00"/>
    <n v="2015"/>
    <x v="534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s v="GB"/>
    <s v="GBP"/>
    <n v="1483707905"/>
    <d v="2017-01-06T13:05:05"/>
    <n v="2017"/>
    <x v="53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s v="GB"/>
    <s v="GBP"/>
    <n v="1438624800"/>
    <d v="2015-08-03T18:00:00"/>
    <n v="2015"/>
    <x v="536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s v="US"/>
    <s v="USD"/>
    <n v="1446665191"/>
    <d v="2015-11-04T19:26:31"/>
    <n v="2015"/>
    <x v="537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s v="US"/>
    <s v="USD"/>
    <n v="1463166263"/>
    <d v="2016-05-13T19:04:23"/>
    <n v="2016"/>
    <x v="538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s v="GB"/>
    <s v="GBP"/>
    <n v="1467681107"/>
    <d v="2016-07-05T01:11:47"/>
    <n v="2016"/>
    <x v="539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s v="US"/>
    <s v="USD"/>
    <n v="1423078606"/>
    <d v="2015-02-04T19:36:46"/>
    <n v="2015"/>
    <x v="540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s v="1000 to 4999"/>
    <n v="25"/>
    <x v="2"/>
    <s v="US"/>
    <s v="USD"/>
    <n v="1446080834"/>
    <d v="2015-10-29T01:07:14"/>
    <n v="2015"/>
    <x v="541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50000"/>
    <n v="1"/>
    <x v="2"/>
    <s v="US"/>
    <s v="USD"/>
    <n v="1462293716"/>
    <d v="2016-05-03T16:41:56"/>
    <n v="2016"/>
    <x v="542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s v="AU"/>
    <s v="AUD"/>
    <n v="1414807962"/>
    <d v="2014-11-01T02:12:42"/>
    <n v="2014"/>
    <x v="543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s v="US"/>
    <s v="USD"/>
    <n v="1467647160"/>
    <d v="2016-07-04T15:46:00"/>
    <n v="2016"/>
    <x v="544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50000"/>
    <n v="13692"/>
    <x v="2"/>
    <s v="FR"/>
    <s v="EUR"/>
    <n v="1447600389"/>
    <d v="2015-11-15T15:13:09"/>
    <n v="2015"/>
    <x v="545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50000"/>
    <n v="52"/>
    <x v="2"/>
    <s v="US"/>
    <s v="USD"/>
    <n v="1445097715"/>
    <d v="2015-10-17T16:01:55"/>
    <n v="2015"/>
    <x v="546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s v="GB"/>
    <s v="GBP"/>
    <n v="1455122564"/>
    <d v="2016-02-10T16:42:44"/>
    <n v="2016"/>
    <x v="547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s v="10000 to 14999"/>
    <n v="9"/>
    <x v="2"/>
    <s v="GB"/>
    <s v="GBP"/>
    <n v="1446154848"/>
    <d v="2015-10-29T21:40:48"/>
    <n v="2015"/>
    <x v="5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s v="GB"/>
    <s v="GBP"/>
    <n v="1436368622"/>
    <d v="2015-07-08T15:17:02"/>
    <n v="2015"/>
    <x v="549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s v="CA"/>
    <s v="CAD"/>
    <n v="1485838800"/>
    <d v="2017-01-31T05:00:00"/>
    <n v="2017"/>
    <x v="550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50000"/>
    <n v="3781"/>
    <x v="2"/>
    <s v="US"/>
    <s v="USD"/>
    <n v="1438451580"/>
    <d v="2015-08-01T17:53:00"/>
    <n v="2015"/>
    <x v="551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s v="45000 to 49999"/>
    <n v="0"/>
    <x v="2"/>
    <s v="CA"/>
    <s v="CAD"/>
    <n v="1452350896"/>
    <d v="2016-01-09T14:48:16"/>
    <n v="2016"/>
    <x v="552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s v="25000 to 29999"/>
    <n v="123"/>
    <x v="2"/>
    <s v="US"/>
    <s v="USD"/>
    <n v="1415988991"/>
    <d v="2014-11-14T18:16:31"/>
    <n v="2014"/>
    <x v="553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s v="US"/>
    <s v="USD"/>
    <n v="1413735972"/>
    <d v="2014-10-19T16:26:12"/>
    <n v="2014"/>
    <x v="554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s v="GB"/>
    <s v="GBP"/>
    <n v="1465720143"/>
    <d v="2016-06-12T08:29:03"/>
    <n v="2016"/>
    <x v="555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s v="5000 to 9999"/>
    <n v="200"/>
    <x v="2"/>
    <s v="US"/>
    <s v="USD"/>
    <n v="1452112717"/>
    <d v="2016-01-06T20:38:37"/>
    <n v="2016"/>
    <x v="556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s v="Greater than 50000"/>
    <n v="1366"/>
    <x v="2"/>
    <s v="DE"/>
    <s v="EUR"/>
    <n v="1480721803"/>
    <d v="2016-12-02T23:36:43"/>
    <n v="2016"/>
    <x v="557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s v="US"/>
    <s v="USD"/>
    <n v="1427227905"/>
    <d v="2015-03-24T20:11:45"/>
    <n v="2015"/>
    <x v="558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50000"/>
    <n v="50"/>
    <x v="2"/>
    <s v="US"/>
    <s v="USD"/>
    <n v="1449989260"/>
    <d v="2015-12-13T06:47:40"/>
    <n v="2015"/>
    <x v="559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s v="Greater than 50000"/>
    <n v="12"/>
    <x v="2"/>
    <s v="CA"/>
    <s v="CAD"/>
    <n v="1418841045"/>
    <d v="2014-12-17T18:30:45"/>
    <n v="2014"/>
    <x v="560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s v="US"/>
    <s v="USD"/>
    <n v="1445874513"/>
    <d v="2015-10-26T15:48:33"/>
    <n v="2015"/>
    <x v="561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50000"/>
    <n v="0"/>
    <x v="2"/>
    <s v="NL"/>
    <s v="EUR"/>
    <n v="1482052815"/>
    <d v="2016-12-18T09:20:15"/>
    <n v="2016"/>
    <x v="562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50000"/>
    <n v="68"/>
    <x v="2"/>
    <s v="AU"/>
    <s v="AUD"/>
    <n v="1424137247"/>
    <d v="2015-02-17T01:40:47"/>
    <n v="2015"/>
    <x v="563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s v="FR"/>
    <s v="EUR"/>
    <n v="1457822275"/>
    <d v="2016-03-12T22:37:55"/>
    <n v="2016"/>
    <x v="564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s v="GB"/>
    <s v="GBP"/>
    <n v="1436554249"/>
    <d v="2015-07-10T18:50:49"/>
    <n v="2015"/>
    <x v="565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s v="US"/>
    <s v="USD"/>
    <n v="1468513533"/>
    <d v="2016-07-14T16:25:33"/>
    <n v="2016"/>
    <x v="566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10000 to 14999"/>
    <n v="0"/>
    <x v="2"/>
    <s v="US"/>
    <s v="USD"/>
    <n v="1420143194"/>
    <d v="2015-01-01T20:13:14"/>
    <n v="2015"/>
    <x v="567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s v="NZ"/>
    <s v="NZD"/>
    <n v="1452942000"/>
    <d v="2016-01-16T11:00:00"/>
    <n v="2016"/>
    <x v="568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s v="1000 to 4999"/>
    <n v="20"/>
    <x v="2"/>
    <s v="CA"/>
    <s v="CAD"/>
    <n v="1451679612"/>
    <d v="2016-01-01T20:20:12"/>
    <n v="2016"/>
    <x v="569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s v="Greater than 50000"/>
    <n v="142"/>
    <x v="2"/>
    <s v="US"/>
    <s v="USD"/>
    <n v="1455822569"/>
    <d v="2016-02-18T19:09:29"/>
    <n v="2016"/>
    <x v="570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s v="US"/>
    <s v="USD"/>
    <n v="1437969540"/>
    <d v="2015-07-27T03:59:00"/>
    <n v="2015"/>
    <x v="571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s v="US"/>
    <s v="USD"/>
    <n v="1446660688"/>
    <d v="2015-11-04T18:11:28"/>
    <n v="2015"/>
    <x v="572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50000"/>
    <n v="346"/>
    <x v="2"/>
    <s v="US"/>
    <s v="USD"/>
    <n v="1421543520"/>
    <d v="2015-01-18T01:12:00"/>
    <n v="2015"/>
    <x v="573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s v="10000 to 14999"/>
    <n v="80"/>
    <x v="2"/>
    <s v="GB"/>
    <s v="GBP"/>
    <n v="1476873507"/>
    <d v="2016-10-19T10:38:27"/>
    <n v="2016"/>
    <x v="574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50000"/>
    <n v="259"/>
    <x v="2"/>
    <s v="DE"/>
    <s v="EUR"/>
    <n v="1434213443"/>
    <d v="2015-06-13T16:37:23"/>
    <n v="2015"/>
    <x v="575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s v="Greater than 50000"/>
    <n v="1"/>
    <x v="2"/>
    <s v="US"/>
    <s v="USD"/>
    <n v="1427537952"/>
    <d v="2015-03-28T10:19:12"/>
    <n v="2015"/>
    <x v="576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s v="US"/>
    <s v="USD"/>
    <n v="1463753302"/>
    <d v="2016-05-20T14:08:22"/>
    <n v="2016"/>
    <x v="577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s v="Greater than 50000"/>
    <n v="14"/>
    <x v="2"/>
    <s v="GB"/>
    <s v="GBP"/>
    <n v="1441633993"/>
    <d v="2015-09-07T13:53:13"/>
    <n v="2015"/>
    <x v="578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s v="10000 to 14999"/>
    <n v="175"/>
    <x v="2"/>
    <s v="US"/>
    <s v="USD"/>
    <n v="1419539223"/>
    <d v="2014-12-25T20:27:03"/>
    <n v="2014"/>
    <x v="579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s v="US"/>
    <s v="USD"/>
    <n v="1474580867"/>
    <d v="2016-09-22T21:47:47"/>
    <n v="2016"/>
    <x v="580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s v="US"/>
    <s v="USD"/>
    <n v="1438474704"/>
    <d v="2015-08-02T00:18:24"/>
    <n v="2015"/>
    <x v="581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Greater than 50000"/>
    <n v="0"/>
    <x v="2"/>
    <s v="US"/>
    <s v="USD"/>
    <n v="1426442400"/>
    <d v="2015-03-15T18:00:00"/>
    <n v="2015"/>
    <x v="582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s v="5000 to 9999"/>
    <n v="1"/>
    <x v="2"/>
    <s v="US"/>
    <s v="USD"/>
    <n v="1426800687"/>
    <d v="2015-03-19T21:31:27"/>
    <n v="2015"/>
    <x v="583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s v="US"/>
    <s v="USD"/>
    <n v="1426522316"/>
    <d v="2015-03-16T16:11:56"/>
    <n v="2015"/>
    <x v="584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s v="5000 to 9999"/>
    <n v="0"/>
    <x v="2"/>
    <s v="GB"/>
    <s v="GBP"/>
    <n v="1448928000"/>
    <d v="2015-12-01T00:00:00"/>
    <n v="2015"/>
    <x v="585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s v="10000 to 14999"/>
    <n v="56"/>
    <x v="2"/>
    <s v="US"/>
    <s v="USD"/>
    <n v="1424032207"/>
    <d v="2015-02-15T20:30:07"/>
    <n v="2015"/>
    <x v="586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s v="CA"/>
    <s v="CAD"/>
    <n v="1429207833"/>
    <d v="2015-04-16T18:10:33"/>
    <n v="2015"/>
    <x v="587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s v="IT"/>
    <s v="EUR"/>
    <n v="1479410886"/>
    <d v="2016-11-17T19:28:06"/>
    <n v="2016"/>
    <x v="588"/>
    <x v="588"/>
    <b v="0"/>
    <n v="2"/>
    <b v="0"/>
    <s v="technology/web"/>
    <x v="2"/>
    <x v="7"/>
  </r>
  <r>
    <n v="589"/>
    <s v="Get Neighborly"/>
    <s v="Services closer than you think..."/>
    <n v="7500"/>
    <s v="5000 to 9999"/>
    <n v="1"/>
    <x v="2"/>
    <s v="US"/>
    <s v="USD"/>
    <n v="1436366699"/>
    <d v="2015-07-08T14:44:59"/>
    <n v="2015"/>
    <x v="58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s v="GB"/>
    <s v="GBP"/>
    <n v="1454936460"/>
    <d v="2016-02-08T13:01:00"/>
    <n v="2016"/>
    <x v="590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50000"/>
    <n v="61"/>
    <x v="2"/>
    <s v="US"/>
    <s v="USD"/>
    <n v="1437570130"/>
    <d v="2015-07-22T13:02:10"/>
    <n v="2015"/>
    <x v="591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s v="US"/>
    <s v="USD"/>
    <n v="1417584860"/>
    <d v="2014-12-03T05:34:20"/>
    <n v="2014"/>
    <x v="592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s v="GB"/>
    <s v="GBP"/>
    <n v="1428333345"/>
    <d v="2015-04-06T15:15:45"/>
    <n v="2015"/>
    <x v="593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s v="25000 to 29999"/>
    <n v="26"/>
    <x v="2"/>
    <s v="US"/>
    <s v="USD"/>
    <n v="1460832206"/>
    <d v="2016-04-16T18:43:26"/>
    <n v="2016"/>
    <x v="594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s v="Greater than 50000"/>
    <n v="426"/>
    <x v="2"/>
    <s v="US"/>
    <s v="USD"/>
    <n v="1430703638"/>
    <d v="2015-05-04T01:40:38"/>
    <n v="2015"/>
    <x v="595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s v="20000 to 24999"/>
    <n v="6"/>
    <x v="2"/>
    <s v="US"/>
    <s v="USD"/>
    <n v="1478122292"/>
    <d v="2016-11-02T21:31:32"/>
    <n v="2016"/>
    <x v="596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s v="US"/>
    <s v="USD"/>
    <n v="1469980800"/>
    <d v="2016-07-31T16:00:00"/>
    <n v="2016"/>
    <x v="597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s v="1000 to 4999"/>
    <n v="850"/>
    <x v="2"/>
    <s v="US"/>
    <s v="USD"/>
    <n v="1417737781"/>
    <d v="2014-12-05T00:03:01"/>
    <n v="2014"/>
    <x v="598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s v="Greater than 50000"/>
    <n v="31"/>
    <x v="2"/>
    <s v="US"/>
    <s v="USD"/>
    <n v="1425827760"/>
    <d v="2015-03-08T15:16:00"/>
    <n v="2015"/>
    <x v="599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s v="5000 to 9999"/>
    <n v="100"/>
    <x v="1"/>
    <s v="US"/>
    <s v="USD"/>
    <n v="1431198562"/>
    <d v="2015-05-09T19:09:22"/>
    <n v="2015"/>
    <x v="600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 14999"/>
    <n v="140"/>
    <x v="1"/>
    <s v="CA"/>
    <s v="CAD"/>
    <n v="1419626139"/>
    <d v="2014-12-26T20:35:39"/>
    <n v="2014"/>
    <x v="601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50000"/>
    <n v="0"/>
    <x v="1"/>
    <s v="US"/>
    <s v="USD"/>
    <n v="1434654215"/>
    <d v="2015-06-18T19:03:35"/>
    <n v="2015"/>
    <x v="602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s v="US"/>
    <s v="USD"/>
    <n v="1408029623"/>
    <d v="2014-08-14T15:20:23"/>
    <n v="2014"/>
    <x v="60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s v="US"/>
    <s v="USD"/>
    <n v="1409187056"/>
    <d v="2014-08-28T00:50:56"/>
    <n v="2014"/>
    <x v="604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s v="5000 to 9999"/>
    <n v="131"/>
    <x v="1"/>
    <s v="US"/>
    <s v="USD"/>
    <n v="1440318908"/>
    <d v="2015-08-23T08:35:08"/>
    <n v="2015"/>
    <x v="605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s v="NL"/>
    <s v="EUR"/>
    <n v="1432479600"/>
    <d v="2015-05-24T15:00:00"/>
    <n v="2015"/>
    <x v="606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s v="US"/>
    <s v="USD"/>
    <n v="1448225336"/>
    <d v="2015-11-22T20:48:56"/>
    <n v="2015"/>
    <x v="607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50000"/>
    <n v="1461"/>
    <x v="1"/>
    <s v="US"/>
    <s v="USD"/>
    <n v="1434405980"/>
    <d v="2015-06-15T22:06:20"/>
    <n v="2015"/>
    <x v="608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s v="GB"/>
    <s v="GBP"/>
    <n v="1448761744"/>
    <d v="2015-11-29T01:49:04"/>
    <n v="2015"/>
    <x v="609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s v="10000 to 14999"/>
    <n v="0"/>
    <x v="1"/>
    <s v="US"/>
    <s v="USD"/>
    <n v="1429732586"/>
    <d v="2015-04-22T19:56:26"/>
    <n v="2015"/>
    <x v="610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Greater than 50000"/>
    <n v="0"/>
    <x v="1"/>
    <s v="FR"/>
    <s v="EUR"/>
    <n v="1453210037"/>
    <d v="2016-01-19T13:27:17"/>
    <n v="2016"/>
    <x v="611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s v="10000 to 14999"/>
    <n v="0"/>
    <x v="1"/>
    <s v="IT"/>
    <s v="EUR"/>
    <n v="1472777146"/>
    <d v="2016-09-02T00:45:46"/>
    <n v="2016"/>
    <x v="612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50000"/>
    <n v="12818"/>
    <x v="1"/>
    <s v="US"/>
    <s v="USD"/>
    <n v="1443675540"/>
    <d v="2015-10-01T04:59:00"/>
    <n v="2015"/>
    <x v="613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10000 to 14999"/>
    <n v="0"/>
    <x v="1"/>
    <s v="US"/>
    <s v="USD"/>
    <n v="1466731740"/>
    <d v="2016-06-24T01:29:00"/>
    <n v="2016"/>
    <x v="614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s v="NZ"/>
    <s v="NZD"/>
    <n v="1443149759"/>
    <d v="2015-09-25T02:55:59"/>
    <n v="2015"/>
    <x v="615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s v="FR"/>
    <s v="EUR"/>
    <n v="1488013307"/>
    <d v="2017-02-25T09:01:47"/>
    <n v="2017"/>
    <x v="616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s v="GB"/>
    <s v="GBP"/>
    <n v="1431072843"/>
    <d v="2015-05-08T08:14:03"/>
    <n v="2015"/>
    <x v="617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s v="US"/>
    <s v="USD"/>
    <n v="1449689203"/>
    <d v="2015-12-09T19:26:43"/>
    <n v="2015"/>
    <x v="618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s v="Greater than 50000"/>
    <n v="1"/>
    <x v="1"/>
    <s v="US"/>
    <s v="USD"/>
    <n v="1416933390"/>
    <d v="2014-11-25T16:36:30"/>
    <n v="2014"/>
    <x v="619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s v="CA"/>
    <s v="CAD"/>
    <n v="1408986738"/>
    <d v="2014-08-25T17:12:18"/>
    <n v="2014"/>
    <x v="620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s v="US"/>
    <s v="USD"/>
    <n v="1467934937"/>
    <d v="2016-07-07T23:42:17"/>
    <n v="2016"/>
    <x v="621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s v="US"/>
    <s v="USD"/>
    <n v="1467398138"/>
    <d v="2016-07-01T18:35:38"/>
    <n v="2016"/>
    <x v="622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50000"/>
    <n v="0"/>
    <x v="1"/>
    <s v="AU"/>
    <s v="AUD"/>
    <n v="1432771997"/>
    <d v="2015-05-28T00:13:17"/>
    <n v="2015"/>
    <x v="623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s v="US"/>
    <s v="USD"/>
    <n v="1431647041"/>
    <d v="2015-05-14T23:44:01"/>
    <n v="2015"/>
    <x v="624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s v="CA"/>
    <s v="CAD"/>
    <n v="1490560177"/>
    <d v="2017-03-26T20:29:37"/>
    <n v="2017"/>
    <x v="625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s v="US"/>
    <s v="USD"/>
    <n v="1439644920"/>
    <d v="2015-08-15T13:22:00"/>
    <n v="2015"/>
    <x v="626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50000"/>
    <n v="90"/>
    <x v="1"/>
    <s v="SE"/>
    <s v="SEK"/>
    <n v="1457996400"/>
    <d v="2016-03-14T23:00:00"/>
    <n v="2016"/>
    <x v="627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s v="US"/>
    <s v="USD"/>
    <n v="1405269457"/>
    <d v="2014-07-13T16:37:37"/>
    <n v="2014"/>
    <x v="628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50000"/>
    <n v="350"/>
    <x v="1"/>
    <s v="AU"/>
    <s v="AUD"/>
    <n v="1463239108"/>
    <d v="2016-05-14T15:18:28"/>
    <n v="2016"/>
    <x v="629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s v="10000 to 14999"/>
    <n v="10"/>
    <x v="1"/>
    <s v="US"/>
    <s v="USD"/>
    <n v="1441516200"/>
    <d v="2015-09-06T05:10:00"/>
    <n v="2015"/>
    <x v="630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s v="Greater than 50000"/>
    <n v="690"/>
    <x v="1"/>
    <s v="CA"/>
    <s v="CAD"/>
    <n v="1464460329"/>
    <d v="2016-05-28T18:32:09"/>
    <n v="2016"/>
    <x v="631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s v="NL"/>
    <s v="EUR"/>
    <n v="1448470165"/>
    <d v="2015-11-25T16:49:25"/>
    <n v="2015"/>
    <x v="632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s v="10000 to 14999"/>
    <n v="1245"/>
    <x v="1"/>
    <s v="US"/>
    <s v="USD"/>
    <n v="1466204400"/>
    <d v="2016-06-17T23:00:00"/>
    <n v="2016"/>
    <x v="633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s v="5000 to 9999"/>
    <n v="1"/>
    <x v="1"/>
    <s v="US"/>
    <s v="USD"/>
    <n v="1424989029"/>
    <d v="2015-02-26T22:17:09"/>
    <n v="2015"/>
    <x v="634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s v="25000 to 29999"/>
    <n v="2"/>
    <x v="1"/>
    <s v="US"/>
    <s v="USD"/>
    <n v="1428804762"/>
    <d v="2015-04-12T02:12:42"/>
    <n v="2015"/>
    <x v="635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s v="1000 to 4999"/>
    <n v="4"/>
    <x v="1"/>
    <s v="GB"/>
    <s v="GBP"/>
    <n v="1433587620"/>
    <d v="2015-06-06T10:47:00"/>
    <n v="2015"/>
    <x v="636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50000"/>
    <n v="0"/>
    <x v="1"/>
    <s v="GB"/>
    <s v="GBP"/>
    <n v="1488063840"/>
    <d v="2017-02-25T23:04:00"/>
    <n v="2017"/>
    <x v="637"/>
    <x v="637"/>
    <b v="0"/>
    <n v="0"/>
    <b v="0"/>
    <s v="technology/web"/>
    <x v="2"/>
    <x v="7"/>
  </r>
  <r>
    <n v="638"/>
    <s v="W (Canceled)"/>
    <s v="O0"/>
    <n v="200000"/>
    <s v="Greater than 50000"/>
    <n v="18"/>
    <x v="1"/>
    <s v="DE"/>
    <s v="EUR"/>
    <n v="1490447662"/>
    <d v="2017-03-25T13:14:22"/>
    <n v="2017"/>
    <x v="638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s v="Greater than 50000"/>
    <n v="1"/>
    <x v="1"/>
    <s v="US"/>
    <s v="USD"/>
    <n v="1413208795"/>
    <d v="2014-10-13T13:59:55"/>
    <n v="2014"/>
    <x v="639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s v="FR"/>
    <s v="EUR"/>
    <n v="1480028400"/>
    <d v="2016-11-24T23:00:00"/>
    <n v="2016"/>
    <x v="640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s v="US"/>
    <s v="USD"/>
    <n v="1439473248"/>
    <d v="2015-08-13T13:40:48"/>
    <n v="2015"/>
    <x v="641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s v="DE"/>
    <s v="EUR"/>
    <n v="1439998674"/>
    <d v="2015-08-19T15:37:54"/>
    <n v="2015"/>
    <x v="642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s v="US"/>
    <s v="USD"/>
    <n v="1433085875"/>
    <d v="2015-05-31T15:24:35"/>
    <n v="2015"/>
    <x v="643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s v="US"/>
    <s v="USD"/>
    <n v="1414544400"/>
    <d v="2014-10-29T01:00:00"/>
    <n v="2014"/>
    <x v="644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s v="1000 to 4999"/>
    <n v="5574"/>
    <x v="0"/>
    <s v="US"/>
    <s v="USD"/>
    <n v="1470962274"/>
    <d v="2016-08-12T00:37:54"/>
    <n v="2016"/>
    <x v="645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s v="US"/>
    <s v="USD"/>
    <n v="1407788867"/>
    <d v="2014-08-11T20:27:47"/>
    <n v="2014"/>
    <x v="646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s v="CA"/>
    <s v="CAD"/>
    <n v="1458235549"/>
    <d v="2016-03-17T17:25:49"/>
    <n v="2016"/>
    <x v="647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s v="35000 to 39999"/>
    <n v="44388"/>
    <x v="0"/>
    <s v="US"/>
    <s v="USD"/>
    <n v="1413304708"/>
    <d v="2014-10-14T16:38:28"/>
    <n v="2014"/>
    <x v="64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s v="US"/>
    <s v="USD"/>
    <n v="1410904413"/>
    <d v="2014-09-16T21:53:33"/>
    <n v="2014"/>
    <x v="649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s v="US"/>
    <s v="USD"/>
    <n v="1418953984"/>
    <d v="2014-12-19T01:53:04"/>
    <n v="2014"/>
    <x v="650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s v="US"/>
    <s v="USD"/>
    <n v="1418430311"/>
    <d v="2014-12-13T00:25:11"/>
    <n v="2014"/>
    <x v="65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s v="US"/>
    <s v="USD"/>
    <n v="1480613650"/>
    <d v="2016-12-01T17:34:10"/>
    <n v="2016"/>
    <x v="652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50000"/>
    <n v="106084.5"/>
    <x v="0"/>
    <s v="US"/>
    <s v="USD"/>
    <n v="1440082240"/>
    <d v="2015-08-20T14:50:40"/>
    <n v="2015"/>
    <x v="653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 14999"/>
    <n v="32075"/>
    <x v="0"/>
    <s v="US"/>
    <s v="USD"/>
    <n v="1436396313"/>
    <d v="2015-07-08T22:58:33"/>
    <n v="2015"/>
    <x v="654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s v="US"/>
    <s v="USD"/>
    <n v="1426197512"/>
    <d v="2015-03-12T21:58:32"/>
    <n v="2015"/>
    <x v="655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s v="US"/>
    <s v="USD"/>
    <n v="1460917119"/>
    <d v="2016-04-17T18:18:39"/>
    <n v="2016"/>
    <x v="656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s v="US"/>
    <s v="USD"/>
    <n v="1450901872"/>
    <d v="2015-12-23T20:17:52"/>
    <n v="2015"/>
    <x v="657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s v="US"/>
    <s v="USD"/>
    <n v="1437933600"/>
    <d v="2015-07-26T18:00:00"/>
    <n v="2015"/>
    <x v="658"/>
    <x v="658"/>
    <b v="0"/>
    <n v="276"/>
    <b v="1"/>
    <s v="technology/wearables"/>
    <x v="2"/>
    <x v="8"/>
  </r>
  <r>
    <n v="659"/>
    <s v="Lulu Watch Designs - Apple Watch"/>
    <s v="Sync up your lifestyle"/>
    <n v="3000"/>
    <s v="1000 to 4999"/>
    <n v="3017"/>
    <x v="0"/>
    <s v="US"/>
    <s v="USD"/>
    <n v="1440339295"/>
    <d v="2015-08-23T14:14:55"/>
    <n v="2015"/>
    <x v="659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50000"/>
    <n v="1529"/>
    <x v="2"/>
    <s v="US"/>
    <s v="USD"/>
    <n v="1415558879"/>
    <d v="2014-11-09T18:47:59"/>
    <n v="2014"/>
    <x v="660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s v="10000 to 14999"/>
    <n v="95"/>
    <x v="2"/>
    <s v="US"/>
    <s v="USD"/>
    <n v="1477236559"/>
    <d v="2016-10-23T15:29:19"/>
    <n v="2016"/>
    <x v="661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s v="35000 to 39999"/>
    <n v="156"/>
    <x v="2"/>
    <s v="US"/>
    <s v="USD"/>
    <n v="1421404247"/>
    <d v="2015-01-16T10:30:47"/>
    <n v="2015"/>
    <x v="662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s v="Greater than 50000"/>
    <n v="700"/>
    <x v="2"/>
    <s v="DK"/>
    <s v="DKK"/>
    <n v="1437250456"/>
    <d v="2015-07-18T20:14:16"/>
    <n v="2015"/>
    <x v="663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s v="10000 to 14999"/>
    <n v="904"/>
    <x v="2"/>
    <s v="US"/>
    <s v="USD"/>
    <n v="1428940775"/>
    <d v="2015-04-13T15:59:35"/>
    <n v="2015"/>
    <x v="664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 14999"/>
    <n v="1864"/>
    <x v="2"/>
    <s v="US"/>
    <s v="USD"/>
    <n v="1484327061"/>
    <d v="2017-01-13T17:04:21"/>
    <n v="2017"/>
    <x v="665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s v="Greater than 50000"/>
    <n v="8"/>
    <x v="2"/>
    <s v="US"/>
    <s v="USD"/>
    <n v="1408305498"/>
    <d v="2014-08-17T19:58:18"/>
    <n v="2014"/>
    <x v="666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s v="Greater than 50000"/>
    <n v="5010"/>
    <x v="2"/>
    <s v="IT"/>
    <s v="EUR"/>
    <n v="1477731463"/>
    <d v="2016-10-29T08:57:43"/>
    <n v="2016"/>
    <x v="667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s v="US"/>
    <s v="USD"/>
    <n v="1431374222"/>
    <d v="2015-05-11T19:57:02"/>
    <n v="2015"/>
    <x v="668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s v="Greater than 50000"/>
    <n v="43015"/>
    <x v="2"/>
    <s v="SE"/>
    <s v="SEK"/>
    <n v="1467817258"/>
    <d v="2016-07-06T15:00:58"/>
    <n v="2016"/>
    <x v="669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50000"/>
    <n v="26349"/>
    <x v="2"/>
    <s v="IT"/>
    <s v="EUR"/>
    <n v="1466323800"/>
    <d v="2016-06-19T08:10:00"/>
    <n v="2016"/>
    <x v="67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s v="US"/>
    <s v="USD"/>
    <n v="1421208000"/>
    <d v="2015-01-14T04:00:00"/>
    <n v="2015"/>
    <x v="671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s v="Greater than 50000"/>
    <n v="10814"/>
    <x v="2"/>
    <s v="US"/>
    <s v="USD"/>
    <n v="1420088340"/>
    <d v="2015-01-01T04:59:00"/>
    <n v="2015"/>
    <x v="672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s v="Greater than 50000"/>
    <n v="205"/>
    <x v="2"/>
    <s v="US"/>
    <s v="USD"/>
    <n v="1409602217"/>
    <d v="2014-09-01T20:10:17"/>
    <n v="2014"/>
    <x v="673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s v="Greater than 50000"/>
    <n v="15"/>
    <x v="2"/>
    <s v="US"/>
    <s v="USD"/>
    <n v="1407811627"/>
    <d v="2014-08-12T02:47:07"/>
    <n v="2014"/>
    <x v="674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s v="US"/>
    <s v="USD"/>
    <n v="1420095540"/>
    <d v="2015-01-01T06:59:00"/>
    <n v="2015"/>
    <x v="675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50000"/>
    <n v="1471"/>
    <x v="2"/>
    <s v="CA"/>
    <s v="CAD"/>
    <n v="1423333581"/>
    <d v="2015-02-07T18:26:21"/>
    <n v="2015"/>
    <x v="676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50000"/>
    <n v="12792"/>
    <x v="2"/>
    <s v="IT"/>
    <s v="EUR"/>
    <n v="1467106895"/>
    <d v="2016-06-28T09:41:35"/>
    <n v="2016"/>
    <x v="677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s v="US"/>
    <s v="USD"/>
    <n v="1463821338"/>
    <d v="2016-05-21T09:02:18"/>
    <n v="2016"/>
    <x v="67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s v="Greater than 50000"/>
    <n v="8827"/>
    <x v="2"/>
    <s v="US"/>
    <s v="USD"/>
    <n v="1472920909"/>
    <d v="2016-09-03T16:41:49"/>
    <n v="2016"/>
    <x v="67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50000"/>
    <n v="19434"/>
    <x v="2"/>
    <s v="US"/>
    <s v="USD"/>
    <n v="1410955331"/>
    <d v="2014-09-17T12:02:11"/>
    <n v="2014"/>
    <x v="680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s v="US"/>
    <s v="USD"/>
    <n v="1477509604"/>
    <d v="2016-10-26T19:20:04"/>
    <n v="2016"/>
    <x v="681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s v="Greater than 50000"/>
    <n v="53"/>
    <x v="2"/>
    <s v="US"/>
    <s v="USD"/>
    <n v="1489512122"/>
    <d v="2017-03-14T17:22:02"/>
    <n v="2017"/>
    <x v="68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s v="35000 to 39999"/>
    <n v="298"/>
    <x v="2"/>
    <s v="US"/>
    <s v="USD"/>
    <n v="1477949764"/>
    <d v="2016-10-31T21:36:04"/>
    <n v="2016"/>
    <x v="683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s v="Greater than 50000"/>
    <n v="23948"/>
    <x v="2"/>
    <s v="US"/>
    <s v="USD"/>
    <n v="1406257200"/>
    <d v="2014-07-25T03:00:00"/>
    <n v="2014"/>
    <x v="684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s v="US"/>
    <s v="USD"/>
    <n v="1421095672"/>
    <d v="2015-01-12T20:47:52"/>
    <n v="2015"/>
    <x v="685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s v="Greater than 50000"/>
    <n v="0"/>
    <x v="2"/>
    <s v="IT"/>
    <s v="EUR"/>
    <n v="1438618170"/>
    <d v="2015-08-03T16:09:30"/>
    <n v="2015"/>
    <x v="686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50000"/>
    <n v="3550"/>
    <x v="2"/>
    <s v="MX"/>
    <s v="MXN"/>
    <n v="1486317653"/>
    <d v="2017-02-05T18:00:53"/>
    <n v="2017"/>
    <x v="687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s v="US"/>
    <s v="USD"/>
    <n v="1444876253"/>
    <d v="2015-10-15T02:30:53"/>
    <n v="2015"/>
    <x v="688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50000"/>
    <n v="115297.5"/>
    <x v="2"/>
    <s v="US"/>
    <s v="USD"/>
    <n v="1481173140"/>
    <d v="2016-12-08T04:59:00"/>
    <n v="2016"/>
    <x v="689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s v="20000 to 24999"/>
    <n v="2468"/>
    <x v="2"/>
    <s v="US"/>
    <s v="USD"/>
    <n v="1473400800"/>
    <d v="2016-09-09T06:00:00"/>
    <n v="2016"/>
    <x v="690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s v="Greater than 50000"/>
    <n v="260"/>
    <x v="2"/>
    <s v="US"/>
    <s v="USD"/>
    <n v="1435711246"/>
    <d v="2015-07-01T00:40:46"/>
    <n v="2015"/>
    <x v="691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s v="GB"/>
    <s v="GBP"/>
    <n v="1482397263"/>
    <d v="2016-12-22T09:01:03"/>
    <n v="2016"/>
    <x v="692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s v="Greater than 50000"/>
    <n v="35338"/>
    <x v="2"/>
    <s v="US"/>
    <s v="USD"/>
    <n v="1430421827"/>
    <d v="2015-04-30T19:23:47"/>
    <n v="2015"/>
    <x v="693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s v="Greater than 50000"/>
    <n v="590"/>
    <x v="2"/>
    <s v="US"/>
    <s v="USD"/>
    <n v="1485964559"/>
    <d v="2017-02-01T15:55:59"/>
    <n v="2017"/>
    <x v="694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s v="Greater than 50000"/>
    <n v="636"/>
    <x v="2"/>
    <s v="US"/>
    <s v="USD"/>
    <n v="1414758620"/>
    <d v="2014-10-31T12:30:20"/>
    <n v="2014"/>
    <x v="695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s v="Greater than 50000"/>
    <n v="1"/>
    <x v="2"/>
    <s v="NL"/>
    <s v="EUR"/>
    <n v="1406326502"/>
    <d v="2014-07-25T22:15:02"/>
    <n v="2014"/>
    <x v="696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s v="DE"/>
    <s v="EUR"/>
    <n v="1454502789"/>
    <d v="2016-02-03T12:33:09"/>
    <n v="2016"/>
    <x v="697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50000"/>
    <n v="15390"/>
    <x v="2"/>
    <s v="US"/>
    <s v="USD"/>
    <n v="1411005600"/>
    <d v="2014-09-18T02:00:00"/>
    <n v="2014"/>
    <x v="698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s v="Greater than 50000"/>
    <n v="107148.74"/>
    <x v="2"/>
    <s v="US"/>
    <s v="USD"/>
    <n v="1385136000"/>
    <d v="2013-11-22T16:00:00"/>
    <n v="2013"/>
    <x v="699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s v="ES"/>
    <s v="EUR"/>
    <n v="1484065881"/>
    <d v="2017-01-10T16:31:21"/>
    <n v="2017"/>
    <x v="700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s v="GB"/>
    <s v="GBP"/>
    <n v="1406130880"/>
    <d v="2014-07-23T15:54:40"/>
    <n v="2014"/>
    <x v="701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s v="US"/>
    <s v="USD"/>
    <n v="1480011987"/>
    <d v="2016-11-24T18:26:27"/>
    <n v="2016"/>
    <x v="702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s v="US"/>
    <s v="USD"/>
    <n v="1485905520"/>
    <d v="2017-01-31T23:32:00"/>
    <n v="2017"/>
    <x v="703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s v="Greater than 50000"/>
    <n v="481"/>
    <x v="2"/>
    <s v="CA"/>
    <s v="CAD"/>
    <n v="1487565468"/>
    <d v="2017-02-20T04:37:48"/>
    <n v="2017"/>
    <x v="704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s v="Greater than 50000"/>
    <n v="977"/>
    <x v="2"/>
    <s v="NL"/>
    <s v="EUR"/>
    <n v="1484999278"/>
    <d v="2017-01-21T11:47:58"/>
    <n v="2017"/>
    <x v="705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s v="Greater than 50000"/>
    <n v="0"/>
    <x v="2"/>
    <s v="ES"/>
    <s v="EUR"/>
    <n v="1481740740"/>
    <d v="2016-12-14T18:39:00"/>
    <n v="2016"/>
    <x v="706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50000"/>
    <n v="53670.6"/>
    <x v="2"/>
    <s v="GB"/>
    <s v="GBP"/>
    <n v="1483286127"/>
    <d v="2017-01-01T15:55:27"/>
    <n v="2017"/>
    <x v="70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s v="GB"/>
    <s v="GBP"/>
    <n v="1410616600"/>
    <d v="2014-09-13T13:56:40"/>
    <n v="2014"/>
    <x v="708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s v="15000 to 19999"/>
    <n v="61"/>
    <x v="2"/>
    <s v="US"/>
    <s v="USD"/>
    <n v="1417741159"/>
    <d v="2014-12-05T00:59:19"/>
    <n v="2014"/>
    <x v="70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s v="1000 to 4999"/>
    <n v="0"/>
    <x v="2"/>
    <s v="CA"/>
    <s v="CAD"/>
    <n v="1408495440"/>
    <d v="2014-08-20T00:44:00"/>
    <n v="2014"/>
    <x v="710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s v="Greater than 50000"/>
    <n v="33791"/>
    <x v="2"/>
    <s v="NL"/>
    <s v="EUR"/>
    <n v="1481716868"/>
    <d v="2016-12-14T12:01:08"/>
    <n v="2016"/>
    <x v="711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s v="US"/>
    <s v="USD"/>
    <n v="1455466832"/>
    <d v="2016-02-14T16:20:32"/>
    <n v="2016"/>
    <x v="71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s v="IT"/>
    <s v="EUR"/>
    <n v="1465130532"/>
    <d v="2016-06-05T12:42:12"/>
    <n v="2016"/>
    <x v="713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s v="US"/>
    <s v="USD"/>
    <n v="1488308082"/>
    <d v="2017-02-28T18:54:42"/>
    <n v="2017"/>
    <x v="714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s v="US"/>
    <s v="USD"/>
    <n v="1446693040"/>
    <d v="2015-11-05T03:10:40"/>
    <n v="2015"/>
    <x v="715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s v="US"/>
    <s v="USD"/>
    <n v="1417392000"/>
    <d v="2014-12-01T00:00:00"/>
    <n v="2014"/>
    <x v="716"/>
    <x v="716"/>
    <b v="0"/>
    <n v="16"/>
    <b v="0"/>
    <s v="technology/wearables"/>
    <x v="2"/>
    <x v="8"/>
  </r>
  <r>
    <n v="717"/>
    <s v="cool air belt"/>
    <s v="Cool air flowing under clothing keeps you cool."/>
    <n v="100000"/>
    <s v="Greater than 50000"/>
    <n v="305"/>
    <x v="2"/>
    <s v="US"/>
    <s v="USD"/>
    <n v="1409949002"/>
    <d v="2014-09-05T20:30:02"/>
    <n v="2014"/>
    <x v="717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s v="10000 to 14999"/>
    <n v="90"/>
    <x v="2"/>
    <s v="US"/>
    <s v="USD"/>
    <n v="1487397540"/>
    <d v="2017-02-18T05:59:00"/>
    <n v="2017"/>
    <x v="718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s v="US"/>
    <s v="USD"/>
    <n v="1456189076"/>
    <d v="2016-02-23T00:57:56"/>
    <n v="2016"/>
    <x v="719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s v="US"/>
    <s v="USD"/>
    <n v="1327851291"/>
    <d v="2012-01-29T15:34:51"/>
    <n v="2012"/>
    <x v="720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s v="US"/>
    <s v="USD"/>
    <n v="1406900607"/>
    <d v="2014-08-01T13:43:27"/>
    <n v="2014"/>
    <x v="721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s v="US"/>
    <s v="USD"/>
    <n v="1333909178"/>
    <d v="2012-04-08T18:19:38"/>
    <n v="2012"/>
    <x v="722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s v="5000 to 9999"/>
    <n v="5469"/>
    <x v="0"/>
    <s v="US"/>
    <s v="USD"/>
    <n v="1438228740"/>
    <d v="2015-07-30T03:59:00"/>
    <n v="2015"/>
    <x v="723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s v="US"/>
    <s v="USD"/>
    <n v="1309447163"/>
    <d v="2011-06-30T15:19:23"/>
    <n v="2011"/>
    <x v="724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s v="US"/>
    <s v="USD"/>
    <n v="1450018912"/>
    <d v="2015-12-13T15:01:52"/>
    <n v="2015"/>
    <x v="725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s v="US"/>
    <s v="USD"/>
    <n v="1365728487"/>
    <d v="2013-04-12T01:01:27"/>
    <n v="2013"/>
    <x v="726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s v="US"/>
    <s v="USD"/>
    <n v="1358198400"/>
    <d v="2013-01-14T21:20:00"/>
    <n v="2013"/>
    <x v="727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s v="US"/>
    <s v="USD"/>
    <n v="1313957157"/>
    <d v="2011-08-21T20:05:57"/>
    <n v="2011"/>
    <x v="728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s v="US"/>
    <s v="USD"/>
    <n v="1348028861"/>
    <d v="2012-09-19T04:27:41"/>
    <n v="2012"/>
    <x v="729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s v="20000 to 24999"/>
    <n v="26438"/>
    <x v="0"/>
    <s v="US"/>
    <s v="USD"/>
    <n v="1323280391"/>
    <d v="2011-12-07T17:53:11"/>
    <n v="2011"/>
    <x v="730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s v="US"/>
    <s v="USD"/>
    <n v="1327212000"/>
    <d v="2012-01-22T06:00:00"/>
    <n v="2012"/>
    <x v="731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s v="GB"/>
    <s v="GBP"/>
    <n v="1380449461"/>
    <d v="2013-09-29T10:11:01"/>
    <n v="2013"/>
    <x v="732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s v="GB"/>
    <s v="GBP"/>
    <n v="1387533892"/>
    <d v="2013-12-20T10:04:52"/>
    <n v="2013"/>
    <x v="733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s v="5000 to 9999"/>
    <n v="10670"/>
    <x v="0"/>
    <s v="CA"/>
    <s v="CAD"/>
    <n v="1431147600"/>
    <d v="2015-05-09T05:00:00"/>
    <n v="2015"/>
    <x v="734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s v="US"/>
    <s v="USD"/>
    <n v="1417653540"/>
    <d v="2014-12-04T00:39:00"/>
    <n v="2014"/>
    <x v="735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s v="US"/>
    <s v="USD"/>
    <n v="1385009940"/>
    <d v="2013-11-21T04:59:00"/>
    <n v="2013"/>
    <x v="736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s v="US"/>
    <s v="USD"/>
    <n v="1392408000"/>
    <d v="2014-02-14T20:00:00"/>
    <n v="2014"/>
    <x v="737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s v="US"/>
    <s v="USD"/>
    <n v="1417409940"/>
    <d v="2014-12-01T04:59:00"/>
    <n v="2014"/>
    <x v="738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s v="US"/>
    <s v="USD"/>
    <n v="1407758629"/>
    <d v="2014-08-11T12:03:49"/>
    <n v="2014"/>
    <x v="73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s v="US"/>
    <s v="USD"/>
    <n v="1434857482"/>
    <d v="2015-06-21T03:31:22"/>
    <n v="2015"/>
    <x v="740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s v="10000 to 14999"/>
    <n v="13293.8"/>
    <x v="0"/>
    <s v="US"/>
    <s v="USD"/>
    <n v="1370964806"/>
    <d v="2013-06-11T15:33:26"/>
    <n v="2013"/>
    <x v="741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s v="US"/>
    <s v="USD"/>
    <n v="1395435712"/>
    <d v="2014-03-21T21:01:52"/>
    <n v="2014"/>
    <x v="74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s v="US"/>
    <s v="USD"/>
    <n v="1334610000"/>
    <d v="2012-04-16T21:00:00"/>
    <n v="2012"/>
    <x v="743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s v="US"/>
    <s v="USD"/>
    <n v="1355439503"/>
    <d v="2012-12-13T22:58:23"/>
    <n v="2012"/>
    <x v="744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s v="US"/>
    <s v="USD"/>
    <n v="1367588645"/>
    <d v="2013-05-03T13:44:05"/>
    <n v="2013"/>
    <x v="7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s v="1000 to 4999"/>
    <n v="3318"/>
    <x v="0"/>
    <s v="US"/>
    <s v="USD"/>
    <n v="1348372740"/>
    <d v="2012-09-23T03:59:00"/>
    <n v="2012"/>
    <x v="746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s v="NL"/>
    <s v="EUR"/>
    <n v="1421319240"/>
    <d v="2015-01-15T10:54:00"/>
    <n v="2015"/>
    <x v="747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s v="US"/>
    <s v="USD"/>
    <n v="1407701966"/>
    <d v="2014-08-10T20:19:26"/>
    <n v="2014"/>
    <x v="748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s v="10000 to 14999"/>
    <n v="10556"/>
    <x v="0"/>
    <s v="US"/>
    <s v="USD"/>
    <n v="1485642930"/>
    <d v="2017-01-28T22:35:30"/>
    <n v="2017"/>
    <x v="749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s v="US"/>
    <s v="USD"/>
    <n v="1361739872"/>
    <d v="2013-02-24T21:04:32"/>
    <n v="2013"/>
    <x v="750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s v="US"/>
    <s v="USD"/>
    <n v="1312470475"/>
    <d v="2011-08-04T15:07:55"/>
    <n v="2011"/>
    <x v="751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s v="AU"/>
    <s v="AUD"/>
    <n v="1476615600"/>
    <d v="2016-10-16T11:00:00"/>
    <n v="2016"/>
    <x v="752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 14999"/>
    <n v="12800"/>
    <x v="0"/>
    <s v="US"/>
    <s v="USD"/>
    <n v="1423922991"/>
    <d v="2015-02-14T14:09:51"/>
    <n v="2015"/>
    <x v="753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s v="US"/>
    <s v="USD"/>
    <n v="1357408721"/>
    <d v="2013-01-05T17:58:41"/>
    <n v="2013"/>
    <x v="754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s v="US"/>
    <s v="USD"/>
    <n v="1369010460"/>
    <d v="2013-05-20T00:41:00"/>
    <n v="2013"/>
    <x v="755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s v="US"/>
    <s v="USD"/>
    <n v="1303147459"/>
    <d v="2011-04-18T17:24:19"/>
    <n v="2011"/>
    <x v="756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s v="US"/>
    <s v="USD"/>
    <n v="1354756714"/>
    <d v="2012-12-06T01:18:34"/>
    <n v="2012"/>
    <x v="757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s v="1000 to 4999"/>
    <n v="2550"/>
    <x v="0"/>
    <s v="US"/>
    <s v="USD"/>
    <n v="1286568268"/>
    <d v="2010-10-08T20:04:28"/>
    <n v="2010"/>
    <x v="75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s v="5000 to 9999"/>
    <n v="5096"/>
    <x v="0"/>
    <s v="GB"/>
    <s v="GBP"/>
    <n v="1404892539"/>
    <d v="2014-07-09T07:55:39"/>
    <n v="2014"/>
    <x v="75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s v="US"/>
    <s v="USD"/>
    <n v="1480188013"/>
    <d v="2016-11-26T19:20:13"/>
    <n v="2016"/>
    <x v="760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s v="5000 to 9999"/>
    <n v="235"/>
    <x v="2"/>
    <s v="US"/>
    <s v="USD"/>
    <n v="1391364126"/>
    <d v="2014-02-02T18:02:06"/>
    <n v="2014"/>
    <x v="761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s v="MX"/>
    <s v="MXN"/>
    <n v="1480831200"/>
    <d v="2016-12-04T06:00:00"/>
    <n v="2016"/>
    <x v="762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s v="GB"/>
    <s v="GBP"/>
    <n v="1376563408"/>
    <d v="2013-08-15T10:43:28"/>
    <n v="2013"/>
    <x v="763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s v="5000 to 9999"/>
    <n v="0"/>
    <x v="2"/>
    <s v="US"/>
    <s v="USD"/>
    <n v="1441858161"/>
    <d v="2015-09-10T04:09:21"/>
    <n v="2015"/>
    <x v="764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s v="US"/>
    <s v="USD"/>
    <n v="1413723684"/>
    <d v="2014-10-19T13:01:24"/>
    <n v="2014"/>
    <x v="765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s v="CA"/>
    <s v="CAD"/>
    <n v="1424112483"/>
    <d v="2015-02-16T18:48:03"/>
    <n v="2015"/>
    <x v="766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s v="US"/>
    <s v="USD"/>
    <n v="1432178810"/>
    <d v="2015-05-21T03:26:50"/>
    <n v="2015"/>
    <x v="767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s v="US"/>
    <s v="USD"/>
    <n v="1387169890"/>
    <d v="2013-12-16T04:58:10"/>
    <n v="2013"/>
    <x v="768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s v="US"/>
    <s v="USD"/>
    <n v="1388102094"/>
    <d v="2013-12-26T23:54:54"/>
    <n v="2013"/>
    <x v="769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s v="US"/>
    <s v="USD"/>
    <n v="1361750369"/>
    <d v="2013-02-24T23:59:29"/>
    <n v="2013"/>
    <x v="770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s v="35000 to 39999"/>
    <n v="10"/>
    <x v="2"/>
    <s v="US"/>
    <s v="USD"/>
    <n v="1454183202"/>
    <d v="2016-01-30T19:46:42"/>
    <n v="2016"/>
    <x v="771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s v="US"/>
    <s v="USD"/>
    <n v="1257047940"/>
    <d v="2009-11-01T03:59:00"/>
    <n v="2009"/>
    <x v="772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s v="GB"/>
    <s v="GBP"/>
    <n v="1431298860"/>
    <d v="2015-05-10T23:01:00"/>
    <n v="2015"/>
    <x v="773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s v="US"/>
    <s v="USD"/>
    <n v="1393181018"/>
    <d v="2014-02-23T18:43:38"/>
    <n v="2014"/>
    <x v="774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s v="10000 to 14999"/>
    <n v="170"/>
    <x v="2"/>
    <s v="US"/>
    <s v="USD"/>
    <n v="1323998795"/>
    <d v="2011-12-16T01:26:35"/>
    <n v="2011"/>
    <x v="77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s v="US"/>
    <s v="USD"/>
    <n v="1444539600"/>
    <d v="2015-10-11T05:00:00"/>
    <n v="2015"/>
    <x v="776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s v="US"/>
    <s v="USD"/>
    <n v="1375313577"/>
    <d v="2013-07-31T23:32:57"/>
    <n v="2013"/>
    <x v="7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s v="US"/>
    <s v="USD"/>
    <n v="1398876680"/>
    <d v="2014-04-30T16:51:20"/>
    <n v="2014"/>
    <x v="778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s v="US"/>
    <s v="USD"/>
    <n v="1287115200"/>
    <d v="2010-10-15T04:00:00"/>
    <n v="2010"/>
    <x v="779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s v="US"/>
    <s v="USD"/>
    <n v="1304439025"/>
    <d v="2011-05-03T16:10:25"/>
    <n v="2011"/>
    <x v="780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s v="US"/>
    <s v="USD"/>
    <n v="1370649674"/>
    <d v="2013-06-08T00:01:14"/>
    <n v="2013"/>
    <x v="781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s v="US"/>
    <s v="USD"/>
    <n v="1345918302"/>
    <d v="2012-08-25T18:11:42"/>
    <n v="2012"/>
    <x v="78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s v="US"/>
    <s v="USD"/>
    <n v="1335564000"/>
    <d v="2012-04-27T22:00:00"/>
    <n v="2012"/>
    <x v="783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s v="US"/>
    <s v="USD"/>
    <n v="1395023719"/>
    <d v="2014-03-17T02:35:19"/>
    <n v="2014"/>
    <x v="784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s v="US"/>
    <s v="USD"/>
    <n v="1362060915"/>
    <d v="2013-02-28T14:15:15"/>
    <n v="2013"/>
    <x v="78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s v="US"/>
    <s v="USD"/>
    <n v="1336751220"/>
    <d v="2012-05-11T15:47:00"/>
    <n v="2012"/>
    <x v="786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s v="US"/>
    <s v="USD"/>
    <n v="1383318226"/>
    <d v="2013-11-01T15:03:46"/>
    <n v="2013"/>
    <x v="787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s v="US"/>
    <s v="USD"/>
    <n v="1341633540"/>
    <d v="2012-07-07T03:59:00"/>
    <n v="2012"/>
    <x v="788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s v="US"/>
    <s v="USD"/>
    <n v="1358755140"/>
    <d v="2013-01-21T07:59:00"/>
    <n v="2013"/>
    <x v="789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s v="10000 to 14999"/>
    <n v="14437.46"/>
    <x v="0"/>
    <s v="US"/>
    <s v="USD"/>
    <n v="1359680939"/>
    <d v="2013-02-01T01:08:59"/>
    <n v="2013"/>
    <x v="790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s v="US"/>
    <s v="USD"/>
    <n v="1384322340"/>
    <d v="2013-11-13T05:59:00"/>
    <n v="2013"/>
    <x v="791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s v="1000 to 4999"/>
    <n v="2511.11"/>
    <x v="0"/>
    <s v="US"/>
    <s v="USD"/>
    <n v="1383861483"/>
    <d v="2013-11-07T21:58:03"/>
    <n v="2013"/>
    <x v="792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s v="US"/>
    <s v="USD"/>
    <n v="1372827540"/>
    <d v="2013-07-03T04:59:00"/>
    <n v="2013"/>
    <x v="793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s v="US"/>
    <s v="USD"/>
    <n v="1315242360"/>
    <d v="2011-09-05T17:06:00"/>
    <n v="2011"/>
    <x v="794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 14999"/>
    <n v="15650"/>
    <x v="0"/>
    <s v="US"/>
    <s v="USD"/>
    <n v="1333774740"/>
    <d v="2012-04-07T04:59:00"/>
    <n v="2012"/>
    <x v="795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s v="10000 to 14999"/>
    <n v="10135"/>
    <x v="0"/>
    <s v="US"/>
    <s v="USD"/>
    <n v="1379279400"/>
    <d v="2013-09-15T21:10:00"/>
    <n v="2013"/>
    <x v="796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s v="US"/>
    <s v="USD"/>
    <n v="1335672000"/>
    <d v="2012-04-29T04:00:00"/>
    <n v="2012"/>
    <x v="797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s v="US"/>
    <s v="USD"/>
    <n v="1412086187"/>
    <d v="2014-09-30T14:09:47"/>
    <n v="2014"/>
    <x v="798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s v="US"/>
    <s v="USD"/>
    <n v="1335542446"/>
    <d v="2012-04-27T16:00:46"/>
    <n v="2012"/>
    <x v="799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s v="1000 to 4999"/>
    <n v="2282"/>
    <x v="0"/>
    <s v="GB"/>
    <s v="GBP"/>
    <n v="1410431054"/>
    <d v="2014-09-11T10:24:14"/>
    <n v="2014"/>
    <x v="800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s v="US"/>
    <s v="USD"/>
    <n v="1309547120"/>
    <d v="2011-07-01T19:05:20"/>
    <n v="2011"/>
    <x v="801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s v="US"/>
    <s v="USD"/>
    <n v="1347854700"/>
    <d v="2012-09-17T04:05:00"/>
    <n v="2012"/>
    <x v="802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s v="US"/>
    <s v="USD"/>
    <n v="1306630800"/>
    <d v="2011-05-29T01:00:00"/>
    <n v="2011"/>
    <x v="803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s v="US"/>
    <s v="USD"/>
    <n v="1311393540"/>
    <d v="2011-07-23T03:59:00"/>
    <n v="2011"/>
    <x v="804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s v="US"/>
    <s v="USD"/>
    <n v="1310857200"/>
    <d v="2011-07-16T23:00:00"/>
    <n v="2011"/>
    <x v="805"/>
    <x v="805"/>
    <b v="0"/>
    <n v="54"/>
    <b v="1"/>
    <s v="music/rock"/>
    <x v="4"/>
    <x v="11"/>
  </r>
  <r>
    <n v="806"/>
    <s v="Golden Animals NEW Album!"/>
    <s v="Help Golden Animals finish their NEW Album!"/>
    <n v="8000"/>
    <s v="5000 to 9999"/>
    <n v="8355"/>
    <x v="0"/>
    <s v="US"/>
    <s v="USD"/>
    <n v="1315413339"/>
    <d v="2011-09-07T16:35:39"/>
    <n v="2011"/>
    <x v="806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s v="1000 to 4999"/>
    <n v="4205"/>
    <x v="0"/>
    <s v="US"/>
    <s v="USD"/>
    <n v="1488333600"/>
    <d v="2017-03-01T02:00:00"/>
    <n v="2017"/>
    <x v="807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s v="CA"/>
    <s v="CAD"/>
    <n v="1419224340"/>
    <d v="2014-12-22T04:59:00"/>
    <n v="2014"/>
    <x v="808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s v="1000 to 4999"/>
    <n v="4151"/>
    <x v="0"/>
    <s v="US"/>
    <s v="USD"/>
    <n v="1390161630"/>
    <d v="2014-01-19T20:00:30"/>
    <n v="2014"/>
    <x v="809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s v="US"/>
    <s v="USD"/>
    <n v="1346462462"/>
    <d v="2012-09-01T01:21:02"/>
    <n v="2012"/>
    <x v="810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s v="1000 to 4999"/>
    <n v="1040"/>
    <x v="0"/>
    <s v="US"/>
    <s v="USD"/>
    <n v="1373475120"/>
    <d v="2013-07-10T16:52:00"/>
    <n v="2013"/>
    <x v="811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s v="US"/>
    <s v="USD"/>
    <n v="1362146280"/>
    <d v="2013-03-01T13:58:00"/>
    <n v="2013"/>
    <x v="812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s v="1000 to 4999"/>
    <n v="2399.94"/>
    <x v="0"/>
    <s v="US"/>
    <s v="USD"/>
    <n v="1342825365"/>
    <d v="2012-07-20T23:02:45"/>
    <n v="2012"/>
    <x v="813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s v="US"/>
    <s v="USD"/>
    <n v="1306865040"/>
    <d v="2011-05-31T18:04:00"/>
    <n v="2011"/>
    <x v="814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s v="1000 to 4999"/>
    <n v="4280"/>
    <x v="0"/>
    <s v="US"/>
    <s v="USD"/>
    <n v="1414879303"/>
    <d v="2014-11-01T22:01:43"/>
    <n v="2014"/>
    <x v="815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s v="US"/>
    <s v="USD"/>
    <n v="1365489000"/>
    <d v="2013-04-09T06:30:00"/>
    <n v="2013"/>
    <x v="816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s v="US"/>
    <s v="USD"/>
    <n v="1331441940"/>
    <d v="2012-03-11T04:59:00"/>
    <n v="2012"/>
    <x v="817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s v="US"/>
    <s v="USD"/>
    <n v="1344358860"/>
    <d v="2012-08-07T17:01:00"/>
    <n v="2012"/>
    <x v="818"/>
    <x v="818"/>
    <b v="0"/>
    <n v="19"/>
    <b v="1"/>
    <s v="music/rock"/>
    <x v="4"/>
    <x v="11"/>
  </r>
  <r>
    <n v="819"/>
    <s v="Winter Tour"/>
    <s v="We are touring the Southeast in support of our new EP"/>
    <n v="400"/>
    <s v="less than 1000"/>
    <n v="435"/>
    <x v="0"/>
    <s v="US"/>
    <s v="USD"/>
    <n v="1387601040"/>
    <d v="2013-12-21T04:44:00"/>
    <n v="2013"/>
    <x v="819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s v="US"/>
    <s v="USD"/>
    <n v="1402290000"/>
    <d v="2014-06-09T05:00:00"/>
    <n v="2014"/>
    <x v="820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s v="US"/>
    <s v="USD"/>
    <n v="1430712060"/>
    <d v="2015-05-04T04:01:00"/>
    <n v="2015"/>
    <x v="821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s v="US"/>
    <s v="USD"/>
    <n v="1349477050"/>
    <d v="2012-10-05T22:44:10"/>
    <n v="2012"/>
    <x v="822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s v="less than 1000"/>
    <n v="1436"/>
    <x v="0"/>
    <s v="US"/>
    <s v="USD"/>
    <n v="1427062852"/>
    <d v="2015-03-22T22:20:52"/>
    <n v="2015"/>
    <x v="823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s v="US"/>
    <s v="USD"/>
    <n v="1271573940"/>
    <d v="2010-04-18T06:59:00"/>
    <n v="2010"/>
    <x v="824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s v="10000 to 14999"/>
    <n v="12554"/>
    <x v="0"/>
    <s v="US"/>
    <s v="USD"/>
    <n v="1351495284"/>
    <d v="2012-10-29T07:21:24"/>
    <n v="2012"/>
    <x v="825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s v="US"/>
    <s v="USD"/>
    <n v="1332719730"/>
    <d v="2012-03-25T23:55:30"/>
    <n v="2012"/>
    <x v="826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s v="US"/>
    <s v="USD"/>
    <n v="1329248940"/>
    <d v="2012-02-14T19:49:00"/>
    <n v="2012"/>
    <x v="827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s v="US"/>
    <s v="USD"/>
    <n v="1340641440"/>
    <d v="2012-06-25T16:24:00"/>
    <n v="2012"/>
    <x v="828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s v="GB"/>
    <s v="GBP"/>
    <n v="1468437240"/>
    <d v="2016-07-13T19:14:00"/>
    <n v="2016"/>
    <x v="829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s v="US"/>
    <s v="USD"/>
    <n v="1363952225"/>
    <d v="2013-03-22T11:37:05"/>
    <n v="2013"/>
    <x v="830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s v="1000 to 4999"/>
    <n v="3500"/>
    <x v="0"/>
    <s v="US"/>
    <s v="USD"/>
    <n v="1335540694"/>
    <d v="2012-04-27T15:31:34"/>
    <n v="2012"/>
    <x v="831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s v="US"/>
    <s v="USD"/>
    <n v="1327133580"/>
    <d v="2012-01-21T08:13:00"/>
    <n v="2012"/>
    <x v="832"/>
    <x v="832"/>
    <b v="0"/>
    <n v="154"/>
    <b v="1"/>
    <s v="music/rock"/>
    <x v="4"/>
    <x v="11"/>
  </r>
  <r>
    <n v="833"/>
    <s v="Ragman Rolls"/>
    <s v="This is an American rock album."/>
    <n v="6000"/>
    <s v="5000 to 9999"/>
    <n v="6100"/>
    <x v="0"/>
    <s v="US"/>
    <s v="USD"/>
    <n v="1397941475"/>
    <d v="2014-04-19T21:04:35"/>
    <n v="2014"/>
    <x v="833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s v="US"/>
    <s v="USD"/>
    <n v="1372651140"/>
    <d v="2013-07-01T03:59:00"/>
    <n v="2013"/>
    <x v="834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s v="US"/>
    <s v="USD"/>
    <n v="1337396400"/>
    <d v="2012-05-19T03:00:00"/>
    <n v="2012"/>
    <x v="835"/>
    <x v="835"/>
    <b v="0"/>
    <n v="40"/>
    <b v="1"/>
    <s v="music/rock"/>
    <x v="4"/>
    <x v="11"/>
  </r>
  <r>
    <n v="836"/>
    <s v="DESMADRE Full Album + Press Kit"/>
    <s v="An album you can bring home to mom."/>
    <n v="5000"/>
    <s v="5000 to 9999"/>
    <n v="5046.5200000000004"/>
    <x v="0"/>
    <s v="US"/>
    <s v="USD"/>
    <n v="1381108918"/>
    <d v="2013-10-07T01:21:58"/>
    <n v="2013"/>
    <x v="836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s v="US"/>
    <s v="USD"/>
    <n v="1398988662"/>
    <d v="2014-05-01T23:57:42"/>
    <n v="2014"/>
    <x v="837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s v="US"/>
    <s v="USD"/>
    <n v="1326835985"/>
    <d v="2012-01-17T21:33:05"/>
    <n v="2012"/>
    <x v="838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s v="US"/>
    <s v="USD"/>
    <n v="1348337956"/>
    <d v="2012-09-22T18:19:16"/>
    <n v="2012"/>
    <x v="839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s v="10000 to 14999"/>
    <n v="12041.66"/>
    <x v="0"/>
    <s v="US"/>
    <s v="USD"/>
    <n v="1474694787"/>
    <d v="2016-09-24T05:26:27"/>
    <n v="2016"/>
    <x v="840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s v="US"/>
    <s v="USD"/>
    <n v="1415653663"/>
    <d v="2014-11-10T21:07:43"/>
    <n v="2014"/>
    <x v="841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s v="CA"/>
    <s v="CAD"/>
    <n v="1381723140"/>
    <d v="2013-10-14T03:59:00"/>
    <n v="2013"/>
    <x v="842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s v="US"/>
    <s v="USD"/>
    <n v="1481184000"/>
    <d v="2016-12-08T08:00:00"/>
    <n v="2016"/>
    <x v="843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s v="US"/>
    <s v="USD"/>
    <n v="1414817940"/>
    <d v="2014-11-01T04:59:00"/>
    <n v="2014"/>
    <x v="844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s v="US"/>
    <s v="USD"/>
    <n v="1473047940"/>
    <d v="2016-09-05T03:59:00"/>
    <n v="2016"/>
    <x v="845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s v="GB"/>
    <s v="GBP"/>
    <n v="1394460000"/>
    <d v="2014-03-10T14:00:00"/>
    <n v="2014"/>
    <x v="846"/>
    <x v="846"/>
    <b v="0"/>
    <n v="47"/>
    <b v="1"/>
    <s v="music/metal"/>
    <x v="4"/>
    <x v="12"/>
  </r>
  <r>
    <n v="847"/>
    <s v="CENTROPYMUSIC"/>
    <s v="MUSIC WITH MEANING!  MUSIC THAT MATTERS!!!"/>
    <n v="10"/>
    <s v="less than 1000"/>
    <n v="10"/>
    <x v="0"/>
    <s v="US"/>
    <s v="USD"/>
    <n v="1436555376"/>
    <d v="2015-07-10T19:09:36"/>
    <n v="2015"/>
    <x v="847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s v="less than 1000"/>
    <n v="300"/>
    <x v="0"/>
    <s v="US"/>
    <s v="USD"/>
    <n v="1429038033"/>
    <d v="2015-04-14T19:00:33"/>
    <n v="2015"/>
    <x v="848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s v="US"/>
    <s v="USD"/>
    <n v="1426473264"/>
    <d v="2015-03-16T02:34:24"/>
    <n v="2015"/>
    <x v="849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s v="US"/>
    <s v="USD"/>
    <n v="1461560340"/>
    <d v="2016-04-25T04:59:00"/>
    <n v="2016"/>
    <x v="850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s v="FR"/>
    <s v="EUR"/>
    <n v="1469994300"/>
    <d v="2016-07-31T19:45:00"/>
    <n v="2016"/>
    <x v="851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s v="US"/>
    <s v="USD"/>
    <n v="1477342800"/>
    <d v="2016-10-24T21:00:00"/>
    <n v="2016"/>
    <x v="852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s v="US"/>
    <s v="USD"/>
    <n v="1424116709"/>
    <d v="2015-02-16T19:58:29"/>
    <n v="2015"/>
    <x v="853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s v="US"/>
    <s v="USD"/>
    <n v="1482901546"/>
    <d v="2016-12-28T05:05:46"/>
    <n v="2016"/>
    <x v="854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s v="US"/>
    <s v="USD"/>
    <n v="1469329217"/>
    <d v="2016-07-24T03:00:17"/>
    <n v="2016"/>
    <x v="855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s v="DE"/>
    <s v="EUR"/>
    <n v="1477422000"/>
    <d v="2016-10-25T19:00:00"/>
    <n v="2016"/>
    <x v="856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s v="1000 to 4999"/>
    <n v="1200"/>
    <x v="0"/>
    <s v="ES"/>
    <s v="EUR"/>
    <n v="1448463431"/>
    <d v="2015-11-25T14:57:11"/>
    <n v="2015"/>
    <x v="857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s v="GB"/>
    <s v="GBP"/>
    <n v="1429138740"/>
    <d v="2015-04-15T22:59:00"/>
    <n v="2015"/>
    <x v="858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s v="1000 to 4999"/>
    <n v="4187"/>
    <x v="0"/>
    <s v="US"/>
    <s v="USD"/>
    <n v="1433376000"/>
    <d v="2015-06-04T00:00:00"/>
    <n v="2015"/>
    <x v="859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 14999"/>
    <n v="2540"/>
    <x v="2"/>
    <s v="US"/>
    <s v="USD"/>
    <n v="1385123713"/>
    <d v="2013-11-22T12:35:13"/>
    <n v="2013"/>
    <x v="860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s v="US"/>
    <s v="USD"/>
    <n v="1474067404"/>
    <d v="2016-09-16T23:10:04"/>
    <n v="2016"/>
    <x v="861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s v="Greater than 50000"/>
    <n v="170"/>
    <x v="2"/>
    <s v="GB"/>
    <s v="GBP"/>
    <n v="1384179548"/>
    <d v="2013-11-11T14:19:08"/>
    <n v="2013"/>
    <x v="862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s v="US"/>
    <s v="USD"/>
    <n v="1329014966"/>
    <d v="2012-02-12T02:49:26"/>
    <n v="2012"/>
    <x v="863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s v="US"/>
    <s v="USD"/>
    <n v="1381917540"/>
    <d v="2013-10-16T09:59:00"/>
    <n v="2013"/>
    <x v="864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s v="US"/>
    <s v="USD"/>
    <n v="1358361197"/>
    <d v="2013-01-16T18:33:17"/>
    <n v="2013"/>
    <x v="865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s v="US"/>
    <s v="USD"/>
    <n v="1425136200"/>
    <d v="2015-02-28T15:10:00"/>
    <n v="2015"/>
    <x v="866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s v="US"/>
    <s v="USD"/>
    <n v="1259643540"/>
    <d v="2009-12-01T04:59:00"/>
    <n v="2009"/>
    <x v="867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s v="US"/>
    <s v="USD"/>
    <n v="1389055198"/>
    <d v="2014-01-07T00:39:58"/>
    <n v="2014"/>
    <x v="86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s v="US"/>
    <s v="USD"/>
    <n v="1365448657"/>
    <d v="2013-04-08T19:17:37"/>
    <n v="2013"/>
    <x v="869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s v="GB"/>
    <s v="GBP"/>
    <n v="1377995523"/>
    <d v="2013-09-01T00:32:03"/>
    <n v="2013"/>
    <x v="870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s v="US"/>
    <s v="USD"/>
    <n v="1385735295"/>
    <d v="2013-11-29T14:28:15"/>
    <n v="2013"/>
    <x v="871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s v="US"/>
    <s v="USD"/>
    <n v="1299786527"/>
    <d v="2011-03-10T19:48:47"/>
    <n v="2011"/>
    <x v="872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s v="1000 to 4999"/>
    <n v="45"/>
    <x v="2"/>
    <s v="US"/>
    <s v="USD"/>
    <n v="1352610040"/>
    <d v="2012-11-11T05:00:40"/>
    <n v="2012"/>
    <x v="873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s v="US"/>
    <s v="USD"/>
    <n v="1367676034"/>
    <d v="2013-05-04T14:00:34"/>
    <n v="2013"/>
    <x v="87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s v="US"/>
    <s v="USD"/>
    <n v="1442856131"/>
    <d v="2015-09-21T17:22:11"/>
    <n v="2015"/>
    <x v="875"/>
    <x v="875"/>
    <b v="0"/>
    <n v="0"/>
    <b v="0"/>
    <s v="music/jazz"/>
    <x v="4"/>
    <x v="13"/>
  </r>
  <r>
    <n v="876"/>
    <s v="Sound Of Dobells"/>
    <s v="What was the greatest record shop ever?  DOBELLS!"/>
    <n v="3152"/>
    <s v="1000 to 4999"/>
    <n v="1286"/>
    <x v="2"/>
    <s v="GB"/>
    <s v="GBP"/>
    <n v="1359978927"/>
    <d v="2013-02-04T11:55:27"/>
    <n v="2013"/>
    <x v="876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s v="US"/>
    <s v="USD"/>
    <n v="1387479360"/>
    <d v="2013-12-19T18:56:00"/>
    <n v="2013"/>
    <x v="877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s v="US"/>
    <s v="USD"/>
    <n v="1293082524"/>
    <d v="2010-12-23T05:35:24"/>
    <n v="2010"/>
    <x v="878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s v="US"/>
    <s v="USD"/>
    <n v="1338321305"/>
    <d v="2012-05-29T19:55:05"/>
    <n v="2012"/>
    <x v="879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s v="US"/>
    <s v="USD"/>
    <n v="1351582938"/>
    <d v="2012-10-30T07:42:18"/>
    <n v="2012"/>
    <x v="880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s v="US"/>
    <s v="USD"/>
    <n v="1326520886"/>
    <d v="2012-01-14T06:01:26"/>
    <n v="2012"/>
    <x v="881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s v="US"/>
    <s v="USD"/>
    <n v="1315341550"/>
    <d v="2011-09-06T20:39:10"/>
    <n v="2011"/>
    <x v="882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s v="US"/>
    <s v="USD"/>
    <n v="1456957635"/>
    <d v="2016-03-02T22:27:15"/>
    <n v="2016"/>
    <x v="883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s v="US"/>
    <s v="USD"/>
    <n v="1336789860"/>
    <d v="2012-05-12T02:31:00"/>
    <n v="2012"/>
    <x v="884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s v="US"/>
    <s v="USD"/>
    <n v="1483137311"/>
    <d v="2016-12-30T22:35:11"/>
    <n v="2016"/>
    <x v="885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s v="US"/>
    <s v="USD"/>
    <n v="1473972813"/>
    <d v="2016-09-15T20:53:33"/>
    <n v="2016"/>
    <x v="886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s v="US"/>
    <s v="USD"/>
    <n v="1338159655"/>
    <d v="2012-05-27T23:00:55"/>
    <n v="2012"/>
    <x v="887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s v="US"/>
    <s v="USD"/>
    <n v="1314856800"/>
    <d v="2011-09-01T06:00:00"/>
    <n v="2011"/>
    <x v="888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s v="US"/>
    <s v="USD"/>
    <n v="1412534943"/>
    <d v="2014-10-05T18:49:03"/>
    <n v="2014"/>
    <x v="889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s v="US"/>
    <s v="USD"/>
    <n v="1385055979"/>
    <d v="2013-11-21T17:46:19"/>
    <n v="2013"/>
    <x v="890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s v="US"/>
    <s v="USD"/>
    <n v="1408581930"/>
    <d v="2014-08-21T00:45:30"/>
    <n v="2014"/>
    <x v="891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s v="US"/>
    <s v="USD"/>
    <n v="1280635200"/>
    <d v="2010-08-01T04:00:00"/>
    <n v="2010"/>
    <x v="892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s v="US"/>
    <s v="USD"/>
    <n v="1427920363"/>
    <d v="2015-04-01T20:32:43"/>
    <n v="2015"/>
    <x v="89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s v="US"/>
    <s v="USD"/>
    <n v="1465169610"/>
    <d v="2016-06-05T23:33:30"/>
    <n v="2016"/>
    <x v="894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s v="US"/>
    <s v="USD"/>
    <n v="1287975829"/>
    <d v="2010-10-25T03:03:49"/>
    <n v="2010"/>
    <x v="895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s v="US"/>
    <s v="USD"/>
    <n v="1440734400"/>
    <d v="2015-08-28T04:00:00"/>
    <n v="2015"/>
    <x v="896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s v="US"/>
    <s v="USD"/>
    <n v="1354123908"/>
    <d v="2012-11-28T17:31:48"/>
    <n v="2012"/>
    <x v="897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s v="US"/>
    <s v="USD"/>
    <n v="1326651110"/>
    <d v="2012-01-15T18:11:50"/>
    <n v="2012"/>
    <x v="898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s v="less than 1000"/>
    <n v="280"/>
    <x v="2"/>
    <s v="US"/>
    <s v="USD"/>
    <n v="1306549362"/>
    <d v="2011-05-28T02:22:42"/>
    <n v="2011"/>
    <x v="899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s v="5000 to 9999"/>
    <n v="21"/>
    <x v="2"/>
    <s v="US"/>
    <s v="USD"/>
    <n v="1459365802"/>
    <d v="2016-03-30T19:23:22"/>
    <n v="2016"/>
    <x v="900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s v="US"/>
    <s v="USD"/>
    <n v="1276024260"/>
    <d v="2010-06-08T19:11:00"/>
    <n v="2010"/>
    <x v="901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s v="US"/>
    <s v="USD"/>
    <n v="1409412600"/>
    <d v="2014-08-30T15:30:00"/>
    <n v="2014"/>
    <x v="902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s v="US"/>
    <s v="USD"/>
    <n v="1348367100"/>
    <d v="2012-09-23T02:25:00"/>
    <n v="2012"/>
    <x v="903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s v="Greater than 50000"/>
    <n v="151"/>
    <x v="2"/>
    <s v="US"/>
    <s v="USD"/>
    <n v="1451786137"/>
    <d v="2016-01-03T01:55:37"/>
    <n v="2016"/>
    <x v="904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s v="5000 to 9999"/>
    <n v="196"/>
    <x v="2"/>
    <s v="US"/>
    <s v="USD"/>
    <n v="1295847926"/>
    <d v="2011-01-24T05:45:26"/>
    <n v="2011"/>
    <x v="905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s v="15000 to 19999"/>
    <n v="0"/>
    <x v="2"/>
    <s v="US"/>
    <s v="USD"/>
    <n v="1394681590"/>
    <d v="2014-03-13T03:33:10"/>
    <n v="2014"/>
    <x v="906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s v="1000 to 4999"/>
    <n v="0"/>
    <x v="2"/>
    <s v="US"/>
    <s v="USD"/>
    <n v="1315715823"/>
    <d v="2011-09-11T04:37:03"/>
    <n v="2011"/>
    <x v="907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s v="US"/>
    <s v="USD"/>
    <n v="1280206740"/>
    <d v="2010-07-27T04:59:00"/>
    <n v="2010"/>
    <x v="908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s v="US"/>
    <s v="USD"/>
    <n v="1343016000"/>
    <d v="2012-07-23T04:00:00"/>
    <n v="2012"/>
    <x v="909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s v="GB"/>
    <s v="GBP"/>
    <n v="1488546319"/>
    <d v="2017-03-03T13:05:19"/>
    <n v="2017"/>
    <x v="910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50000"/>
    <n v="0"/>
    <x v="2"/>
    <s v="US"/>
    <s v="USD"/>
    <n v="1390522045"/>
    <d v="2014-01-24T00:07:25"/>
    <n v="2014"/>
    <x v="911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s v="US"/>
    <s v="USD"/>
    <n v="1355197047"/>
    <d v="2012-12-11T03:37:27"/>
    <n v="2012"/>
    <x v="912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s v="US"/>
    <s v="USD"/>
    <n v="1336188019"/>
    <d v="2012-05-05T03:20:19"/>
    <n v="2012"/>
    <x v="913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s v="1000 to 4999"/>
    <n v="0"/>
    <x v="2"/>
    <s v="US"/>
    <s v="USD"/>
    <n v="1345918747"/>
    <d v="2012-08-25T18:19:07"/>
    <n v="2012"/>
    <x v="914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s v="US"/>
    <s v="USD"/>
    <n v="1330577940"/>
    <d v="2012-03-01T04:59:00"/>
    <n v="2012"/>
    <x v="915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s v="US"/>
    <s v="USD"/>
    <n v="1287723600"/>
    <d v="2010-10-22T05:00:00"/>
    <n v="2010"/>
    <x v="916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s v="US"/>
    <s v="USD"/>
    <n v="1405305000"/>
    <d v="2014-07-14T02:30:00"/>
    <n v="2014"/>
    <x v="917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s v="GB"/>
    <s v="GBP"/>
    <n v="1417474761"/>
    <d v="2014-12-01T22:59:21"/>
    <n v="2014"/>
    <x v="918"/>
    <x v="918"/>
    <b v="0"/>
    <n v="10"/>
    <b v="0"/>
    <s v="music/jazz"/>
    <x v="4"/>
    <x v="13"/>
  </r>
  <r>
    <n v="919"/>
    <s v="Jazz CD:  Out of The Blue"/>
    <s v="Cool jazz with a New Orleans flavor."/>
    <n v="20000"/>
    <s v="20000 to 24999"/>
    <n v="100"/>
    <x v="2"/>
    <s v="US"/>
    <s v="USD"/>
    <n v="1355930645"/>
    <d v="2012-12-19T15:24:05"/>
    <n v="2012"/>
    <x v="919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s v="US"/>
    <s v="USD"/>
    <n v="1384448822"/>
    <d v="2013-11-14T17:07:02"/>
    <n v="2013"/>
    <x v="920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s v="US"/>
    <s v="USD"/>
    <n v="1323666376"/>
    <d v="2011-12-12T05:06:16"/>
    <n v="2011"/>
    <x v="921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s v="US"/>
    <s v="USD"/>
    <n v="1412167393"/>
    <d v="2014-10-01T12:43:13"/>
    <n v="2014"/>
    <x v="922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s v="US"/>
    <s v="USD"/>
    <n v="1416614523"/>
    <d v="2014-11-22T00:02:03"/>
    <n v="2014"/>
    <x v="9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s v="US"/>
    <s v="USD"/>
    <n v="1360795069"/>
    <d v="2013-02-13T22:37:49"/>
    <n v="2013"/>
    <x v="924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s v="US"/>
    <s v="USD"/>
    <n v="1385590111"/>
    <d v="2013-11-27T22:08:31"/>
    <n v="2013"/>
    <x v="925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s v="US"/>
    <s v="USD"/>
    <n v="1278628800"/>
    <d v="2010-07-08T22:40:00"/>
    <n v="2010"/>
    <x v="926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s v="20000 to 24999"/>
    <n v="0"/>
    <x v="2"/>
    <s v="US"/>
    <s v="USD"/>
    <n v="1337024695"/>
    <d v="2012-05-14T19:44:55"/>
    <n v="2012"/>
    <x v="927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s v="10000 to 14999"/>
    <n v="1575"/>
    <x v="2"/>
    <s v="US"/>
    <s v="USD"/>
    <n v="1353196800"/>
    <d v="2012-11-18T00:00:00"/>
    <n v="2012"/>
    <x v="928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s v="US"/>
    <s v="USD"/>
    <n v="1333946569"/>
    <d v="2012-04-09T04:42:49"/>
    <n v="2012"/>
    <x v="92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s v="US"/>
    <s v="USD"/>
    <n v="1277501520"/>
    <d v="2010-06-25T21:32:00"/>
    <n v="2010"/>
    <x v="930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s v="GB"/>
    <s v="GBP"/>
    <n v="1395007200"/>
    <d v="2014-03-16T22:00:00"/>
    <n v="2014"/>
    <x v="931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s v="5000 to 9999"/>
    <n v="1381"/>
    <x v="2"/>
    <s v="US"/>
    <s v="USD"/>
    <n v="1363990545"/>
    <d v="2013-03-22T22:15:45"/>
    <n v="2013"/>
    <x v="932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s v="US"/>
    <s v="USD"/>
    <n v="1399867409"/>
    <d v="2014-05-12T04:03:29"/>
    <n v="2014"/>
    <x v="933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s v="CA"/>
    <s v="CAD"/>
    <n v="1399183200"/>
    <d v="2014-05-04T06:00:00"/>
    <n v="2014"/>
    <x v="934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s v="US"/>
    <s v="USD"/>
    <n v="1454054429"/>
    <d v="2016-01-29T08:00:29"/>
    <n v="2016"/>
    <x v="935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s v="US"/>
    <s v="USD"/>
    <n v="1326916800"/>
    <d v="2012-01-18T20:00:00"/>
    <n v="2012"/>
    <x v="936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s v="US"/>
    <s v="USD"/>
    <n v="1383509357"/>
    <d v="2013-11-03T20:09:17"/>
    <n v="2013"/>
    <x v="93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s v="US"/>
    <s v="USD"/>
    <n v="1346585448"/>
    <d v="2012-09-02T11:30:48"/>
    <n v="2012"/>
    <x v="93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s v="US"/>
    <s v="USD"/>
    <n v="1372622280"/>
    <d v="2013-06-30T19:58:00"/>
    <n v="2013"/>
    <x v="939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s v="US"/>
    <s v="USD"/>
    <n v="1439251926"/>
    <d v="2015-08-11T00:12:06"/>
    <n v="2015"/>
    <x v="940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50000"/>
    <n v="1161"/>
    <x v="2"/>
    <s v="US"/>
    <s v="USD"/>
    <n v="1486693145"/>
    <d v="2017-02-10T02:19:05"/>
    <n v="2017"/>
    <x v="941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s v="US"/>
    <s v="USD"/>
    <n v="1455826460"/>
    <d v="2016-02-18T20:14:20"/>
    <n v="2016"/>
    <x v="942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s v="1000 to 4999"/>
    <n v="289"/>
    <x v="2"/>
    <s v="US"/>
    <s v="USD"/>
    <n v="1480438905"/>
    <d v="2016-11-29T17:01:45"/>
    <n v="2016"/>
    <x v="943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s v="Greater than 50000"/>
    <n v="6663"/>
    <x v="2"/>
    <s v="US"/>
    <s v="USD"/>
    <n v="1460988000"/>
    <d v="2016-04-18T14:00:00"/>
    <n v="2016"/>
    <x v="944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s v="Greater than 50000"/>
    <n v="2484"/>
    <x v="2"/>
    <s v="FR"/>
    <s v="EUR"/>
    <n v="1487462340"/>
    <d v="2017-02-18T23:59:00"/>
    <n v="2017"/>
    <x v="945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s v="15000 to 19999"/>
    <n v="286"/>
    <x v="2"/>
    <s v="US"/>
    <s v="USD"/>
    <n v="1473444048"/>
    <d v="2016-09-09T18:00:48"/>
    <n v="2016"/>
    <x v="946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s v="US"/>
    <s v="USD"/>
    <n v="1467312306"/>
    <d v="2016-06-30T18:45:06"/>
    <n v="2016"/>
    <x v="947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s v="NL"/>
    <s v="EUR"/>
    <n v="1457812364"/>
    <d v="2016-03-12T19:52:44"/>
    <n v="2016"/>
    <x v="948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s v="20000 to 24999"/>
    <n v="273"/>
    <x v="2"/>
    <s v="DE"/>
    <s v="EUR"/>
    <n v="1456016576"/>
    <d v="2016-02-21T01:02:56"/>
    <n v="2016"/>
    <x v="949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s v="5000 to 9999"/>
    <n v="1402"/>
    <x v="2"/>
    <s v="CA"/>
    <s v="CAD"/>
    <n v="1453053661"/>
    <d v="2016-01-17T18:01:01"/>
    <n v="2016"/>
    <x v="950"/>
    <x v="950"/>
    <b v="0"/>
    <n v="24"/>
    <b v="0"/>
    <s v="technology/wearables"/>
    <x v="2"/>
    <x v="8"/>
  </r>
  <r>
    <n v="951"/>
    <s v="Smart Harness"/>
    <s v="Revolutionizing the way we walk our dogs!"/>
    <n v="50000"/>
    <s v="Greater than 50000"/>
    <n v="19195"/>
    <x v="2"/>
    <s v="US"/>
    <s v="USD"/>
    <n v="1465054872"/>
    <d v="2016-06-04T15:41:12"/>
    <n v="2016"/>
    <x v="951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s v="45000 to 49999"/>
    <n v="19572"/>
    <x v="2"/>
    <s v="US"/>
    <s v="USD"/>
    <n v="1479483812"/>
    <d v="2016-11-18T15:43:32"/>
    <n v="2016"/>
    <x v="95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s v="US"/>
    <s v="USD"/>
    <n v="1422158199"/>
    <d v="2015-01-25T03:56:39"/>
    <n v="2015"/>
    <x v="953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s v="US"/>
    <s v="USD"/>
    <n v="1440100839"/>
    <d v="2015-08-20T20:00:39"/>
    <n v="2015"/>
    <x v="954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50000"/>
    <n v="16984"/>
    <x v="2"/>
    <s v="US"/>
    <s v="USD"/>
    <n v="1473750300"/>
    <d v="2016-09-13T07:05:00"/>
    <n v="2016"/>
    <x v="955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s v="Greater than 50000"/>
    <n v="861"/>
    <x v="2"/>
    <s v="US"/>
    <s v="USD"/>
    <n v="1430081759"/>
    <d v="2015-04-26T20:55:59"/>
    <n v="2015"/>
    <x v="956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s v="10000 to 14999"/>
    <n v="233"/>
    <x v="2"/>
    <s v="US"/>
    <s v="USD"/>
    <n v="1479392133"/>
    <d v="2016-11-17T14:15:33"/>
    <n v="2016"/>
    <x v="957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s v="US"/>
    <s v="USD"/>
    <n v="1428641940"/>
    <d v="2015-04-10T04:59:00"/>
    <n v="2015"/>
    <x v="958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50000"/>
    <n v="19430"/>
    <x v="2"/>
    <s v="US"/>
    <s v="USD"/>
    <n v="1421640665"/>
    <d v="2015-01-19T04:11:05"/>
    <n v="2015"/>
    <x v="959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s v="Greater than 50000"/>
    <n v="25655"/>
    <x v="2"/>
    <s v="US"/>
    <s v="USD"/>
    <n v="1489500155"/>
    <d v="2017-03-14T14:02:35"/>
    <n v="2017"/>
    <x v="960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s v="Greater than 50000"/>
    <n v="40079"/>
    <x v="2"/>
    <s v="US"/>
    <s v="USD"/>
    <n v="1487617200"/>
    <d v="2017-02-20T19:00:00"/>
    <n v="2017"/>
    <x v="961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s v="US"/>
    <s v="USD"/>
    <n v="1455210353"/>
    <d v="2016-02-11T17:05:53"/>
    <n v="2016"/>
    <x v="962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s v="35000 to 39999"/>
    <n v="377"/>
    <x v="2"/>
    <s v="US"/>
    <s v="USD"/>
    <n v="1476717319"/>
    <d v="2016-10-17T15:15:19"/>
    <n v="2016"/>
    <x v="963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50000"/>
    <n v="879"/>
    <x v="2"/>
    <s v="CA"/>
    <s v="CAD"/>
    <n v="1441119919"/>
    <d v="2015-09-01T15:05:19"/>
    <n v="2015"/>
    <x v="964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s v="US"/>
    <s v="USD"/>
    <n v="1477454340"/>
    <d v="2016-10-26T03:59:00"/>
    <n v="2016"/>
    <x v="965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s v="10000 to 14999"/>
    <n v="1776"/>
    <x v="2"/>
    <s v="US"/>
    <s v="USD"/>
    <n v="1475766932"/>
    <d v="2016-10-06T15:15:32"/>
    <n v="2016"/>
    <x v="966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s v="20000 to 24999"/>
    <n v="3562"/>
    <x v="2"/>
    <s v="US"/>
    <s v="USD"/>
    <n v="1461301574"/>
    <d v="2016-04-22T05:06:14"/>
    <n v="2016"/>
    <x v="967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s v="US"/>
    <s v="USD"/>
    <n v="1408134034"/>
    <d v="2014-08-15T20:20:34"/>
    <n v="2014"/>
    <x v="968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s v="30000 to 34999"/>
    <n v="14000"/>
    <x v="2"/>
    <s v="MX"/>
    <s v="MXN"/>
    <n v="1486624607"/>
    <d v="2017-02-09T07:16:47"/>
    <n v="2017"/>
    <x v="969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s v="CA"/>
    <s v="CAD"/>
    <n v="1485147540"/>
    <d v="2017-01-23T04:59:00"/>
    <n v="2017"/>
    <x v="970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50000"/>
    <n v="226"/>
    <x v="2"/>
    <s v="US"/>
    <s v="USD"/>
    <n v="1433178060"/>
    <d v="2015-06-01T17:01:00"/>
    <n v="2015"/>
    <x v="971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s v="US"/>
    <s v="USD"/>
    <n v="1409813940"/>
    <d v="2014-09-04T06:59:00"/>
    <n v="2014"/>
    <x v="972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s v="US"/>
    <s v="USD"/>
    <n v="1447032093"/>
    <d v="2015-11-09T01:21:33"/>
    <n v="2015"/>
    <x v="97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s v="Greater than 50000"/>
    <n v="280"/>
    <x v="2"/>
    <s v="US"/>
    <s v="USD"/>
    <n v="1458925156"/>
    <d v="2016-03-25T16:59:16"/>
    <n v="2016"/>
    <x v="974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50000"/>
    <n v="2607"/>
    <x v="2"/>
    <s v="US"/>
    <s v="USD"/>
    <n v="1467132185"/>
    <d v="2016-06-28T16:43:05"/>
    <n v="2016"/>
    <x v="97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50000"/>
    <n v="2889"/>
    <x v="2"/>
    <s v="AU"/>
    <s v="AUD"/>
    <n v="1439515497"/>
    <d v="2015-08-14T01:24:57"/>
    <n v="2015"/>
    <x v="976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s v="AT"/>
    <s v="EUR"/>
    <n v="1456094197"/>
    <d v="2016-02-21T22:36:37"/>
    <n v="2016"/>
    <x v="97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s v="Greater than 50000"/>
    <n v="97273"/>
    <x v="2"/>
    <s v="SE"/>
    <s v="SEK"/>
    <n v="1456385101"/>
    <d v="2016-02-25T07:25:01"/>
    <n v="2016"/>
    <x v="978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s v="35000 to 39999"/>
    <n v="28986.16"/>
    <x v="2"/>
    <s v="US"/>
    <s v="USD"/>
    <n v="1466449140"/>
    <d v="2016-06-20T18:59:00"/>
    <n v="2016"/>
    <x v="979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 14999"/>
    <n v="1486"/>
    <x v="2"/>
    <s v="US"/>
    <s v="USD"/>
    <n v="1417387322"/>
    <d v="2014-11-30T22:42:02"/>
    <n v="2014"/>
    <x v="980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50000"/>
    <n v="11"/>
    <x v="2"/>
    <s v="US"/>
    <s v="USD"/>
    <n v="1407624222"/>
    <d v="2014-08-09T22:43:42"/>
    <n v="2014"/>
    <x v="981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s v="15000 to 19999"/>
    <n v="3"/>
    <x v="2"/>
    <s v="US"/>
    <s v="USD"/>
    <n v="1475431486"/>
    <d v="2016-10-02T18:04:46"/>
    <n v="2016"/>
    <x v="982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50000"/>
    <n v="30751"/>
    <x v="2"/>
    <s v="ES"/>
    <s v="EUR"/>
    <n v="1471985640"/>
    <d v="2016-08-23T20:54:00"/>
    <n v="2016"/>
    <x v="983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 14999"/>
    <n v="106"/>
    <x v="2"/>
    <s v="US"/>
    <s v="USD"/>
    <n v="1427507208"/>
    <d v="2015-03-28T01:46:48"/>
    <n v="2015"/>
    <x v="984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s v="DE"/>
    <s v="EUR"/>
    <n v="1451602800"/>
    <d v="2015-12-31T23:00:00"/>
    <n v="2015"/>
    <x v="985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s v="GB"/>
    <s v="GBP"/>
    <n v="1452384000"/>
    <d v="2016-01-10T00:00:00"/>
    <n v="2016"/>
    <x v="986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s v="Greater than 50000"/>
    <n v="6610"/>
    <x v="2"/>
    <s v="NL"/>
    <s v="EUR"/>
    <n v="1403507050"/>
    <d v="2014-06-23T07:04:10"/>
    <n v="2014"/>
    <x v="987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s v="IT"/>
    <s v="EUR"/>
    <n v="1475310825"/>
    <d v="2016-10-01T08:33:45"/>
    <n v="2016"/>
    <x v="988"/>
    <x v="988"/>
    <b v="0"/>
    <n v="0"/>
    <b v="0"/>
    <s v="technology/wearables"/>
    <x v="2"/>
    <x v="8"/>
  </r>
  <r>
    <n v="989"/>
    <s v="Power Rope"/>
    <s v="The most useful phone charger you will ever buy"/>
    <n v="10000"/>
    <s v="10000 to 14999"/>
    <n v="1677"/>
    <x v="2"/>
    <s v="US"/>
    <s v="USD"/>
    <n v="1475101495"/>
    <d v="2016-09-28T22:24:55"/>
    <n v="2016"/>
    <x v="989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s v="US"/>
    <s v="USD"/>
    <n v="1409770164"/>
    <d v="2014-09-03T18:49:24"/>
    <n v="2014"/>
    <x v="990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s v="GB"/>
    <s v="GBP"/>
    <n v="1468349460"/>
    <d v="2016-07-12T18:51:00"/>
    <n v="2016"/>
    <x v="991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s v="Greater than 50000"/>
    <n v="467"/>
    <x v="2"/>
    <s v="US"/>
    <s v="USD"/>
    <n v="1462655519"/>
    <d v="2016-05-07T21:11:59"/>
    <n v="2016"/>
    <x v="992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50000"/>
    <n v="17561"/>
    <x v="2"/>
    <s v="US"/>
    <s v="USD"/>
    <n v="1478926800"/>
    <d v="2016-11-12T05:00:00"/>
    <n v="2016"/>
    <x v="993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50000"/>
    <n v="4669"/>
    <x v="2"/>
    <s v="US"/>
    <s v="USD"/>
    <n v="1417388340"/>
    <d v="2014-11-30T22:59:00"/>
    <n v="2014"/>
    <x v="994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s v="10000 to 14999"/>
    <n v="726"/>
    <x v="2"/>
    <s v="US"/>
    <s v="USD"/>
    <n v="1417276800"/>
    <d v="2014-11-29T16:00:00"/>
    <n v="2014"/>
    <x v="995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s v="1000 to 4999"/>
    <n v="65"/>
    <x v="2"/>
    <s v="US"/>
    <s v="USD"/>
    <n v="1406474820"/>
    <d v="2014-07-27T15:27:00"/>
    <n v="2014"/>
    <x v="996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s v="5000 to 9999"/>
    <n v="65"/>
    <x v="2"/>
    <s v="US"/>
    <s v="USD"/>
    <n v="1417145297"/>
    <d v="2014-11-28T03:28:17"/>
    <n v="2014"/>
    <x v="9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s v="Greater than 50000"/>
    <n v="35135"/>
    <x v="2"/>
    <s v="CA"/>
    <s v="CAD"/>
    <n v="1447909401"/>
    <d v="2015-11-19T05:03:21"/>
    <n v="2015"/>
    <x v="998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s v="Greater than 50000"/>
    <n v="11683"/>
    <x v="2"/>
    <s v="CA"/>
    <s v="CAD"/>
    <n v="1415865720"/>
    <d v="2014-11-13T08:02:00"/>
    <n v="2014"/>
    <x v="999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s v="Greater than 50000"/>
    <n v="19824"/>
    <x v="1"/>
    <s v="US"/>
    <s v="USD"/>
    <n v="1489537560"/>
    <d v="2017-03-15T00:26:00"/>
    <n v="2017"/>
    <x v="100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s v="GB"/>
    <s v="GBP"/>
    <n v="1485796613"/>
    <d v="2017-01-30T17:16:53"/>
    <n v="2017"/>
    <x v="1001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s v="US"/>
    <s v="USD"/>
    <n v="1450331940"/>
    <d v="2015-12-17T05:59:00"/>
    <n v="2015"/>
    <x v="1002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s v="FR"/>
    <s v="EUR"/>
    <n v="1489680061"/>
    <d v="2017-03-16T16:01:01"/>
    <n v="2017"/>
    <x v="1003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s v="US"/>
    <s v="USD"/>
    <n v="1455814827"/>
    <d v="2016-02-18T17:00:27"/>
    <n v="2016"/>
    <x v="1004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s v="Greater than 50000"/>
    <n v="150102"/>
    <x v="1"/>
    <s v="US"/>
    <s v="USD"/>
    <n v="1446217183"/>
    <d v="2015-10-30T14:59:43"/>
    <n v="2015"/>
    <x v="1005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s v="US"/>
    <s v="USD"/>
    <n v="1418368260"/>
    <d v="2014-12-12T07:11:00"/>
    <n v="2014"/>
    <x v="1006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s v="US"/>
    <s v="USD"/>
    <n v="1481727623"/>
    <d v="2016-12-14T15:00:23"/>
    <n v="2016"/>
    <x v="1007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50000"/>
    <n v="250"/>
    <x v="1"/>
    <s v="MX"/>
    <s v="MXN"/>
    <n v="1482953115"/>
    <d v="2016-12-28T19:25:15"/>
    <n v="2016"/>
    <x v="1008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50000"/>
    <n v="6565"/>
    <x v="1"/>
    <s v="US"/>
    <s v="USD"/>
    <n v="1466346646"/>
    <d v="2016-06-19T14:30:46"/>
    <n v="2016"/>
    <x v="1009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50000"/>
    <n v="220"/>
    <x v="1"/>
    <s v="US"/>
    <s v="USD"/>
    <n v="1473044340"/>
    <d v="2016-09-05T02:59:00"/>
    <n v="2016"/>
    <x v="1010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s v="US"/>
    <s v="USD"/>
    <n v="1418938395"/>
    <d v="2014-12-18T21:33:15"/>
    <n v="2014"/>
    <x v="1011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s v="US"/>
    <s v="USD"/>
    <n v="1485254052"/>
    <d v="2017-01-24T10:34:12"/>
    <n v="2017"/>
    <x v="101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s v="US"/>
    <s v="USD"/>
    <n v="1451419200"/>
    <d v="2015-12-29T20:00:00"/>
    <n v="2015"/>
    <x v="1013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s v="10000 to 14999"/>
    <n v="3060"/>
    <x v="1"/>
    <s v="US"/>
    <s v="USD"/>
    <n v="1420070615"/>
    <d v="2015-01-01T00:03:35"/>
    <n v="2015"/>
    <x v="1014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s v="CH"/>
    <s v="CHF"/>
    <n v="1448489095"/>
    <d v="2015-11-25T22:04:55"/>
    <n v="2015"/>
    <x v="101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50000"/>
    <n v="2842"/>
    <x v="1"/>
    <s v="US"/>
    <s v="USD"/>
    <n v="1459992856"/>
    <d v="2016-04-07T01:34:16"/>
    <n v="2016"/>
    <x v="101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50000"/>
    <n v="57197"/>
    <x v="1"/>
    <s v="US"/>
    <s v="USD"/>
    <n v="1448125935"/>
    <d v="2015-11-21T17:12:15"/>
    <n v="2015"/>
    <x v="1017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s v="20000 to 24999"/>
    <n v="621"/>
    <x v="1"/>
    <s v="US"/>
    <s v="USD"/>
    <n v="1468496933"/>
    <d v="2016-07-14T11:48:53"/>
    <n v="2016"/>
    <x v="1018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s v="US"/>
    <s v="USD"/>
    <n v="1423092149"/>
    <d v="2015-02-04T23:22:29"/>
    <n v="2015"/>
    <x v="101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s v="CA"/>
    <s v="CAD"/>
    <n v="1433206020"/>
    <d v="2015-06-02T00:47:00"/>
    <n v="2015"/>
    <x v="1020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s v="US"/>
    <s v="USD"/>
    <n v="1445054400"/>
    <d v="2015-10-17T04:00:00"/>
    <n v="2015"/>
    <x v="1021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s v="1000 to 4999"/>
    <n v="2298"/>
    <x v="0"/>
    <s v="US"/>
    <s v="USD"/>
    <n v="1431876677"/>
    <d v="2015-05-17T15:31:17"/>
    <n v="2015"/>
    <x v="1022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s v="GB"/>
    <s v="GBP"/>
    <n v="1434837861"/>
    <d v="2015-06-20T22:04:21"/>
    <n v="2015"/>
    <x v="1023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s v="SE"/>
    <s v="SEK"/>
    <n v="1454248563"/>
    <d v="2016-01-31T13:56:03"/>
    <n v="2016"/>
    <x v="1024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s v="Greater than 50000"/>
    <n v="76949.820000000007"/>
    <x v="0"/>
    <s v="US"/>
    <s v="USD"/>
    <n v="1426532437"/>
    <d v="2015-03-16T19:00:37"/>
    <n v="2015"/>
    <x v="1025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s v="GB"/>
    <s v="GBP"/>
    <n v="1459414016"/>
    <d v="2016-03-31T08:46:56"/>
    <n v="2016"/>
    <x v="102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s v="US"/>
    <s v="USD"/>
    <n v="1414025347"/>
    <d v="2014-10-23T00:49:07"/>
    <n v="2014"/>
    <x v="102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 14999"/>
    <n v="11727"/>
    <x v="0"/>
    <s v="GB"/>
    <s v="GBP"/>
    <n v="1488830400"/>
    <d v="2017-03-06T20:00:00"/>
    <n v="2017"/>
    <x v="1028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s v="10000 to 14999"/>
    <n v="11176"/>
    <x v="0"/>
    <s v="SE"/>
    <s v="SEK"/>
    <n v="1428184740"/>
    <d v="2015-04-04T21:59:00"/>
    <n v="2015"/>
    <x v="1029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s v="1000 to 4999"/>
    <n v="6842"/>
    <x v="0"/>
    <s v="US"/>
    <s v="USD"/>
    <n v="1473680149"/>
    <d v="2016-09-12T11:35:49"/>
    <n v="2016"/>
    <x v="1030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s v="10000 to 14999"/>
    <n v="10740"/>
    <x v="0"/>
    <s v="US"/>
    <s v="USD"/>
    <n v="1450290010"/>
    <d v="2015-12-16T18:20:10"/>
    <n v="2015"/>
    <x v="1031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s v="5000 to 9999"/>
    <n v="5858.84"/>
    <x v="0"/>
    <s v="US"/>
    <s v="USD"/>
    <n v="1466697625"/>
    <d v="2016-06-23T16:00:25"/>
    <n v="2016"/>
    <x v="1032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s v="GB"/>
    <s v="GBP"/>
    <n v="1481564080"/>
    <d v="2016-12-12T17:34:40"/>
    <n v="2016"/>
    <x v="1033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s v="US"/>
    <s v="USD"/>
    <n v="1470369540"/>
    <d v="2016-08-05T03:59:00"/>
    <n v="2016"/>
    <x v="1034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s v="US"/>
    <s v="USD"/>
    <n v="1423668220"/>
    <d v="2015-02-11T15:23:40"/>
    <n v="2015"/>
    <x v="1035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s v="US"/>
    <s v="USD"/>
    <n v="1357545600"/>
    <d v="2013-01-07T08:00:00"/>
    <n v="2013"/>
    <x v="1036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s v="US"/>
    <s v="USD"/>
    <n v="1431925200"/>
    <d v="2015-05-18T05:00:00"/>
    <n v="2015"/>
    <x v="1037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s v="US"/>
    <s v="USD"/>
    <n v="1458362023"/>
    <d v="2016-03-19T04:33:43"/>
    <n v="2016"/>
    <x v="1038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s v="US"/>
    <s v="USD"/>
    <n v="1481615940"/>
    <d v="2016-12-13T07:59:00"/>
    <n v="2016"/>
    <x v="1039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50000"/>
    <n v="250"/>
    <x v="1"/>
    <s v="US"/>
    <s v="USD"/>
    <n v="1472317209"/>
    <d v="2016-08-27T17:00:09"/>
    <n v="2016"/>
    <x v="1040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s v="US"/>
    <s v="USD"/>
    <n v="1406769992"/>
    <d v="2014-07-31T01:26:32"/>
    <n v="2014"/>
    <x v="1041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s v="US"/>
    <s v="USD"/>
    <n v="1410516000"/>
    <d v="2014-09-12T10:00:00"/>
    <n v="2014"/>
    <x v="1042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s v="Greater than 50000"/>
    <n v="8537"/>
    <x v="1"/>
    <s v="US"/>
    <s v="USD"/>
    <n v="1432101855"/>
    <d v="2015-05-20T06:04:15"/>
    <n v="2015"/>
    <x v="1043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s v="US"/>
    <s v="USD"/>
    <n v="1425587220"/>
    <d v="2015-03-05T20:27:00"/>
    <n v="2015"/>
    <x v="1044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s v="10000 to 14999"/>
    <n v="266"/>
    <x v="1"/>
    <s v="US"/>
    <s v="USD"/>
    <n v="1408827550"/>
    <d v="2014-08-23T20:59:10"/>
    <n v="2014"/>
    <x v="1045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s v="DE"/>
    <s v="EUR"/>
    <n v="1451161560"/>
    <d v="2015-12-26T20:26:00"/>
    <n v="2015"/>
    <x v="1046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s v="US"/>
    <s v="USD"/>
    <n v="1415219915"/>
    <d v="2014-11-05T20:38:35"/>
    <n v="2014"/>
    <x v="1047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s v="US"/>
    <s v="USD"/>
    <n v="1474766189"/>
    <d v="2016-09-25T01:16:29"/>
    <n v="2016"/>
    <x v="1048"/>
    <x v="1048"/>
    <b v="0"/>
    <n v="4"/>
    <b v="0"/>
    <s v="journalism/audio"/>
    <x v="5"/>
    <x v="16"/>
  </r>
  <r>
    <n v="1049"/>
    <s v="J1 (Canceled)"/>
    <s v="------"/>
    <n v="12000"/>
    <s v="10000 to 14999"/>
    <n v="0"/>
    <x v="1"/>
    <s v="US"/>
    <s v="USD"/>
    <n v="1455272445"/>
    <d v="2016-02-12T10:20:45"/>
    <n v="2016"/>
    <x v="1049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s v="1000 to 4999"/>
    <n v="0"/>
    <x v="1"/>
    <s v="US"/>
    <s v="USD"/>
    <n v="1442257677"/>
    <d v="2015-09-14T19:07:57"/>
    <n v="2015"/>
    <x v="1050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s v="US"/>
    <s v="USD"/>
    <n v="1409098825"/>
    <d v="2014-08-27T00:20:25"/>
    <n v="2014"/>
    <x v="1051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s v="US"/>
    <s v="USD"/>
    <n v="1465243740"/>
    <d v="2016-06-06T20:09:00"/>
    <n v="2016"/>
    <x v="1052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s v="US"/>
    <s v="USD"/>
    <n v="1488773332"/>
    <d v="2017-03-06T04:08:52"/>
    <n v="2017"/>
    <x v="1053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s v="US"/>
    <s v="USD"/>
    <n v="1407708000"/>
    <d v="2014-08-10T22:00:00"/>
    <n v="2014"/>
    <x v="1054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s v="US"/>
    <s v="USD"/>
    <n v="1457394545"/>
    <d v="2016-03-07T23:49:05"/>
    <n v="2016"/>
    <x v="105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10000 to 14999"/>
    <n v="0"/>
    <x v="1"/>
    <s v="US"/>
    <s v="USD"/>
    <n v="1429892177"/>
    <d v="2015-04-24T16:16:17"/>
    <n v="2015"/>
    <x v="1056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s v="10000 to 14999"/>
    <n v="0"/>
    <x v="1"/>
    <s v="US"/>
    <s v="USD"/>
    <n v="1480888483"/>
    <d v="2016-12-04T21:54:43"/>
    <n v="2016"/>
    <x v="1057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s v="US"/>
    <s v="USD"/>
    <n v="1427328000"/>
    <d v="2015-03-26T00:00:00"/>
    <n v="2015"/>
    <x v="1058"/>
    <x v="1058"/>
    <b v="0"/>
    <n v="0"/>
    <b v="0"/>
    <s v="journalism/audio"/>
    <x v="5"/>
    <x v="16"/>
  </r>
  <r>
    <n v="1059"/>
    <s v="Voice Over Artist (Canceled)"/>
    <s v="Turning myself into a vocal artist."/>
    <n v="1100"/>
    <s v="1000 to 4999"/>
    <n v="0"/>
    <x v="1"/>
    <s v="US"/>
    <s v="USD"/>
    <n v="1426269456"/>
    <d v="2015-03-13T17:57:36"/>
    <n v="2015"/>
    <x v="1059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s v="US"/>
    <s v="USD"/>
    <n v="1429134893"/>
    <d v="2015-04-15T21:54:53"/>
    <n v="2015"/>
    <x v="1060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s v="1000 to 4999"/>
    <n v="0"/>
    <x v="1"/>
    <s v="US"/>
    <s v="USD"/>
    <n v="1462150800"/>
    <d v="2016-05-02T01:00:00"/>
    <n v="2016"/>
    <x v="1061"/>
    <x v="1061"/>
    <b v="0"/>
    <n v="0"/>
    <b v="0"/>
    <s v="journalism/audio"/>
    <x v="5"/>
    <x v="16"/>
  </r>
  <r>
    <n v="1062"/>
    <s v="RETURNING AT A LATER DATE"/>
    <s v="SEE US ON PATREON www.badgirlartwork.com"/>
    <n v="199"/>
    <s v="less than 1000"/>
    <n v="190"/>
    <x v="1"/>
    <s v="US"/>
    <s v="USD"/>
    <n v="1468351341"/>
    <d v="2016-07-12T19:22:21"/>
    <n v="2016"/>
    <x v="1062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s v="US"/>
    <s v="USD"/>
    <n v="1472604262"/>
    <d v="2016-08-31T00:44:22"/>
    <n v="2016"/>
    <x v="1063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s v="Greater than 50000"/>
    <n v="8077"/>
    <x v="2"/>
    <s v="US"/>
    <s v="USD"/>
    <n v="1373174903"/>
    <d v="2013-07-07T05:28:23"/>
    <n v="2013"/>
    <x v="1064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s v="AU"/>
    <s v="AUD"/>
    <n v="1392800922"/>
    <d v="2014-02-19T09:08:42"/>
    <n v="2014"/>
    <x v="1065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s v="Greater than 50000"/>
    <n v="5051"/>
    <x v="2"/>
    <s v="US"/>
    <s v="USD"/>
    <n v="1375657582"/>
    <d v="2013-08-04T23:06:22"/>
    <n v="2013"/>
    <x v="1066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s v="US"/>
    <s v="USD"/>
    <n v="1387657931"/>
    <d v="2013-12-21T20:32:11"/>
    <n v="2013"/>
    <x v="1067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s v="US"/>
    <s v="USD"/>
    <n v="1460274864"/>
    <d v="2016-04-10T07:54:24"/>
    <n v="2016"/>
    <x v="1068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s v="1000 to 4999"/>
    <n v="850"/>
    <x v="2"/>
    <s v="US"/>
    <s v="USD"/>
    <n v="1385447459"/>
    <d v="2013-11-26T06:30:59"/>
    <n v="2013"/>
    <x v="106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s v="10000 to 14999"/>
    <n v="70"/>
    <x v="2"/>
    <s v="US"/>
    <s v="USD"/>
    <n v="1349050622"/>
    <d v="2012-10-01T00:17:02"/>
    <n v="2012"/>
    <x v="1070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s v="NO"/>
    <s v="NOK"/>
    <n v="1447787093"/>
    <d v="2015-11-17T19:04:53"/>
    <n v="2015"/>
    <x v="1071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s v="Greater than 50000"/>
    <n v="51"/>
    <x v="2"/>
    <s v="US"/>
    <s v="USD"/>
    <n v="1391630297"/>
    <d v="2014-02-05T19:58:17"/>
    <n v="2014"/>
    <x v="1072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s v="less than 1000"/>
    <n v="10"/>
    <x v="2"/>
    <s v="US"/>
    <s v="USD"/>
    <n v="1318806541"/>
    <d v="2011-10-16T23:09:01"/>
    <n v="2011"/>
    <x v="1073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s v="Greater than 50000"/>
    <n v="3407"/>
    <x v="2"/>
    <s v="US"/>
    <s v="USD"/>
    <n v="1388808545"/>
    <d v="2014-01-04T04:09:05"/>
    <n v="2014"/>
    <x v="1074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s v="1000 to 4999"/>
    <n v="45"/>
    <x v="2"/>
    <s v="US"/>
    <s v="USD"/>
    <n v="1336340516"/>
    <d v="2012-05-06T21:41:56"/>
    <n v="2012"/>
    <x v="1075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s v="Greater than 50000"/>
    <n v="47074"/>
    <x v="2"/>
    <s v="US"/>
    <s v="USD"/>
    <n v="1410426250"/>
    <d v="2014-09-11T09:04:10"/>
    <n v="2014"/>
    <x v="1076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s v="US"/>
    <s v="USD"/>
    <n v="1452744011"/>
    <d v="2016-01-14T04:00:11"/>
    <n v="2016"/>
    <x v="1077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s v="US"/>
    <s v="USD"/>
    <n v="1311309721"/>
    <d v="2011-07-22T04:42:01"/>
    <n v="2011"/>
    <x v="1078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s v="DE"/>
    <s v="EUR"/>
    <n v="1463232936"/>
    <d v="2016-05-14T13:35:36"/>
    <n v="2016"/>
    <x v="1079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s v="20000 to 24999"/>
    <n v="1821"/>
    <x v="2"/>
    <s v="US"/>
    <s v="USD"/>
    <n v="1399778333"/>
    <d v="2014-05-11T03:18:53"/>
    <n v="2014"/>
    <x v="1080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s v="Greater than 50000"/>
    <n v="12"/>
    <x v="2"/>
    <s v="US"/>
    <s v="USD"/>
    <n v="1422483292"/>
    <d v="2015-01-28T22:14:52"/>
    <n v="2015"/>
    <x v="1081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s v="10000 to 14999"/>
    <n v="56"/>
    <x v="2"/>
    <s v="US"/>
    <s v="USD"/>
    <n v="1344635088"/>
    <d v="2012-08-10T21:44:48"/>
    <n v="2012"/>
    <x v="1082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s v="Greater than 50000"/>
    <n v="410"/>
    <x v="2"/>
    <s v="CA"/>
    <s v="CAD"/>
    <n v="1406994583"/>
    <d v="2014-08-02T15:49:43"/>
    <n v="2014"/>
    <x v="1083"/>
    <x v="1083"/>
    <b v="0"/>
    <n v="1"/>
    <b v="0"/>
    <s v="games/video games"/>
    <x v="6"/>
    <x v="17"/>
  </r>
  <r>
    <n v="1084"/>
    <s v="My own channel"/>
    <s v="I want to start my own channel for gaming"/>
    <n v="550"/>
    <s v="less than 1000"/>
    <n v="0"/>
    <x v="2"/>
    <s v="US"/>
    <s v="USD"/>
    <n v="1407534804"/>
    <d v="2014-08-08T21:53:24"/>
    <n v="2014"/>
    <x v="108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s v="30000 to 34999"/>
    <n v="1026"/>
    <x v="2"/>
    <s v="CA"/>
    <s v="CAD"/>
    <n v="1457967975"/>
    <d v="2016-03-14T15:06:15"/>
    <n v="2016"/>
    <x v="1085"/>
    <x v="1085"/>
    <b v="0"/>
    <n v="9"/>
    <b v="0"/>
    <s v="games/video games"/>
    <x v="6"/>
    <x v="17"/>
  </r>
  <r>
    <n v="1086"/>
    <s v="Cyber Universe Online"/>
    <s v="Humanity's future in the Galaxy"/>
    <n v="18000"/>
    <s v="15000 to 19999"/>
    <n v="15"/>
    <x v="2"/>
    <s v="US"/>
    <s v="USD"/>
    <n v="1408913291"/>
    <d v="2014-08-24T20:48:11"/>
    <n v="2014"/>
    <x v="1086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s v="US"/>
    <s v="USD"/>
    <n v="1402852087"/>
    <d v="2014-06-15T17:08:07"/>
    <n v="2014"/>
    <x v="1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s v="45000 to 49999"/>
    <n v="6382.34"/>
    <x v="2"/>
    <s v="US"/>
    <s v="USD"/>
    <n v="1398366667"/>
    <d v="2014-04-24T19:11:07"/>
    <n v="2014"/>
    <x v="1088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s v="15000 to 19999"/>
    <n v="1174"/>
    <x v="2"/>
    <s v="FR"/>
    <s v="EUR"/>
    <n v="1435293175"/>
    <d v="2015-06-26T04:32:55"/>
    <n v="2015"/>
    <x v="1089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s v="10000 to 14999"/>
    <n v="5"/>
    <x v="2"/>
    <s v="AU"/>
    <s v="AUD"/>
    <n v="1432873653"/>
    <d v="2015-05-29T04:27:33"/>
    <n v="2015"/>
    <x v="1090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s v="GB"/>
    <s v="GBP"/>
    <n v="1460313672"/>
    <d v="2016-04-10T18:41:12"/>
    <n v="2016"/>
    <x v="1091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s v="US"/>
    <s v="USD"/>
    <n v="1357432638"/>
    <d v="2013-01-06T00:37:18"/>
    <n v="2013"/>
    <x v="1092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s v="CA"/>
    <s v="CAD"/>
    <n v="1455232937"/>
    <d v="2016-02-11T23:22:17"/>
    <n v="2016"/>
    <x v="1093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s v="US"/>
    <s v="USD"/>
    <n v="1318180033"/>
    <d v="2011-10-09T17:07:13"/>
    <n v="2011"/>
    <x v="1094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s v="Greater than 50000"/>
    <n v="25174"/>
    <x v="2"/>
    <s v="US"/>
    <s v="USD"/>
    <n v="1377867220"/>
    <d v="2013-08-30T12:53:40"/>
    <n v="2013"/>
    <x v="1095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 14999"/>
    <n v="2152"/>
    <x v="2"/>
    <s v="US"/>
    <s v="USD"/>
    <n v="1412393400"/>
    <d v="2014-10-04T03:30:00"/>
    <n v="2014"/>
    <x v="1096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s v="Greater than 50000"/>
    <n v="47"/>
    <x v="2"/>
    <s v="US"/>
    <s v="USD"/>
    <n v="1393786877"/>
    <d v="2014-03-02T19:01:17"/>
    <n v="2014"/>
    <x v="109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s v="25000 to 29999"/>
    <n v="1803"/>
    <x v="2"/>
    <s v="US"/>
    <s v="USD"/>
    <n v="1397413095"/>
    <d v="2014-04-13T18:18:15"/>
    <n v="2014"/>
    <x v="1098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s v="GB"/>
    <s v="GBP"/>
    <n v="1431547468"/>
    <d v="2015-05-13T20:04:28"/>
    <n v="2015"/>
    <x v="1099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s v="DE"/>
    <s v="EUR"/>
    <n v="1455417571"/>
    <d v="2016-02-14T02:39:31"/>
    <n v="2016"/>
    <x v="1100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s v="Greater than 50000"/>
    <n v="41"/>
    <x v="2"/>
    <s v="US"/>
    <s v="USD"/>
    <n v="1468519920"/>
    <d v="2016-07-14T18:12:00"/>
    <n v="2016"/>
    <x v="1101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s v="US"/>
    <s v="USD"/>
    <n v="1386568740"/>
    <d v="2013-12-09T05:59:00"/>
    <n v="2013"/>
    <x v="1102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s v="US"/>
    <s v="USD"/>
    <n v="1466227190"/>
    <d v="2016-06-18T05:19:50"/>
    <n v="2016"/>
    <x v="1103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s v="Greater than 50000"/>
    <n v="2971"/>
    <x v="2"/>
    <s v="GB"/>
    <s v="GBP"/>
    <n v="1402480221"/>
    <d v="2014-06-11T09:50:21"/>
    <n v="2014"/>
    <x v="1104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s v="Greater than 50000"/>
    <n v="1431"/>
    <x v="2"/>
    <s v="US"/>
    <s v="USD"/>
    <n v="1395627327"/>
    <d v="2014-03-24T02:15:27"/>
    <n v="2014"/>
    <x v="1105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s v="less than 1000"/>
    <n v="165"/>
    <x v="2"/>
    <s v="US"/>
    <s v="USD"/>
    <n v="1333557975"/>
    <d v="2012-04-04T16:46:15"/>
    <n v="2012"/>
    <x v="1106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 14999"/>
    <n v="0"/>
    <x v="2"/>
    <s v="US"/>
    <s v="USD"/>
    <n v="1406148024"/>
    <d v="2014-07-23T20:40:24"/>
    <n v="2014"/>
    <x v="1107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s v="US"/>
    <s v="USD"/>
    <n v="1334326635"/>
    <d v="2012-04-13T14:17:15"/>
    <n v="2012"/>
    <x v="1108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 14999"/>
    <n v="45"/>
    <x v="2"/>
    <s v="US"/>
    <s v="USD"/>
    <n v="1479495790"/>
    <d v="2016-11-18T19:03:10"/>
    <n v="2016"/>
    <x v="1109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s v="Greater than 50000"/>
    <n v="255"/>
    <x v="2"/>
    <s v="US"/>
    <s v="USD"/>
    <n v="1354919022"/>
    <d v="2012-12-07T22:23:42"/>
    <n v="2012"/>
    <x v="1110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s v="US"/>
    <s v="USD"/>
    <n v="1452228790"/>
    <d v="2016-01-08T04:53:10"/>
    <n v="2016"/>
    <x v="1111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s v="Greater than 50000"/>
    <n v="31272.92"/>
    <x v="2"/>
    <s v="US"/>
    <s v="USD"/>
    <n v="1421656200"/>
    <d v="2015-01-19T08:30:00"/>
    <n v="2015"/>
    <x v="1112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s v="GB"/>
    <s v="GBP"/>
    <n v="1408058820"/>
    <d v="2014-08-14T23:27:00"/>
    <n v="2014"/>
    <x v="1113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s v="GB"/>
    <s v="GBP"/>
    <n v="1381306687"/>
    <d v="2013-10-09T08:18:07"/>
    <n v="2013"/>
    <x v="1114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s v="US"/>
    <s v="USD"/>
    <n v="1459352495"/>
    <d v="2016-03-30T15:41:35"/>
    <n v="2016"/>
    <x v="111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s v="Greater than 50000"/>
    <n v="178.52"/>
    <x v="2"/>
    <s v="US"/>
    <s v="USD"/>
    <n v="1339273208"/>
    <d v="2012-06-09T20:20:08"/>
    <n v="2012"/>
    <x v="1116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s v="1000 to 4999"/>
    <n v="83"/>
    <x v="2"/>
    <s v="DE"/>
    <s v="EUR"/>
    <n v="1451053313"/>
    <d v="2015-12-25T14:21:53"/>
    <n v="2015"/>
    <x v="1117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s v="AU"/>
    <s v="AUD"/>
    <n v="1396666779"/>
    <d v="2014-04-05T02:59:39"/>
    <n v="2014"/>
    <x v="1118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s v="US"/>
    <s v="USD"/>
    <n v="1396810864"/>
    <d v="2014-04-06T19:01:04"/>
    <n v="2014"/>
    <x v="1119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s v="25000 to 29999"/>
    <n v="0"/>
    <x v="2"/>
    <s v="US"/>
    <s v="USD"/>
    <n v="1319835400"/>
    <d v="2011-10-28T20:56:40"/>
    <n v="2011"/>
    <x v="112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s v="Greater than 50000"/>
    <n v="29"/>
    <x v="2"/>
    <s v="US"/>
    <s v="USD"/>
    <n v="1457904316"/>
    <d v="2016-03-13T21:25:16"/>
    <n v="2016"/>
    <x v="1121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s v="GB"/>
    <s v="GBP"/>
    <n v="1369932825"/>
    <d v="2013-05-30T16:53:45"/>
    <n v="2013"/>
    <x v="1122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s v="US"/>
    <s v="USD"/>
    <n v="1397910848"/>
    <d v="2014-04-19T12:34:08"/>
    <n v="2014"/>
    <x v="1123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50000"/>
    <n v="425"/>
    <x v="2"/>
    <s v="US"/>
    <s v="USD"/>
    <n v="1430409651"/>
    <d v="2015-04-30T16:00:51"/>
    <n v="2015"/>
    <x v="1124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s v="GB"/>
    <s v="GBP"/>
    <n v="1443193130"/>
    <d v="2015-09-25T14:58:50"/>
    <n v="2015"/>
    <x v="1125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s v="1000 to 4999"/>
    <n v="10"/>
    <x v="2"/>
    <s v="US"/>
    <s v="USD"/>
    <n v="1468482694"/>
    <d v="2016-07-14T07:51:34"/>
    <n v="2016"/>
    <x v="1126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s v="35000 to 39999"/>
    <n v="585"/>
    <x v="2"/>
    <s v="US"/>
    <s v="USD"/>
    <n v="1416000600"/>
    <d v="2014-11-14T21:30:00"/>
    <n v="2014"/>
    <x v="1127"/>
    <x v="1127"/>
    <b v="0"/>
    <n v="23"/>
    <b v="0"/>
    <s v="games/mobile games"/>
    <x v="6"/>
    <x v="18"/>
  </r>
  <r>
    <n v="1128"/>
    <s v="Flying Turds"/>
    <s v="#havingfunFTW"/>
    <n v="1000"/>
    <s v="1000 to 4999"/>
    <n v="1"/>
    <x v="2"/>
    <s v="GB"/>
    <s v="GBP"/>
    <n v="1407425717"/>
    <d v="2014-08-07T15:35:17"/>
    <n v="2014"/>
    <x v="1128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s v="US"/>
    <s v="USD"/>
    <n v="1465107693"/>
    <d v="2016-06-05T06:21:33"/>
    <n v="2016"/>
    <x v="1129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s v="US"/>
    <s v="USD"/>
    <n v="1416963300"/>
    <d v="2014-11-26T00:55:00"/>
    <n v="2014"/>
    <x v="113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s v="AU"/>
    <s v="AUD"/>
    <n v="1450993668"/>
    <d v="2015-12-24T21:47:48"/>
    <n v="2015"/>
    <x v="1131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s v="10000 to 14999"/>
    <n v="1438"/>
    <x v="2"/>
    <s v="CA"/>
    <s v="CAD"/>
    <n v="1483238771"/>
    <d v="2017-01-01T02:46:11"/>
    <n v="2017"/>
    <x v="1132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s v="1000 to 4999"/>
    <n v="20"/>
    <x v="2"/>
    <s v="GB"/>
    <s v="GBP"/>
    <n v="1406799981"/>
    <d v="2014-07-31T09:46:21"/>
    <n v="2014"/>
    <x v="1133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s v="AU"/>
    <s v="AUD"/>
    <n v="1417235580"/>
    <d v="2014-11-29T04:33:00"/>
    <n v="2014"/>
    <x v="1134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s v="DE"/>
    <s v="EUR"/>
    <n v="1470527094"/>
    <d v="2016-08-06T23:44:54"/>
    <n v="2016"/>
    <x v="1135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s v="FR"/>
    <s v="EUR"/>
    <n v="1450541229"/>
    <d v="2015-12-19T16:07:09"/>
    <n v="2015"/>
    <x v="1136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s v="US"/>
    <s v="USD"/>
    <n v="1461440421"/>
    <d v="2016-04-23T19:40:21"/>
    <n v="2016"/>
    <x v="1137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s v="35000 to 39999"/>
    <n v="125"/>
    <x v="2"/>
    <s v="US"/>
    <s v="USD"/>
    <n v="1485035131"/>
    <d v="2017-01-21T21:45:31"/>
    <n v="2017"/>
    <x v="1138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s v="US"/>
    <s v="USD"/>
    <n v="1420100426"/>
    <d v="2015-01-01T08:20:26"/>
    <n v="2015"/>
    <x v="1139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s v="GB"/>
    <s v="GBP"/>
    <n v="1438859121"/>
    <d v="2015-08-06T11:05:21"/>
    <n v="2015"/>
    <x v="1140"/>
    <x v="1140"/>
    <b v="0"/>
    <n v="0"/>
    <b v="0"/>
    <s v="games/mobile games"/>
    <x v="6"/>
    <x v="18"/>
  </r>
  <r>
    <n v="1141"/>
    <s v="Arena Z - Zombie Survival"/>
    <s v="I think this will be a great game!"/>
    <n v="500"/>
    <s v="less than 1000"/>
    <n v="0"/>
    <x v="2"/>
    <s v="DE"/>
    <s v="EUR"/>
    <n v="1436460450"/>
    <d v="2015-07-09T16:47:30"/>
    <n v="2015"/>
    <x v="1141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s v="US"/>
    <s v="USD"/>
    <n v="1424131727"/>
    <d v="2015-02-17T00:08:47"/>
    <n v="2015"/>
    <x v="1142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s v="US"/>
    <s v="USD"/>
    <n v="1450327126"/>
    <d v="2015-12-17T04:38:46"/>
    <n v="2015"/>
    <x v="1143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s v="US"/>
    <s v="USD"/>
    <n v="1430281320"/>
    <d v="2015-04-29T04:22:00"/>
    <n v="2015"/>
    <x v="1144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s v="Greater than 50000"/>
    <n v="100"/>
    <x v="2"/>
    <s v="US"/>
    <s v="USD"/>
    <n v="1412272592"/>
    <d v="2014-10-02T17:56:32"/>
    <n v="2014"/>
    <x v="1145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s v="US"/>
    <s v="USD"/>
    <n v="1399071173"/>
    <d v="2014-05-02T22:52:53"/>
    <n v="2014"/>
    <x v="1146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s v="CA"/>
    <s v="CAD"/>
    <n v="1413760783"/>
    <d v="2014-10-19T23:19:43"/>
    <n v="2014"/>
    <x v="1147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s v="15000 to 19999"/>
    <n v="73"/>
    <x v="2"/>
    <s v="US"/>
    <s v="USD"/>
    <n v="1480568781"/>
    <d v="2016-12-01T05:06:21"/>
    <n v="2016"/>
    <x v="1148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s v="Greater than 50000"/>
    <n v="75"/>
    <x v="2"/>
    <s v="US"/>
    <s v="USD"/>
    <n v="1466096566"/>
    <d v="2016-06-16T17:02:46"/>
    <n v="2016"/>
    <x v="1149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s v="1000 to 4999"/>
    <n v="252"/>
    <x v="2"/>
    <s v="US"/>
    <s v="USD"/>
    <n v="1452293675"/>
    <d v="2016-01-08T22:54:35"/>
    <n v="2016"/>
    <x v="1150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s v="US"/>
    <s v="USD"/>
    <n v="1441592863"/>
    <d v="2015-09-07T02:27:43"/>
    <n v="2015"/>
    <x v="1151"/>
    <x v="1151"/>
    <b v="0"/>
    <n v="0"/>
    <b v="0"/>
    <s v="food/food trucks"/>
    <x v="7"/>
    <x v="19"/>
  </r>
  <r>
    <n v="1152"/>
    <s v="Peruvian King Food Truck"/>
    <s v="Peruvian food truck with an LA twist."/>
    <n v="16000"/>
    <s v="15000 to 19999"/>
    <n v="911"/>
    <x v="2"/>
    <s v="US"/>
    <s v="USD"/>
    <n v="1431709312"/>
    <d v="2015-05-15T17:01:52"/>
    <n v="2015"/>
    <x v="115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s v="5000 to 9999"/>
    <n v="50"/>
    <x v="2"/>
    <s v="US"/>
    <s v="USD"/>
    <n v="1434647305"/>
    <d v="2015-06-18T17:08:25"/>
    <n v="2015"/>
    <x v="1153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s v="US"/>
    <s v="USD"/>
    <n v="1441507006"/>
    <d v="2015-09-06T02:36:46"/>
    <n v="2015"/>
    <x v="1154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s v="US"/>
    <s v="USD"/>
    <n v="1408040408"/>
    <d v="2014-08-14T18:20:08"/>
    <n v="2014"/>
    <x v="1155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s v="US"/>
    <s v="USD"/>
    <n v="1424742162"/>
    <d v="2015-02-24T01:42:42"/>
    <n v="2015"/>
    <x v="1156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 14999"/>
    <n v="151"/>
    <x v="2"/>
    <s v="US"/>
    <s v="USD"/>
    <n v="1417795480"/>
    <d v="2014-12-05T16:04:40"/>
    <n v="2014"/>
    <x v="1157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s v="US"/>
    <s v="USD"/>
    <n v="1418091128"/>
    <d v="2014-12-09T02:12:08"/>
    <n v="2014"/>
    <x v="115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s v="US"/>
    <s v="USD"/>
    <n v="1435679100"/>
    <d v="2015-06-30T15:45:00"/>
    <n v="2015"/>
    <x v="1159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s v="US"/>
    <s v="USD"/>
    <n v="1427510586"/>
    <d v="2015-03-28T02:43:06"/>
    <n v="2015"/>
    <x v="1160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s v="US"/>
    <s v="USD"/>
    <n v="1432047989"/>
    <d v="2015-05-19T15:06:29"/>
    <n v="2015"/>
    <x v="1161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s v="Greater than 50000"/>
    <n v="35"/>
    <x v="2"/>
    <s v="US"/>
    <s v="USD"/>
    <n v="1411662264"/>
    <d v="2014-09-25T16:24:24"/>
    <n v="2014"/>
    <x v="1162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s v="US"/>
    <s v="USD"/>
    <n v="1407604920"/>
    <d v="2014-08-09T17:22:00"/>
    <n v="2014"/>
    <x v="1163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10000 to 14999"/>
    <n v="0"/>
    <x v="2"/>
    <s v="US"/>
    <s v="USD"/>
    <n v="1466270582"/>
    <d v="2016-06-18T17:23:02"/>
    <n v="2016"/>
    <x v="1164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 14999"/>
    <n v="2070.5"/>
    <x v="2"/>
    <s v="US"/>
    <s v="USD"/>
    <n v="1404623330"/>
    <d v="2014-07-06T05:08:50"/>
    <n v="2014"/>
    <x v="1165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s v="US"/>
    <s v="USD"/>
    <n v="1435291200"/>
    <d v="2015-06-26T04:00:00"/>
    <n v="2015"/>
    <x v="1166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s v="Greater than 50000"/>
    <n v="979"/>
    <x v="2"/>
    <s v="US"/>
    <s v="USD"/>
    <n v="1410543495"/>
    <d v="2014-09-12T17:38:15"/>
    <n v="2014"/>
    <x v="1167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s v="US"/>
    <s v="USD"/>
    <n v="1474507065"/>
    <d v="2016-09-22T01:17:45"/>
    <n v="2016"/>
    <x v="1168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s v="10000 to 14999"/>
    <n v="17"/>
    <x v="2"/>
    <s v="US"/>
    <s v="USD"/>
    <n v="1424593763"/>
    <d v="2015-02-22T08:29:23"/>
    <n v="2015"/>
    <x v="1169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s v="GB"/>
    <s v="GBP"/>
    <n v="1433021171"/>
    <d v="2015-05-30T21:26:11"/>
    <n v="2015"/>
    <x v="1170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s v="25000 to 29999"/>
    <n v="25"/>
    <x v="2"/>
    <s v="US"/>
    <s v="USD"/>
    <n v="1415909927"/>
    <d v="2014-11-13T20:18:47"/>
    <n v="2014"/>
    <x v="1171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s v="5000 to 9999"/>
    <n v="0"/>
    <x v="2"/>
    <s v="US"/>
    <s v="USD"/>
    <n v="1408551752"/>
    <d v="2014-08-20T16:22:32"/>
    <n v="2014"/>
    <x v="117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50000"/>
    <n v="30"/>
    <x v="2"/>
    <s v="US"/>
    <s v="USD"/>
    <n v="1438576057"/>
    <d v="2015-08-03T04:27:37"/>
    <n v="2015"/>
    <x v="1173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s v="US"/>
    <s v="USD"/>
    <n v="1462738327"/>
    <d v="2016-05-08T20:12:07"/>
    <n v="2016"/>
    <x v="1174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s v="US"/>
    <s v="USD"/>
    <n v="1436981339"/>
    <d v="2015-07-15T17:28:59"/>
    <n v="2015"/>
    <x v="1175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s v="Greater than 50000"/>
    <n v="10"/>
    <x v="2"/>
    <s v="AU"/>
    <s v="AUD"/>
    <n v="1488805200"/>
    <d v="2017-03-06T13:00:00"/>
    <n v="2017"/>
    <x v="1176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s v="GB"/>
    <s v="GBP"/>
    <n v="1413388296"/>
    <d v="2014-10-15T15:51:36"/>
    <n v="2014"/>
    <x v="1177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s v="Greater than 50000"/>
    <n v="5"/>
    <x v="2"/>
    <s v="US"/>
    <s v="USD"/>
    <n v="1408225452"/>
    <d v="2014-08-16T21:44:12"/>
    <n v="2014"/>
    <x v="1178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s v="Greater than 50000"/>
    <n v="3200"/>
    <x v="2"/>
    <s v="CA"/>
    <s v="CAD"/>
    <n v="1446052627"/>
    <d v="2015-10-28T17:17:07"/>
    <n v="2015"/>
    <x v="1179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s v="Greater than 50000"/>
    <n v="5875"/>
    <x v="2"/>
    <s v="US"/>
    <s v="USD"/>
    <n v="1403983314"/>
    <d v="2014-06-28T19:21:54"/>
    <n v="2014"/>
    <x v="1180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s v="Greater than 50000"/>
    <n v="4"/>
    <x v="2"/>
    <s v="US"/>
    <s v="USD"/>
    <n v="1425197321"/>
    <d v="2015-03-01T08:08:41"/>
    <n v="2015"/>
    <x v="118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s v="US"/>
    <s v="USD"/>
    <n v="1484239320"/>
    <d v="2017-01-12T16:42:00"/>
    <n v="2017"/>
    <x v="1182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s v="US"/>
    <s v="USD"/>
    <n v="1478059140"/>
    <d v="2016-11-02T03:59:00"/>
    <n v="2016"/>
    <x v="1183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s v="GB"/>
    <s v="GBP"/>
    <n v="1486391011"/>
    <d v="2017-02-06T14:23:31"/>
    <n v="2017"/>
    <x v="1184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s v="10000 to 14999"/>
    <n v="13180"/>
    <x v="0"/>
    <s v="US"/>
    <s v="USD"/>
    <n v="1433736000"/>
    <d v="2015-06-08T04:00:00"/>
    <n v="2015"/>
    <x v="1185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s v="GB"/>
    <s v="GBP"/>
    <n v="1433198520"/>
    <d v="2015-06-01T22:42:00"/>
    <n v="2015"/>
    <x v="1186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s v="US"/>
    <s v="USD"/>
    <n v="1431885600"/>
    <d v="2015-05-17T18:00:00"/>
    <n v="2015"/>
    <x v="1187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s v="1000 to 4999"/>
    <n v="3211"/>
    <x v="0"/>
    <s v="CA"/>
    <s v="CAD"/>
    <n v="1482943740"/>
    <d v="2016-12-28T16:49:00"/>
    <n v="2016"/>
    <x v="1188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s v="US"/>
    <s v="USD"/>
    <n v="1467242995"/>
    <d v="2016-06-29T23:29:55"/>
    <n v="2016"/>
    <x v="1189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s v="US"/>
    <s v="USD"/>
    <n v="1409500725"/>
    <d v="2014-08-31T15:58:45"/>
    <n v="2014"/>
    <x v="1190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s v="US"/>
    <s v="USD"/>
    <n v="1458480560"/>
    <d v="2016-03-20T13:29:20"/>
    <n v="2016"/>
    <x v="1191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s v="less than 1000"/>
    <n v="290"/>
    <x v="0"/>
    <s v="GB"/>
    <s v="GBP"/>
    <n v="1486814978"/>
    <d v="2017-02-11T12:09:38"/>
    <n v="2017"/>
    <x v="1192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s v="US"/>
    <s v="USD"/>
    <n v="1460223453"/>
    <d v="2016-04-09T17:37:33"/>
    <n v="2016"/>
    <x v="119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 14999"/>
    <n v="40280"/>
    <x v="0"/>
    <s v="IE"/>
    <s v="EUR"/>
    <n v="1428493379"/>
    <d v="2015-04-08T11:42:59"/>
    <n v="2015"/>
    <x v="1194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s v="10000 to 14999"/>
    <n v="13500"/>
    <x v="0"/>
    <s v="IT"/>
    <s v="EUR"/>
    <n v="1450602000"/>
    <d v="2015-12-20T09:00:00"/>
    <n v="2015"/>
    <x v="1195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s v="10000 to 14999"/>
    <n v="39137"/>
    <x v="0"/>
    <s v="GB"/>
    <s v="GBP"/>
    <n v="1450467539"/>
    <d v="2015-12-18T19:38:59"/>
    <n v="2015"/>
    <x v="1196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s v="US"/>
    <s v="USD"/>
    <n v="1465797540"/>
    <d v="2016-06-13T05:59:00"/>
    <n v="2016"/>
    <x v="1197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s v="US"/>
    <s v="USD"/>
    <n v="1451530800"/>
    <d v="2015-12-31T03:00:00"/>
    <n v="2015"/>
    <x v="1198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s v="GB"/>
    <s v="GBP"/>
    <n v="1436380200"/>
    <d v="2015-07-08T18:30:00"/>
    <n v="2015"/>
    <x v="1199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s v="US"/>
    <s v="USD"/>
    <n v="1429183656"/>
    <d v="2015-04-16T11:27:36"/>
    <n v="2015"/>
    <x v="1200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s v="GB"/>
    <s v="GBP"/>
    <n v="1468593246"/>
    <d v="2016-07-15T14:34:06"/>
    <n v="2016"/>
    <x v="1201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s v="AU"/>
    <s v="AUD"/>
    <n v="1435388154"/>
    <d v="2015-06-27T06:55:54"/>
    <n v="2015"/>
    <x v="1202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s v="US"/>
    <s v="USD"/>
    <n v="1433083527"/>
    <d v="2015-05-31T14:45:27"/>
    <n v="2015"/>
    <x v="1203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s v="10000 to 14999"/>
    <n v="13383"/>
    <x v="0"/>
    <s v="US"/>
    <s v="USD"/>
    <n v="1449205200"/>
    <d v="2015-12-04T05:00:00"/>
    <n v="2015"/>
    <x v="1204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s v="10000 to 14999"/>
    <n v="13112"/>
    <x v="0"/>
    <s v="DE"/>
    <s v="EUR"/>
    <n v="1434197351"/>
    <d v="2015-06-13T12:09:11"/>
    <n v="2015"/>
    <x v="1205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s v="AT"/>
    <s v="EUR"/>
    <n v="1489238940"/>
    <d v="2017-03-11T13:29:00"/>
    <n v="2017"/>
    <x v="1206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s v="15000 to 19999"/>
    <n v="17396"/>
    <x v="0"/>
    <s v="IT"/>
    <s v="EUR"/>
    <n v="1459418400"/>
    <d v="2016-03-31T10:00:00"/>
    <n v="2016"/>
    <x v="1207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s v="10000 to 14999"/>
    <n v="15530"/>
    <x v="0"/>
    <s v="US"/>
    <s v="USD"/>
    <n v="1458835264"/>
    <d v="2016-03-24T16:01:04"/>
    <n v="2016"/>
    <x v="1208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s v="US"/>
    <s v="USD"/>
    <n v="1488053905"/>
    <d v="2017-02-25T20:18:25"/>
    <n v="2017"/>
    <x v="1209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s v="20000 to 24999"/>
    <n v="50863"/>
    <x v="0"/>
    <s v="SE"/>
    <s v="SEK"/>
    <n v="1433106000"/>
    <d v="2015-05-31T21:00:00"/>
    <n v="2015"/>
    <x v="1210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s v="CA"/>
    <s v="CAD"/>
    <n v="1465505261"/>
    <d v="2016-06-09T20:47:41"/>
    <n v="2016"/>
    <x v="121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s v="US"/>
    <s v="USD"/>
    <n v="1448586000"/>
    <d v="2015-11-27T01:00:00"/>
    <n v="2015"/>
    <x v="1212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s v="GB"/>
    <s v="GBP"/>
    <n v="1485886100"/>
    <d v="2017-01-31T18:08:20"/>
    <n v="2017"/>
    <x v="1213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s v="US"/>
    <s v="USD"/>
    <n v="1433880605"/>
    <d v="2015-06-09T20:10:05"/>
    <n v="2015"/>
    <x v="1214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s v="US"/>
    <s v="USD"/>
    <n v="1401487756"/>
    <d v="2014-05-30T22:09:16"/>
    <n v="2014"/>
    <x v="1215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s v="10000 to 14999"/>
    <n v="20398"/>
    <x v="0"/>
    <s v="US"/>
    <s v="USD"/>
    <n v="1443826980"/>
    <d v="2015-10-02T23:03:00"/>
    <n v="2015"/>
    <x v="1216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s v="US"/>
    <s v="USD"/>
    <n v="1468524340"/>
    <d v="2016-07-14T19:25:40"/>
    <n v="2016"/>
    <x v="1217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s v="US"/>
    <s v="USD"/>
    <n v="1446346800"/>
    <d v="2015-11-01T03:00:00"/>
    <n v="2015"/>
    <x v="1218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s v="15000 to 19999"/>
    <n v="26024"/>
    <x v="0"/>
    <s v="US"/>
    <s v="USD"/>
    <n v="1476961513"/>
    <d v="2016-10-20T11:05:13"/>
    <n v="2016"/>
    <x v="1219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s v="15000 to 19999"/>
    <n v="15565"/>
    <x v="0"/>
    <s v="DE"/>
    <s v="EUR"/>
    <n v="1440515112"/>
    <d v="2015-08-25T15:05:12"/>
    <n v="2015"/>
    <x v="1220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s v="GB"/>
    <s v="GBP"/>
    <n v="1480809600"/>
    <d v="2016-12-04T00:00:00"/>
    <n v="2016"/>
    <x v="1221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s v="1000 to 4999"/>
    <n v="11215"/>
    <x v="0"/>
    <s v="CA"/>
    <s v="CAD"/>
    <n v="1459483200"/>
    <d v="2016-04-01T04:00:00"/>
    <n v="2016"/>
    <x v="1222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s v="15000 to 19999"/>
    <n v="22197"/>
    <x v="0"/>
    <s v="US"/>
    <s v="USD"/>
    <n v="1478754909"/>
    <d v="2016-11-10T05:15:09"/>
    <n v="2016"/>
    <x v="1223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s v="15000 to 19999"/>
    <n v="1060"/>
    <x v="1"/>
    <s v="US"/>
    <s v="USD"/>
    <n v="1402060302"/>
    <d v="2014-06-06T13:11:42"/>
    <n v="2014"/>
    <x v="1224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s v="US"/>
    <s v="USD"/>
    <n v="1382478278"/>
    <d v="2013-10-22T21:44:38"/>
    <n v="2013"/>
    <x v="1225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s v="Greater than 50000"/>
    <n v="1937"/>
    <x v="1"/>
    <s v="US"/>
    <s v="USD"/>
    <n v="1398042000"/>
    <d v="2014-04-21T01:00:00"/>
    <n v="2014"/>
    <x v="1226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s v="US"/>
    <s v="USD"/>
    <n v="1407394800"/>
    <d v="2014-08-07T07:00:00"/>
    <n v="2014"/>
    <x v="1227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s v="US"/>
    <s v="USD"/>
    <n v="1317231008"/>
    <d v="2011-09-28T17:30:08"/>
    <n v="2011"/>
    <x v="122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s v="US"/>
    <s v="USD"/>
    <n v="1334592000"/>
    <d v="2012-04-16T16:00:00"/>
    <n v="2012"/>
    <x v="1229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50000"/>
    <n v="0"/>
    <x v="1"/>
    <s v="US"/>
    <s v="USD"/>
    <n v="1298589630"/>
    <d v="2011-02-24T23:20:30"/>
    <n v="2011"/>
    <x v="12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s v="US"/>
    <s v="USD"/>
    <n v="1440723600"/>
    <d v="2015-08-28T01:00:00"/>
    <n v="2015"/>
    <x v="1231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s v="US"/>
    <s v="USD"/>
    <n v="1381090870"/>
    <d v="2013-10-06T20:21:10"/>
    <n v="2013"/>
    <x v="1232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s v="US"/>
    <s v="USD"/>
    <n v="1329864374"/>
    <d v="2012-02-21T22:46:14"/>
    <n v="2012"/>
    <x v="1233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Greater than 50000"/>
    <n v="0"/>
    <x v="1"/>
    <s v="GB"/>
    <s v="GBP"/>
    <n v="1422903342"/>
    <d v="2015-02-02T18:55:42"/>
    <n v="2015"/>
    <x v="1234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s v="US"/>
    <s v="USD"/>
    <n v="1387077299"/>
    <d v="2013-12-15T03:14:59"/>
    <n v="2013"/>
    <x v="1235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s v="1000 to 4999"/>
    <n v="0"/>
    <x v="1"/>
    <s v="US"/>
    <s v="USD"/>
    <n v="1343491200"/>
    <d v="2012-07-28T16:00:00"/>
    <n v="2012"/>
    <x v="1236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s v="US"/>
    <s v="USD"/>
    <n v="1345790865"/>
    <d v="2012-08-24T06:47:45"/>
    <n v="2012"/>
    <x v="1237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s v="US"/>
    <s v="USD"/>
    <n v="1312641536"/>
    <d v="2011-08-06T14:38:56"/>
    <n v="2011"/>
    <x v="1238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s v="1000 to 4999"/>
    <n v="0"/>
    <x v="1"/>
    <s v="US"/>
    <s v="USD"/>
    <n v="1325804767"/>
    <d v="2012-01-05T23:06:07"/>
    <n v="2012"/>
    <x v="1239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s v="US"/>
    <s v="USD"/>
    <n v="1373665860"/>
    <d v="2013-07-12T21:51:00"/>
    <n v="2013"/>
    <x v="1240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s v="US"/>
    <s v="USD"/>
    <n v="1414994340"/>
    <d v="2014-11-03T05:59:00"/>
    <n v="2014"/>
    <x v="1241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s v="US"/>
    <s v="USD"/>
    <n v="1315747080"/>
    <d v="2011-09-11T13:18:00"/>
    <n v="2011"/>
    <x v="1242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s v="10000 to 14999"/>
    <n v="1691"/>
    <x v="1"/>
    <s v="US"/>
    <s v="USD"/>
    <n v="1310158800"/>
    <d v="2011-07-08T21:00:00"/>
    <n v="2011"/>
    <x v="1243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s v="US"/>
    <s v="USD"/>
    <n v="1366664400"/>
    <d v="2013-04-22T21:00:00"/>
    <n v="2013"/>
    <x v="1244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s v="US"/>
    <s v="USD"/>
    <n v="1402755834"/>
    <d v="2014-06-14T14:23:54"/>
    <n v="2014"/>
    <x v="1245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s v="US"/>
    <s v="USD"/>
    <n v="1323136949"/>
    <d v="2011-12-06T02:02:29"/>
    <n v="2011"/>
    <x v="1246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s v="1000 to 4999"/>
    <n v="4275"/>
    <x v="0"/>
    <s v="US"/>
    <s v="USD"/>
    <n v="1367823655"/>
    <d v="2013-05-06T07:00:55"/>
    <n v="2013"/>
    <x v="1247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s v="1000 to 4999"/>
    <n v="3791"/>
    <x v="0"/>
    <s v="US"/>
    <s v="USD"/>
    <n v="1402642740"/>
    <d v="2014-06-13T06:59:00"/>
    <n v="2014"/>
    <x v="1248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s v="US"/>
    <s v="USD"/>
    <n v="1341683211"/>
    <d v="2012-07-07T17:46:51"/>
    <n v="2012"/>
    <x v="1249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s v="US"/>
    <s v="USD"/>
    <n v="1410017131"/>
    <d v="2014-09-06T15:25:31"/>
    <n v="2014"/>
    <x v="1250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s v="5000 to 9999"/>
    <n v="6108"/>
    <x v="0"/>
    <s v="US"/>
    <s v="USD"/>
    <n v="1316979167"/>
    <d v="2011-09-25T19:32:47"/>
    <n v="2011"/>
    <x v="1251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s v="US"/>
    <s v="USD"/>
    <n v="1382658169"/>
    <d v="2013-10-24T23:42:49"/>
    <n v="2013"/>
    <x v="1252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s v="US"/>
    <s v="USD"/>
    <n v="1409770107"/>
    <d v="2014-09-03T18:48:27"/>
    <n v="2014"/>
    <x v="1253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s v="US"/>
    <s v="USD"/>
    <n v="1293857940"/>
    <d v="2011-01-01T04:59:00"/>
    <n v="2011"/>
    <x v="1254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s v="US"/>
    <s v="USD"/>
    <n v="1385932652"/>
    <d v="2013-12-01T21:17:32"/>
    <n v="2013"/>
    <x v="1255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s v="US"/>
    <s v="USD"/>
    <n v="1329084231"/>
    <d v="2012-02-12T22:03:51"/>
    <n v="2012"/>
    <x v="1256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s v="US"/>
    <s v="USD"/>
    <n v="1301792590"/>
    <d v="2011-04-03T01:03:10"/>
    <n v="2011"/>
    <x v="1257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s v="10000 to 14999"/>
    <n v="25577.56"/>
    <x v="0"/>
    <s v="US"/>
    <s v="USD"/>
    <n v="1377960012"/>
    <d v="2013-08-31T14:40:12"/>
    <n v="2013"/>
    <x v="1258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s v="US"/>
    <s v="USD"/>
    <n v="1402286340"/>
    <d v="2014-06-09T03:59:00"/>
    <n v="2014"/>
    <x v="1259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s v="US"/>
    <s v="USD"/>
    <n v="1393445620"/>
    <d v="2014-02-26T20:13:40"/>
    <n v="2014"/>
    <x v="126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s v="1000 to 4999"/>
    <n v="2025"/>
    <x v="0"/>
    <s v="US"/>
    <s v="USD"/>
    <n v="1390983227"/>
    <d v="2014-01-29T08:13:47"/>
    <n v="2014"/>
    <x v="1261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s v="CA"/>
    <s v="CAD"/>
    <n v="1392574692"/>
    <d v="2014-02-16T18:18:12"/>
    <n v="2014"/>
    <x v="126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s v="1000 to 4999"/>
    <n v="1785"/>
    <x v="0"/>
    <s v="US"/>
    <s v="USD"/>
    <n v="1396054800"/>
    <d v="2014-03-29T01:00:00"/>
    <n v="2014"/>
    <x v="1263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s v="US"/>
    <s v="USD"/>
    <n v="1383062083"/>
    <d v="2013-10-29T15:54:43"/>
    <n v="2013"/>
    <x v="1264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s v="US"/>
    <s v="USD"/>
    <n v="1291131815"/>
    <d v="2010-11-30T15:43:35"/>
    <n v="2010"/>
    <x v="126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s v="5000 to 9999"/>
    <n v="9545"/>
    <x v="0"/>
    <s v="US"/>
    <s v="USD"/>
    <n v="1389474145"/>
    <d v="2014-01-11T21:02:25"/>
    <n v="2014"/>
    <x v="1266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s v="US"/>
    <s v="USD"/>
    <n v="1374674558"/>
    <d v="2013-07-24T14:02:38"/>
    <n v="2013"/>
    <x v="1267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s v="10000 to 14999"/>
    <n v="14000"/>
    <x v="0"/>
    <s v="US"/>
    <s v="USD"/>
    <n v="1379708247"/>
    <d v="2013-09-20T20:17:27"/>
    <n v="2013"/>
    <x v="1268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s v="US"/>
    <s v="USD"/>
    <n v="1460764800"/>
    <d v="2016-04-16T00:00:00"/>
    <n v="2016"/>
    <x v="1269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s v="10000 to 14999"/>
    <n v="11472"/>
    <x v="0"/>
    <s v="US"/>
    <s v="USD"/>
    <n v="1332704042"/>
    <d v="2012-03-25T19:34:02"/>
    <n v="2012"/>
    <x v="1270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s v="US"/>
    <s v="USD"/>
    <n v="1384363459"/>
    <d v="2013-11-13T17:24:19"/>
    <n v="2013"/>
    <x v="1271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s v="US"/>
    <s v="USD"/>
    <n v="1276574400"/>
    <d v="2010-06-15T04:00:00"/>
    <n v="2010"/>
    <x v="1272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s v="CA"/>
    <s v="CAD"/>
    <n v="1409506291"/>
    <d v="2014-08-31T17:31:31"/>
    <n v="2014"/>
    <x v="1273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s v="US"/>
    <s v="USD"/>
    <n v="1346344425"/>
    <d v="2012-08-30T16:33:45"/>
    <n v="2012"/>
    <x v="1274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s v="US"/>
    <s v="USD"/>
    <n v="1375908587"/>
    <d v="2013-08-07T20:49:47"/>
    <n v="2013"/>
    <x v="1275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s v="1000 to 4999"/>
    <n v="3132.63"/>
    <x v="0"/>
    <s v="US"/>
    <s v="USD"/>
    <n v="1251777600"/>
    <d v="2009-09-01T04:00:00"/>
    <n v="2009"/>
    <x v="1276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s v="US"/>
    <s v="USD"/>
    <n v="1346765347"/>
    <d v="2012-09-04T13:29:07"/>
    <n v="2012"/>
    <x v="127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s v="US"/>
    <s v="USD"/>
    <n v="1403661600"/>
    <d v="2014-06-25T02:00:00"/>
    <n v="2014"/>
    <x v="1278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s v="10000 to 14999"/>
    <n v="13864.17"/>
    <x v="0"/>
    <s v="US"/>
    <s v="USD"/>
    <n v="1395624170"/>
    <d v="2014-03-24T01:22:50"/>
    <n v="2014"/>
    <x v="1279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s v="US"/>
    <s v="USD"/>
    <n v="1299003054"/>
    <d v="2011-03-01T18:10:54"/>
    <n v="2011"/>
    <x v="1280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s v="US"/>
    <s v="USD"/>
    <n v="1375033836"/>
    <d v="2013-07-28T17:50:36"/>
    <n v="2013"/>
    <x v="1281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s v="US"/>
    <s v="USD"/>
    <n v="1386565140"/>
    <d v="2013-12-09T04:59:00"/>
    <n v="2013"/>
    <x v="1282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s v="1000 to 4999"/>
    <n v="2110.5"/>
    <x v="0"/>
    <s v="US"/>
    <s v="USD"/>
    <n v="1362974400"/>
    <d v="2013-03-11T04:00:00"/>
    <n v="2013"/>
    <x v="1283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s v="US"/>
    <s v="USD"/>
    <n v="1483203540"/>
    <d v="2016-12-31T16:59:00"/>
    <n v="2016"/>
    <x v="1284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s v="GB"/>
    <s v="GBP"/>
    <n v="1434808775"/>
    <d v="2015-06-20T13:59:35"/>
    <n v="2015"/>
    <x v="128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s v="GB"/>
    <s v="GBP"/>
    <n v="1424181600"/>
    <d v="2015-02-17T14:00:00"/>
    <n v="2015"/>
    <x v="1286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s v="GB"/>
    <s v="GBP"/>
    <n v="1434120856"/>
    <d v="2015-06-12T14:54:16"/>
    <n v="2015"/>
    <x v="1287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s v="US"/>
    <s v="USD"/>
    <n v="1470801600"/>
    <d v="2016-08-10T04:00:00"/>
    <n v="2016"/>
    <x v="1288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s v="1000 to 4999"/>
    <n v="1876"/>
    <x v="0"/>
    <s v="US"/>
    <s v="USD"/>
    <n v="1483499645"/>
    <d v="2017-01-04T03:14:05"/>
    <n v="2017"/>
    <x v="1289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s v="1000 to 4999"/>
    <n v="3800"/>
    <x v="0"/>
    <s v="US"/>
    <s v="USD"/>
    <n v="1429772340"/>
    <d v="2015-04-23T06:59:00"/>
    <n v="2015"/>
    <x v="1290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s v="US"/>
    <s v="USD"/>
    <n v="1428390000"/>
    <d v="2015-04-07T07:00:00"/>
    <n v="2015"/>
    <x v="1291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s v="GB"/>
    <s v="GBP"/>
    <n v="1444172340"/>
    <d v="2015-10-06T22:59:00"/>
    <n v="2015"/>
    <x v="1292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s v="US"/>
    <s v="USD"/>
    <n v="1447523371"/>
    <d v="2015-11-14T17:49:31"/>
    <n v="2015"/>
    <x v="1293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s v="GB"/>
    <s v="GBP"/>
    <n v="1445252400"/>
    <d v="2015-10-19T11:00:00"/>
    <n v="2015"/>
    <x v="1294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s v="GB"/>
    <s v="GBP"/>
    <n v="1438189200"/>
    <d v="2015-07-29T17:00:00"/>
    <n v="2015"/>
    <x v="1295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s v="GB"/>
    <s v="GBP"/>
    <n v="1457914373"/>
    <d v="2016-03-14T00:12:53"/>
    <n v="2016"/>
    <x v="1296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s v="US"/>
    <s v="USD"/>
    <n v="1462125358"/>
    <d v="2016-05-01T17:55:58"/>
    <n v="2016"/>
    <x v="1297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s v="GB"/>
    <s v="GBP"/>
    <n v="1461860432"/>
    <d v="2016-04-28T16:20:32"/>
    <n v="2016"/>
    <x v="1298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s v="US"/>
    <s v="USD"/>
    <n v="1436902359"/>
    <d v="2015-07-14T19:32:39"/>
    <n v="2015"/>
    <x v="129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s v="US"/>
    <s v="USD"/>
    <n v="1464807420"/>
    <d v="2016-06-01T18:57:00"/>
    <n v="2016"/>
    <x v="1300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s v="US"/>
    <s v="USD"/>
    <n v="1437447600"/>
    <d v="2015-07-21T03:00:00"/>
    <n v="2015"/>
    <x v="1301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s v="US"/>
    <s v="USD"/>
    <n v="1480559011"/>
    <d v="2016-12-01T02:23:31"/>
    <n v="2016"/>
    <x v="1302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s v="1000 to 4999"/>
    <n v="4559.13"/>
    <x v="0"/>
    <s v="GB"/>
    <s v="GBP"/>
    <n v="1469962800"/>
    <d v="2016-07-31T11:00:00"/>
    <n v="2016"/>
    <x v="1303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s v="GB"/>
    <s v="GBP"/>
    <n v="1489376405"/>
    <d v="2017-03-13T03:40:05"/>
    <n v="2017"/>
    <x v="1304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s v="US"/>
    <s v="USD"/>
    <n v="1469122200"/>
    <d v="2016-07-21T17:30:00"/>
    <n v="2016"/>
    <x v="1305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50000"/>
    <n v="71771"/>
    <x v="1"/>
    <s v="US"/>
    <s v="USD"/>
    <n v="1417690734"/>
    <d v="2014-12-04T10:58:54"/>
    <n v="2014"/>
    <x v="1306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s v="Greater than 50000"/>
    <n v="5757"/>
    <x v="1"/>
    <s v="US"/>
    <s v="USD"/>
    <n v="1455710679"/>
    <d v="2016-02-17T12:04:39"/>
    <n v="2016"/>
    <x v="1307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s v="10000 to 14999"/>
    <n v="1136"/>
    <x v="1"/>
    <s v="US"/>
    <s v="USD"/>
    <n v="1475937812"/>
    <d v="2016-10-08T14:43:32"/>
    <n v="2016"/>
    <x v="1308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s v="10000 to 14999"/>
    <n v="12879"/>
    <x v="1"/>
    <s v="US"/>
    <s v="USD"/>
    <n v="1444943468"/>
    <d v="2015-10-15T21:11:08"/>
    <n v="2015"/>
    <x v="1309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s v="20000 to 24999"/>
    <n v="3100"/>
    <x v="1"/>
    <s v="US"/>
    <s v="USD"/>
    <n v="1471622450"/>
    <d v="2016-08-19T16:00:50"/>
    <n v="2016"/>
    <x v="131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50000"/>
    <n v="80070"/>
    <x v="1"/>
    <s v="US"/>
    <s v="USD"/>
    <n v="1480536919"/>
    <d v="2016-11-30T20:15:19"/>
    <n v="2016"/>
    <x v="1311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s v="US"/>
    <s v="USD"/>
    <n v="1429375922"/>
    <d v="2015-04-18T16:52:02"/>
    <n v="2015"/>
    <x v="131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s v="US"/>
    <s v="USD"/>
    <n v="1457024514"/>
    <d v="2016-03-03T17:01:54"/>
    <n v="2016"/>
    <x v="1313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50000"/>
    <n v="2028"/>
    <x v="1"/>
    <s v="US"/>
    <s v="USD"/>
    <n v="1477065860"/>
    <d v="2016-10-21T16:04:20"/>
    <n v="2016"/>
    <x v="1314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s v="Greater than 50000"/>
    <n v="40404"/>
    <x v="1"/>
    <s v="US"/>
    <s v="USD"/>
    <n v="1446771600"/>
    <d v="2015-11-06T01:00:00"/>
    <n v="2015"/>
    <x v="1315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s v="Greater than 50000"/>
    <n v="1"/>
    <x v="1"/>
    <s v="US"/>
    <s v="USD"/>
    <n v="1456700709"/>
    <d v="2016-02-28T23:05:09"/>
    <n v="2016"/>
    <x v="1316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50000"/>
    <n v="11467"/>
    <x v="1"/>
    <s v="DK"/>
    <s v="DKK"/>
    <n v="1469109600"/>
    <d v="2016-07-21T14:00:00"/>
    <n v="2016"/>
    <x v="1317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s v="US"/>
    <s v="USD"/>
    <n v="1420938172"/>
    <d v="2015-01-11T01:02:52"/>
    <n v="2015"/>
    <x v="1318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s v="GB"/>
    <s v="GBP"/>
    <n v="1405094400"/>
    <d v="2014-07-11T16:00:00"/>
    <n v="2014"/>
    <x v="1319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50000"/>
    <n v="503"/>
    <x v="1"/>
    <s v="NL"/>
    <s v="EUR"/>
    <n v="1483138800"/>
    <d v="2016-12-30T23:00:00"/>
    <n v="2016"/>
    <x v="1320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50000"/>
    <n v="6019"/>
    <x v="1"/>
    <s v="SE"/>
    <s v="SEK"/>
    <n v="1482515937"/>
    <d v="2016-12-23T17:58:57"/>
    <n v="2016"/>
    <x v="1321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 39999"/>
    <n v="106"/>
    <x v="1"/>
    <s v="GB"/>
    <s v="GBP"/>
    <n v="1432223125"/>
    <d v="2015-05-21T15:45:25"/>
    <n v="2015"/>
    <x v="1322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s v="US"/>
    <s v="USD"/>
    <n v="1461653700"/>
    <d v="2016-04-26T06:55:00"/>
    <n v="2016"/>
    <x v="1323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50000"/>
    <n v="4920"/>
    <x v="1"/>
    <s v="US"/>
    <s v="USD"/>
    <n v="1476371552"/>
    <d v="2016-10-13T15:12:32"/>
    <n v="2016"/>
    <x v="1324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s v="US"/>
    <s v="USD"/>
    <n v="1483063435"/>
    <d v="2016-12-30T02:03:55"/>
    <n v="2016"/>
    <x v="132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50000"/>
    <n v="1130"/>
    <x v="1"/>
    <s v="US"/>
    <s v="USD"/>
    <n v="1421348428"/>
    <d v="2015-01-15T19:00:28"/>
    <n v="2015"/>
    <x v="1326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s v="US"/>
    <s v="USD"/>
    <n v="1432916235"/>
    <d v="2015-05-29T16:17:15"/>
    <n v="2015"/>
    <x v="1327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50000"/>
    <n v="1748"/>
    <x v="1"/>
    <s v="US"/>
    <s v="USD"/>
    <n v="1476458734"/>
    <d v="2016-10-14T15:25:34"/>
    <n v="2016"/>
    <x v="1328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50000"/>
    <n v="408"/>
    <x v="1"/>
    <s v="US"/>
    <s v="USD"/>
    <n v="1417501145"/>
    <d v="2014-12-02T06:19:05"/>
    <n v="2014"/>
    <x v="1329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s v="35000 to 39999"/>
    <n v="7873"/>
    <x v="1"/>
    <s v="US"/>
    <s v="USD"/>
    <n v="1467432000"/>
    <d v="2016-07-02T04:00:00"/>
    <n v="2016"/>
    <x v="1330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50000"/>
    <n v="3417"/>
    <x v="1"/>
    <s v="US"/>
    <s v="USD"/>
    <n v="1471435554"/>
    <d v="2016-08-17T12:05:54"/>
    <n v="2016"/>
    <x v="1331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10000 to 14999"/>
    <n v="0"/>
    <x v="1"/>
    <s v="CH"/>
    <s v="CHF"/>
    <n v="1485480408"/>
    <d v="2017-01-27T01:26:48"/>
    <n v="2017"/>
    <x v="1332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s v="AU"/>
    <s v="AUD"/>
    <n v="1405478025"/>
    <d v="2014-07-16T02:33:45"/>
    <n v="2014"/>
    <x v="1333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s v="Greater than 50000"/>
    <n v="14303"/>
    <x v="1"/>
    <s v="US"/>
    <s v="USD"/>
    <n v="1457721287"/>
    <d v="2016-03-11T18:34:47"/>
    <n v="2016"/>
    <x v="1334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s v="US"/>
    <s v="USD"/>
    <n v="1449354502"/>
    <d v="2015-12-05T22:28:22"/>
    <n v="2015"/>
    <x v="1335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50000"/>
    <n v="84947"/>
    <x v="1"/>
    <s v="US"/>
    <s v="USD"/>
    <n v="1418849028"/>
    <d v="2014-12-17T20:43:48"/>
    <n v="2014"/>
    <x v="1336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50000"/>
    <n v="24691"/>
    <x v="1"/>
    <s v="US"/>
    <s v="USD"/>
    <n v="1488549079"/>
    <d v="2017-03-03T13:51:19"/>
    <n v="2017"/>
    <x v="1337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s v="US"/>
    <s v="USD"/>
    <n v="1438543033"/>
    <d v="2015-08-02T19:17:13"/>
    <n v="2015"/>
    <x v="1338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s v="Greater than 50000"/>
    <n v="3317"/>
    <x v="1"/>
    <s v="US"/>
    <s v="USD"/>
    <n v="1418056315"/>
    <d v="2014-12-08T16:31:55"/>
    <n v="2014"/>
    <x v="1339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s v="1000 to 4999"/>
    <n v="0"/>
    <x v="1"/>
    <s v="US"/>
    <s v="USD"/>
    <n v="1408112253"/>
    <d v="2014-08-15T14:17:33"/>
    <n v="2014"/>
    <x v="1340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s v="GB"/>
    <s v="GBP"/>
    <n v="1475333917"/>
    <d v="2016-10-01T14:58:37"/>
    <n v="2016"/>
    <x v="1341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50000"/>
    <n v="100"/>
    <x v="1"/>
    <s v="US"/>
    <s v="USD"/>
    <n v="1437161739"/>
    <d v="2015-07-17T19:35:39"/>
    <n v="2015"/>
    <x v="1342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50000"/>
    <n v="51149"/>
    <x v="1"/>
    <s v="US"/>
    <s v="USD"/>
    <n v="1471579140"/>
    <d v="2016-08-19T03:59:00"/>
    <n v="2016"/>
    <x v="1343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s v="CA"/>
    <s v="CAD"/>
    <n v="1467313039"/>
    <d v="2016-06-30T18:57:19"/>
    <n v="2016"/>
    <x v="1344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s v="US"/>
    <s v="USD"/>
    <n v="1405366359"/>
    <d v="2014-07-14T19:32:39"/>
    <n v="2014"/>
    <x v="1345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s v="US"/>
    <s v="USD"/>
    <n v="1372297751"/>
    <d v="2013-06-27T01:49:11"/>
    <n v="2013"/>
    <x v="1346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s v="US"/>
    <s v="USD"/>
    <n v="1425741525"/>
    <d v="2015-03-07T15:18:45"/>
    <n v="2015"/>
    <x v="1347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s v="US"/>
    <s v="USD"/>
    <n v="1418904533"/>
    <d v="2014-12-18T12:08:53"/>
    <n v="2014"/>
    <x v="1348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s v="CA"/>
    <s v="CAD"/>
    <n v="1450249140"/>
    <d v="2015-12-16T06:59:00"/>
    <n v="2015"/>
    <x v="1349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s v="US"/>
    <s v="USD"/>
    <n v="1451089134"/>
    <d v="2015-12-26T00:18:54"/>
    <n v="2015"/>
    <x v="1350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s v="20000 to 24999"/>
    <n v="20253"/>
    <x v="0"/>
    <s v="US"/>
    <s v="USD"/>
    <n v="1455299144"/>
    <d v="2016-02-12T17:45:44"/>
    <n v="2016"/>
    <x v="1351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s v="10000 to 14999"/>
    <n v="13614"/>
    <x v="0"/>
    <s v="US"/>
    <s v="USD"/>
    <n v="1441425540"/>
    <d v="2015-09-05T03:59:00"/>
    <n v="2015"/>
    <x v="1352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s v="US"/>
    <s v="USD"/>
    <n v="1362960000"/>
    <d v="2013-03-11T00:00:00"/>
    <n v="2013"/>
    <x v="1353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s v="GB"/>
    <s v="GBP"/>
    <n v="1465672979"/>
    <d v="2016-06-11T19:22:59"/>
    <n v="2016"/>
    <x v="1354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s v="GB"/>
    <s v="GBP"/>
    <n v="1354269600"/>
    <d v="2012-11-30T10:00:00"/>
    <n v="2012"/>
    <x v="1355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s v="US"/>
    <s v="USD"/>
    <n v="1372985760"/>
    <d v="2013-07-05T00:56:00"/>
    <n v="2013"/>
    <x v="1356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s v="1000 to 4999"/>
    <n v="2506"/>
    <x v="0"/>
    <s v="US"/>
    <s v="USD"/>
    <n v="1362117540"/>
    <d v="2013-03-01T05:59:00"/>
    <n v="2013"/>
    <x v="1357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s v="1000 to 4999"/>
    <n v="3350"/>
    <x v="0"/>
    <s v="US"/>
    <s v="USD"/>
    <n v="1309009323"/>
    <d v="2011-06-25T13:42:03"/>
    <n v="2011"/>
    <x v="1358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s v="US"/>
    <s v="USD"/>
    <n v="1309980790"/>
    <d v="2011-07-06T19:33:10"/>
    <n v="2011"/>
    <x v="1359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s v="1000 to 4999"/>
    <n v="2598"/>
    <x v="0"/>
    <s v="US"/>
    <s v="USD"/>
    <n v="1343943420"/>
    <d v="2012-08-02T21:37:00"/>
    <n v="2012"/>
    <x v="136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s v="GB"/>
    <s v="GBP"/>
    <n v="1403370772"/>
    <d v="2014-06-21T17:12:52"/>
    <n v="2014"/>
    <x v="1361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s v="US"/>
    <s v="USD"/>
    <n v="1378592731"/>
    <d v="2013-09-07T22:25:31"/>
    <n v="2013"/>
    <x v="1362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s v="US"/>
    <s v="USD"/>
    <n v="1455523140"/>
    <d v="2016-02-15T07:59:00"/>
    <n v="2016"/>
    <x v="1363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s v="DK"/>
    <s v="DKK"/>
    <n v="1420648906"/>
    <d v="2015-01-07T16:41:46"/>
    <n v="2015"/>
    <x v="1364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s v="US"/>
    <s v="USD"/>
    <n v="1426523752"/>
    <d v="2015-03-16T16:35:52"/>
    <n v="2015"/>
    <x v="1365"/>
    <x v="1365"/>
    <b v="0"/>
    <n v="92"/>
    <b v="1"/>
    <s v="music/rock"/>
    <x v="4"/>
    <x v="11"/>
  </r>
  <r>
    <n v="1366"/>
    <s v="Kick It! A Tribute to the A.K.s"/>
    <s v="A musical memorial for Alexi Petersen."/>
    <n v="7500"/>
    <s v="5000 to 9999"/>
    <n v="9486.69"/>
    <x v="0"/>
    <s v="US"/>
    <s v="USD"/>
    <n v="1417049663"/>
    <d v="2014-11-27T00:54:23"/>
    <n v="2014"/>
    <x v="1366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s v="US"/>
    <s v="USD"/>
    <n v="1447463050"/>
    <d v="2015-11-14T01:04:10"/>
    <n v="2015"/>
    <x v="1367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s v="US"/>
    <s v="USD"/>
    <n v="1434342894"/>
    <d v="2015-06-15T04:34:54"/>
    <n v="2015"/>
    <x v="1368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s v="US"/>
    <s v="USD"/>
    <n v="1397225746"/>
    <d v="2014-04-11T14:15:46"/>
    <n v="2014"/>
    <x v="1369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s v="1000 to 4999"/>
    <n v="1555"/>
    <x v="0"/>
    <s v="US"/>
    <s v="USD"/>
    <n v="1381881890"/>
    <d v="2013-10-16T00:04:50"/>
    <n v="2013"/>
    <x v="137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s v="US"/>
    <s v="USD"/>
    <n v="1431022342"/>
    <d v="2015-05-07T18:12:22"/>
    <n v="2015"/>
    <x v="1371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s v="less than 1000"/>
    <n v="620"/>
    <x v="0"/>
    <s v="US"/>
    <s v="USD"/>
    <n v="1342115132"/>
    <d v="2012-07-12T17:45:32"/>
    <n v="2012"/>
    <x v="137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s v="10000 to 14999"/>
    <n v="10501"/>
    <x v="0"/>
    <s v="US"/>
    <s v="USD"/>
    <n v="1483138233"/>
    <d v="2016-12-30T22:50:33"/>
    <n v="2016"/>
    <x v="137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s v="US"/>
    <s v="USD"/>
    <n v="1458874388"/>
    <d v="2016-03-25T02:53:08"/>
    <n v="2016"/>
    <x v="1374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s v="FR"/>
    <s v="EUR"/>
    <n v="1484444119"/>
    <d v="2017-01-15T01:35:19"/>
    <n v="2017"/>
    <x v="1375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s v="1000 to 4999"/>
    <n v="9342"/>
    <x v="0"/>
    <s v="GB"/>
    <s v="GBP"/>
    <n v="1480784606"/>
    <d v="2016-12-03T17:03:26"/>
    <n v="2016"/>
    <x v="137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s v="US"/>
    <s v="USD"/>
    <n v="1486095060"/>
    <d v="2017-02-03T04:11:00"/>
    <n v="2017"/>
    <x v="1377"/>
    <x v="1377"/>
    <b v="0"/>
    <n v="31"/>
    <b v="1"/>
    <s v="music/rock"/>
    <x v="4"/>
    <x v="11"/>
  </r>
  <r>
    <n v="1378"/>
    <s v="SIX BY SEVEN"/>
    <s v="A psychedelic post rock masterpiece!"/>
    <n v="2000"/>
    <s v="1000 to 4999"/>
    <n v="4067"/>
    <x v="0"/>
    <s v="GB"/>
    <s v="GBP"/>
    <n v="1470075210"/>
    <d v="2016-08-01T18:13:30"/>
    <n v="2016"/>
    <x v="1378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s v="10000 to 14999"/>
    <n v="11160"/>
    <x v="0"/>
    <s v="US"/>
    <s v="USD"/>
    <n v="1433504876"/>
    <d v="2015-06-05T11:47:56"/>
    <n v="2015"/>
    <x v="1379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s v="less than 1000"/>
    <n v="106"/>
    <x v="0"/>
    <s v="US"/>
    <s v="USD"/>
    <n v="1433815200"/>
    <d v="2015-06-09T02:00:00"/>
    <n v="2015"/>
    <x v="1380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s v="US"/>
    <s v="USD"/>
    <n v="1482988125"/>
    <d v="2016-12-29T05:08:45"/>
    <n v="2016"/>
    <x v="1381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s v="US"/>
    <s v="USD"/>
    <n v="1367867536"/>
    <d v="2013-05-06T19:12:16"/>
    <n v="2013"/>
    <x v="1382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s v="CA"/>
    <s v="CAD"/>
    <n v="1482457678"/>
    <d v="2016-12-23T01:47:58"/>
    <n v="2016"/>
    <x v="1383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s v="US"/>
    <s v="USD"/>
    <n v="1436117922"/>
    <d v="2015-07-05T17:38:42"/>
    <n v="2015"/>
    <x v="1384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s v="DE"/>
    <s v="EUR"/>
    <n v="1461931860"/>
    <d v="2016-04-29T12:11:00"/>
    <n v="2016"/>
    <x v="1385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s v="less than 1000"/>
    <n v="875"/>
    <x v="0"/>
    <s v="US"/>
    <s v="USD"/>
    <n v="1438183889"/>
    <d v="2015-07-29T15:31:29"/>
    <n v="2015"/>
    <x v="1386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s v="US"/>
    <s v="USD"/>
    <n v="1433305800"/>
    <d v="2015-06-03T04:30:00"/>
    <n v="2015"/>
    <x v="1387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s v="US"/>
    <s v="USD"/>
    <n v="1476720840"/>
    <d v="2016-10-17T16:14:00"/>
    <n v="2016"/>
    <x v="1388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s v="less than 1000"/>
    <n v="727"/>
    <x v="0"/>
    <s v="GB"/>
    <s v="GBP"/>
    <n v="1471087957"/>
    <d v="2016-08-13T11:32:37"/>
    <n v="2016"/>
    <x v="1389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s v="1000 to 4999"/>
    <n v="3055"/>
    <x v="0"/>
    <s v="US"/>
    <s v="USD"/>
    <n v="1430154720"/>
    <d v="2015-04-27T17:12:00"/>
    <n v="2015"/>
    <x v="1390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s v="less than 1000"/>
    <n v="551"/>
    <x v="0"/>
    <s v="US"/>
    <s v="USD"/>
    <n v="1440219540"/>
    <d v="2015-08-22T04:59:00"/>
    <n v="2015"/>
    <x v="1391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s v="1000 to 4999"/>
    <n v="2841"/>
    <x v="0"/>
    <s v="US"/>
    <s v="USD"/>
    <n v="1456976586"/>
    <d v="2016-03-03T03:43:06"/>
    <n v="2016"/>
    <x v="1392"/>
    <x v="1392"/>
    <b v="0"/>
    <n v="104"/>
    <b v="1"/>
    <s v="music/rock"/>
    <x v="4"/>
    <x v="11"/>
  </r>
  <r>
    <n v="1393"/>
    <s v="WolfHunt | Social Commentary Rock Project"/>
    <s v="Rock n' Roll tales of our times"/>
    <n v="10000"/>
    <s v="10000 to 14999"/>
    <n v="10235"/>
    <x v="0"/>
    <s v="US"/>
    <s v="USD"/>
    <n v="1470068523"/>
    <d v="2016-08-01T16:22:03"/>
    <n v="2016"/>
    <x v="139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s v="US"/>
    <s v="USD"/>
    <n v="1488337200"/>
    <d v="2017-03-01T03:00:00"/>
    <n v="2017"/>
    <x v="1394"/>
    <x v="1394"/>
    <b v="0"/>
    <n v="17"/>
    <b v="1"/>
    <s v="music/rock"/>
    <x v="4"/>
    <x v="11"/>
  </r>
  <r>
    <n v="1395"/>
    <s v="Quiet Oaks Full Length Album"/>
    <s v="Help Quiet Oaks record their debut album!!!"/>
    <n v="3500"/>
    <s v="1000 to 4999"/>
    <n v="3916"/>
    <x v="0"/>
    <s v="US"/>
    <s v="USD"/>
    <n v="1484430481"/>
    <d v="2017-01-14T21:48:01"/>
    <n v="2017"/>
    <x v="1395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s v="US"/>
    <s v="USD"/>
    <n v="1423871882"/>
    <d v="2015-02-13T23:58:02"/>
    <n v="2015"/>
    <x v="1396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s v="10000 to 14999"/>
    <n v="11385"/>
    <x v="0"/>
    <s v="US"/>
    <s v="USD"/>
    <n v="1477603140"/>
    <d v="2016-10-27T21:19:00"/>
    <n v="2016"/>
    <x v="1397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s v="US"/>
    <s v="USD"/>
    <n v="1467752334"/>
    <d v="2016-07-05T20:58:54"/>
    <n v="2016"/>
    <x v="1398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s v="US"/>
    <s v="USD"/>
    <n v="1412640373"/>
    <d v="2014-10-07T00:06:13"/>
    <n v="2014"/>
    <x v="1399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s v="GB"/>
    <s v="GBP"/>
    <n v="1465709400"/>
    <d v="2016-06-12T05:30:00"/>
    <n v="2016"/>
    <x v="1400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s v="US"/>
    <s v="USD"/>
    <n v="1369612474"/>
    <d v="2013-05-26T23:54:34"/>
    <n v="2013"/>
    <x v="1401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s v="GB"/>
    <s v="GBP"/>
    <n v="1430439411"/>
    <d v="2015-05-01T00:16:51"/>
    <n v="2015"/>
    <x v="1402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s v="US"/>
    <s v="USD"/>
    <n v="1374802235"/>
    <d v="2013-07-26T01:30:35"/>
    <n v="2013"/>
    <x v="1403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s v="10000 to 14999"/>
    <n v="241"/>
    <x v="2"/>
    <s v="GB"/>
    <s v="GBP"/>
    <n v="1424607285"/>
    <d v="2015-02-22T12:14:45"/>
    <n v="2015"/>
    <x v="1404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s v="25000 to 29999"/>
    <n v="105"/>
    <x v="2"/>
    <s v="US"/>
    <s v="USD"/>
    <n v="1417195201"/>
    <d v="2014-11-28T17:20:01"/>
    <n v="2014"/>
    <x v="1405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s v="10000 to 14999"/>
    <n v="15"/>
    <x v="2"/>
    <s v="IT"/>
    <s v="EUR"/>
    <n v="1449914400"/>
    <d v="2015-12-12T10:00:00"/>
    <n v="2015"/>
    <x v="1406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s v="US"/>
    <s v="USD"/>
    <n v="1407847978"/>
    <d v="2014-08-12T12:52:58"/>
    <n v="2014"/>
    <x v="1407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s v="GB"/>
    <s v="GBP"/>
    <n v="1447451756"/>
    <d v="2015-11-13T21:55:56"/>
    <n v="2015"/>
    <x v="1408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s v="US"/>
    <s v="USD"/>
    <n v="1420085535"/>
    <d v="2015-01-01T04:12:15"/>
    <n v="2015"/>
    <x v="1409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s v="IT"/>
    <s v="EUR"/>
    <n v="1464939520"/>
    <d v="2016-06-03T07:38:40"/>
    <n v="2016"/>
    <x v="141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s v="GB"/>
    <s v="GBP"/>
    <n v="1423185900"/>
    <d v="2015-02-06T01:25:00"/>
    <n v="2015"/>
    <x v="1411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s v="US"/>
    <s v="USD"/>
    <n v="1417656699"/>
    <d v="2014-12-04T01:31:39"/>
    <n v="2014"/>
    <x v="1412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s v="IT"/>
    <s v="EUR"/>
    <n v="1455964170"/>
    <d v="2016-02-20T10:29:30"/>
    <n v="2016"/>
    <x v="1413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s v="US"/>
    <s v="USD"/>
    <n v="1483423467"/>
    <d v="2017-01-03T06:04:27"/>
    <n v="2017"/>
    <x v="1414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s v="US"/>
    <s v="USD"/>
    <n v="1439741591"/>
    <d v="2015-08-16T16:13:11"/>
    <n v="2015"/>
    <x v="1415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Greater than 50000"/>
    <n v="0"/>
    <x v="2"/>
    <s v="US"/>
    <s v="USD"/>
    <n v="1448147619"/>
    <d v="2015-11-21T23:13:39"/>
    <n v="2015"/>
    <x v="1416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s v="US"/>
    <s v="USD"/>
    <n v="1442315460"/>
    <d v="2015-09-15T11:11:00"/>
    <n v="2015"/>
    <x v="1417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s v="ES"/>
    <s v="EUR"/>
    <n v="1456397834"/>
    <d v="2016-02-25T10:57:14"/>
    <n v="2016"/>
    <x v="1418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s v="US"/>
    <s v="USD"/>
    <n v="1476010619"/>
    <d v="2016-10-09T10:56:59"/>
    <n v="2016"/>
    <x v="14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s v="less than 1000"/>
    <n v="3"/>
    <x v="2"/>
    <s v="US"/>
    <s v="USD"/>
    <n v="1467129686"/>
    <d v="2016-06-28T16:01:26"/>
    <n v="2016"/>
    <x v="1420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50000"/>
    <n v="200"/>
    <x v="2"/>
    <s v="SE"/>
    <s v="SEK"/>
    <n v="1423432709"/>
    <d v="2015-02-08T21:58:29"/>
    <n v="2015"/>
    <x v="1421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s v="NZ"/>
    <s v="NZD"/>
    <n v="1474436704"/>
    <d v="2016-09-21T05:45:04"/>
    <n v="2016"/>
    <x v="1422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s v="AU"/>
    <s v="AUD"/>
    <n v="1451637531"/>
    <d v="2016-01-01T08:38:51"/>
    <n v="2016"/>
    <x v="1423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s v="5000 to 9999"/>
    <n v="1527"/>
    <x v="2"/>
    <s v="US"/>
    <s v="USD"/>
    <n v="1479233602"/>
    <d v="2016-11-15T18:13:22"/>
    <n v="2016"/>
    <x v="1424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 14999"/>
    <n v="0"/>
    <x v="2"/>
    <s v="US"/>
    <s v="USD"/>
    <n v="1430276959"/>
    <d v="2015-04-29T03:09:19"/>
    <n v="2015"/>
    <x v="1425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s v="DE"/>
    <s v="EUR"/>
    <n v="1440408120"/>
    <d v="2015-08-24T09:22:00"/>
    <n v="2015"/>
    <x v="1426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s v="DE"/>
    <s v="EUR"/>
    <n v="1474230385"/>
    <d v="2016-09-18T20:26:25"/>
    <n v="2016"/>
    <x v="1427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s v="ES"/>
    <s v="EUR"/>
    <n v="1459584417"/>
    <d v="2016-04-02T08:06:57"/>
    <n v="2016"/>
    <x v="1428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s v="10000 to 14999"/>
    <n v="0"/>
    <x v="2"/>
    <s v="US"/>
    <s v="USD"/>
    <n v="1428629242"/>
    <d v="2015-04-10T01:27:22"/>
    <n v="2015"/>
    <x v="1429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s v="5000 to 9999"/>
    <n v="403"/>
    <x v="2"/>
    <s v="US"/>
    <s v="USD"/>
    <n v="1419017488"/>
    <d v="2014-12-19T19:31:28"/>
    <n v="2014"/>
    <x v="1430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s v="US"/>
    <s v="USD"/>
    <n v="1448517816"/>
    <d v="2015-11-26T06:03:36"/>
    <n v="2015"/>
    <x v="1431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s v="US"/>
    <s v="USD"/>
    <n v="1437417828"/>
    <d v="2015-07-20T18:43:48"/>
    <n v="2015"/>
    <x v="1432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s v="10000 to 14999"/>
    <n v="805"/>
    <x v="2"/>
    <s v="IT"/>
    <s v="EUR"/>
    <n v="1481367600"/>
    <d v="2016-12-10T11:00:00"/>
    <n v="2016"/>
    <x v="1433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s v="Greater than 50000"/>
    <n v="8190"/>
    <x v="2"/>
    <s v="DK"/>
    <s v="DKK"/>
    <n v="1433775600"/>
    <d v="2015-06-08T15:00:00"/>
    <n v="2015"/>
    <x v="1434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s v="IT"/>
    <s v="EUR"/>
    <n v="1444589020"/>
    <d v="2015-10-11T18:43:40"/>
    <n v="2015"/>
    <x v="1435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 14999"/>
    <n v="77"/>
    <x v="2"/>
    <s v="DE"/>
    <s v="EUR"/>
    <n v="1456043057"/>
    <d v="2016-02-21T08:24:17"/>
    <n v="2016"/>
    <x v="1436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s v="US"/>
    <s v="USD"/>
    <n v="1405227540"/>
    <d v="2014-07-13T04:59:00"/>
    <n v="2014"/>
    <x v="1437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s v="DK"/>
    <s v="DKK"/>
    <n v="1461765300"/>
    <d v="2016-04-27T13:55:00"/>
    <n v="2016"/>
    <x v="1438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s v="CA"/>
    <s v="CAD"/>
    <n v="1425758101"/>
    <d v="2015-03-07T19:55:01"/>
    <n v="2015"/>
    <x v="1439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 14999"/>
    <n v="1"/>
    <x v="2"/>
    <s v="IT"/>
    <s v="EUR"/>
    <n v="1464285463"/>
    <d v="2016-05-26T17:57:43"/>
    <n v="2016"/>
    <x v="1440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s v="Greater than 50000"/>
    <n v="2020"/>
    <x v="2"/>
    <s v="GB"/>
    <s v="GBP"/>
    <n v="1441995769"/>
    <d v="2015-09-11T18:22:49"/>
    <n v="2015"/>
    <x v="1441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s v="US"/>
    <s v="USD"/>
    <n v="1464190158"/>
    <d v="2016-05-25T15:29:18"/>
    <n v="2016"/>
    <x v="1442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 14999"/>
    <n v="0"/>
    <x v="2"/>
    <s v="FR"/>
    <s v="EUR"/>
    <n v="1483395209"/>
    <d v="2017-01-02T22:13:29"/>
    <n v="2017"/>
    <x v="1443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s v="1000 to 4999"/>
    <n v="0"/>
    <x v="2"/>
    <s v="DE"/>
    <s v="EUR"/>
    <n v="1442091462"/>
    <d v="2015-09-12T20:57:42"/>
    <n v="2015"/>
    <x v="1444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50000"/>
    <n v="0"/>
    <x v="2"/>
    <s v="DE"/>
    <s v="EUR"/>
    <n v="1434286855"/>
    <d v="2015-06-14T13:00:55"/>
    <n v="2015"/>
    <x v="144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s v="IT"/>
    <s v="EUR"/>
    <n v="1461235478"/>
    <d v="2016-04-21T10:44:38"/>
    <n v="2016"/>
    <x v="1446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s v="Greater than 50000"/>
    <n v="75"/>
    <x v="2"/>
    <s v="US"/>
    <s v="USD"/>
    <n v="1467999134"/>
    <d v="2016-07-08T17:32:14"/>
    <n v="2016"/>
    <x v="1447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Greater than 50000"/>
    <n v="0"/>
    <x v="2"/>
    <s v="AU"/>
    <s v="AUD"/>
    <n v="1432272300"/>
    <d v="2015-05-22T05:25:00"/>
    <n v="2015"/>
    <x v="1448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s v="US"/>
    <s v="USD"/>
    <n v="1431286105"/>
    <d v="2015-05-10T19:28:25"/>
    <n v="2015"/>
    <x v="1449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s v="Greater than 50000"/>
    <n v="1"/>
    <x v="2"/>
    <s v="US"/>
    <s v="USD"/>
    <n v="1455941197"/>
    <d v="2016-02-20T04:06:37"/>
    <n v="2016"/>
    <x v="1450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s v="US"/>
    <s v="USD"/>
    <n v="1416355259"/>
    <d v="2014-11-19T00:00:59"/>
    <n v="2014"/>
    <x v="1451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s v="10000 to 14999"/>
    <n v="0"/>
    <x v="1"/>
    <s v="US"/>
    <s v="USD"/>
    <n v="1406566363"/>
    <d v="2014-07-28T16:52:43"/>
    <n v="2014"/>
    <x v="1452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s v="FR"/>
    <s v="EUR"/>
    <n v="1492270947"/>
    <d v="2017-04-15T15:42:27"/>
    <n v="2017"/>
    <x v="1453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s v="ES"/>
    <s v="EUR"/>
    <n v="1461535140"/>
    <d v="2016-04-24T21:59:00"/>
    <n v="2016"/>
    <x v="1454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s v="US"/>
    <s v="USD"/>
    <n v="1409924340"/>
    <d v="2014-09-05T13:39:00"/>
    <n v="2014"/>
    <x v="1455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s v="5000 to 9999"/>
    <n v="145"/>
    <x v="1"/>
    <s v="IT"/>
    <s v="EUR"/>
    <n v="1483459365"/>
    <d v="2017-01-03T16:02:45"/>
    <n v="2017"/>
    <x v="1456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s v="5000 to 9999"/>
    <n v="0"/>
    <x v="1"/>
    <s v="US"/>
    <s v="USD"/>
    <n v="1447281044"/>
    <d v="2015-11-11T22:30:44"/>
    <n v="2015"/>
    <x v="1457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s v="US"/>
    <s v="USD"/>
    <n v="1407729600"/>
    <d v="2014-08-11T04:00:00"/>
    <n v="2014"/>
    <x v="1458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s v="35000 to 39999"/>
    <n v="0"/>
    <x v="1"/>
    <s v="DK"/>
    <s v="DKK"/>
    <n v="1449077100"/>
    <d v="2015-12-02T17:25:00"/>
    <n v="2015"/>
    <x v="1459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s v="Greater than 50000"/>
    <n v="0"/>
    <x v="1"/>
    <s v="US"/>
    <s v="USD"/>
    <n v="1417391100"/>
    <d v="2014-11-30T23:45:00"/>
    <n v="2014"/>
    <x v="1460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s v="15000 to 19999"/>
    <n v="15186.69"/>
    <x v="0"/>
    <s v="US"/>
    <s v="USD"/>
    <n v="1413849600"/>
    <d v="2014-10-21T00:00:00"/>
    <n v="2014"/>
    <x v="1461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s v="1000 to 4999"/>
    <n v="4340.7"/>
    <x v="0"/>
    <s v="US"/>
    <s v="USD"/>
    <n v="1365609271"/>
    <d v="2013-04-10T15:54:31"/>
    <n v="2013"/>
    <x v="1462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s v="US"/>
    <s v="USD"/>
    <n v="1365367938"/>
    <d v="2013-04-07T20:52:18"/>
    <n v="2013"/>
    <x v="1463"/>
    <x v="1463"/>
    <b v="1"/>
    <n v="25"/>
    <b v="1"/>
    <s v="publishing/radio &amp; podcasts"/>
    <x v="3"/>
    <x v="23"/>
  </r>
  <r>
    <n v="1464"/>
    <s v="Science Studio"/>
    <s v="The Best Science Media on the Web"/>
    <n v="5000"/>
    <s v="5000 to 9999"/>
    <n v="8160"/>
    <x v="0"/>
    <s v="US"/>
    <s v="USD"/>
    <n v="1361029958"/>
    <d v="2013-02-16T15:52:38"/>
    <n v="2013"/>
    <x v="1464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s v="US"/>
    <s v="USD"/>
    <n v="1332385200"/>
    <d v="2012-03-22T03:00:00"/>
    <n v="2012"/>
    <x v="1465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s v="US"/>
    <s v="USD"/>
    <n v="1452574800"/>
    <d v="2016-01-12T05:00:00"/>
    <n v="2016"/>
    <x v="1466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s v="40000 to 44999"/>
    <n v="46032"/>
    <x v="0"/>
    <s v="US"/>
    <s v="USD"/>
    <n v="1332699285"/>
    <d v="2012-03-25T18:14:45"/>
    <n v="2012"/>
    <x v="1467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s v="US"/>
    <s v="USD"/>
    <n v="1307838049"/>
    <d v="2011-06-12T00:20:49"/>
    <n v="2011"/>
    <x v="1468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s v="40000 to 44999"/>
    <n v="47978"/>
    <x v="0"/>
    <s v="US"/>
    <s v="USD"/>
    <n v="1360938109"/>
    <d v="2013-02-15T14:21:49"/>
    <n v="2013"/>
    <x v="146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s v="US"/>
    <s v="USD"/>
    <n v="1356724263"/>
    <d v="2012-12-28T19:51:03"/>
    <n v="2012"/>
    <x v="1470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s v="US"/>
    <s v="USD"/>
    <n v="1428620334"/>
    <d v="2015-04-09T22:58:54"/>
    <n v="2015"/>
    <x v="1471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s v="US"/>
    <s v="USD"/>
    <n v="1381928503"/>
    <d v="2013-10-16T13:01:43"/>
    <n v="2013"/>
    <x v="1472"/>
    <x v="1472"/>
    <b v="1"/>
    <n v="336"/>
    <b v="1"/>
    <s v="publishing/radio &amp; podcasts"/>
    <x v="3"/>
    <x v="23"/>
  </r>
  <r>
    <n v="1473"/>
    <s v="ONE LOVES ONLY FORM"/>
    <s v="Public Radio Project"/>
    <n v="1500"/>
    <s v="1000 to 4999"/>
    <n v="1807.74"/>
    <x v="0"/>
    <s v="US"/>
    <s v="USD"/>
    <n v="1330644639"/>
    <d v="2012-03-01T23:30:39"/>
    <n v="2012"/>
    <x v="1473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s v="US"/>
    <s v="USD"/>
    <n v="1379093292"/>
    <d v="2013-09-13T17:28:12"/>
    <n v="2013"/>
    <x v="1474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s v="US"/>
    <s v="USD"/>
    <n v="1419051540"/>
    <d v="2014-12-20T04:59:00"/>
    <n v="2014"/>
    <x v="1475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s v="5000 to 9999"/>
    <n v="39693.279999999999"/>
    <x v="0"/>
    <s v="US"/>
    <s v="USD"/>
    <n v="1315616422"/>
    <d v="2011-09-10T01:00:22"/>
    <n v="2011"/>
    <x v="1476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s v="US"/>
    <s v="USD"/>
    <n v="1324609200"/>
    <d v="2011-12-23T03:00:00"/>
    <n v="2011"/>
    <x v="1477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s v="Greater than 50000"/>
    <n v="590807.11"/>
    <x v="0"/>
    <s v="US"/>
    <s v="USD"/>
    <n v="1368564913"/>
    <d v="2013-05-14T20:55:13"/>
    <n v="2013"/>
    <x v="1478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s v="US"/>
    <s v="USD"/>
    <n v="1399694340"/>
    <d v="2014-05-10T03:59:00"/>
    <n v="2014"/>
    <x v="1479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s v="Greater than 50000"/>
    <n v="58520.2"/>
    <x v="0"/>
    <s v="US"/>
    <s v="USD"/>
    <n v="1374858000"/>
    <d v="2013-07-26T17:00:00"/>
    <n v="2013"/>
    <x v="1480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s v="CA"/>
    <s v="CAD"/>
    <n v="1383430145"/>
    <d v="2013-11-02T22:09:05"/>
    <n v="2013"/>
    <x v="1481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s v="US"/>
    <s v="USD"/>
    <n v="1347004260"/>
    <d v="2012-09-07T07:51:00"/>
    <n v="2012"/>
    <x v="1482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s v="US"/>
    <s v="USD"/>
    <n v="1469162275"/>
    <d v="2016-07-22T04:37:55"/>
    <n v="2016"/>
    <x v="1483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s v="1000 to 4999"/>
    <n v="0"/>
    <x v="2"/>
    <s v="US"/>
    <s v="USD"/>
    <n v="1342882260"/>
    <d v="2012-07-21T14:51:00"/>
    <n v="2012"/>
    <x v="1484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s v="US"/>
    <s v="USD"/>
    <n v="1434827173"/>
    <d v="2015-06-20T19:06:13"/>
    <n v="2015"/>
    <x v="1485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s v="US"/>
    <s v="USD"/>
    <n v="1425009761"/>
    <d v="2015-02-27T04:02:41"/>
    <n v="2015"/>
    <x v="1486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s v="10000 to 14999"/>
    <n v="0"/>
    <x v="2"/>
    <s v="US"/>
    <s v="USD"/>
    <n v="1470175271"/>
    <d v="2016-08-02T22:01:11"/>
    <n v="2016"/>
    <x v="1487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s v="15000 to 19999"/>
    <n v="360"/>
    <x v="2"/>
    <s v="AU"/>
    <s v="AUD"/>
    <n v="1388928660"/>
    <d v="2014-01-05T13:31:00"/>
    <n v="2014"/>
    <x v="1488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s v="US"/>
    <s v="USD"/>
    <n v="1352994052"/>
    <d v="2012-11-15T15:40:52"/>
    <n v="2012"/>
    <x v="1489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s v="US"/>
    <s v="USD"/>
    <n v="1380720474"/>
    <d v="2013-10-02T13:27:54"/>
    <n v="2013"/>
    <x v="1490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s v="US"/>
    <s v="USD"/>
    <n v="1424014680"/>
    <d v="2015-02-15T15:38:00"/>
    <n v="2015"/>
    <x v="1491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s v="US"/>
    <s v="USD"/>
    <n v="1308431646"/>
    <d v="2011-06-18T21:14:06"/>
    <n v="2011"/>
    <x v="1492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s v="1000 to 4999"/>
    <n v="0"/>
    <x v="2"/>
    <s v="US"/>
    <s v="USD"/>
    <n v="1371415675"/>
    <d v="2013-06-16T20:47:55"/>
    <n v="2013"/>
    <x v="1493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s v="US"/>
    <s v="USD"/>
    <n v="1428075480"/>
    <d v="2015-04-03T15:38:00"/>
    <n v="2015"/>
    <x v="1494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s v="1000 to 4999"/>
    <n v="0"/>
    <x v="2"/>
    <s v="US"/>
    <s v="USD"/>
    <n v="1314471431"/>
    <d v="2011-08-27T18:57:11"/>
    <n v="2011"/>
    <x v="1495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s v="US"/>
    <s v="USD"/>
    <n v="1410866659"/>
    <d v="2014-09-16T11:24:19"/>
    <n v="2014"/>
    <x v="1496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s v="US"/>
    <s v="USD"/>
    <n v="1375299780"/>
    <d v="2013-07-31T19:43:00"/>
    <n v="2013"/>
    <x v="1497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s v="US"/>
    <s v="USD"/>
    <n v="1409787378"/>
    <d v="2014-09-03T23:36:18"/>
    <n v="2014"/>
    <x v="149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s v="US"/>
    <s v="USD"/>
    <n v="1470355833"/>
    <d v="2016-08-05T00:10:33"/>
    <n v="2016"/>
    <x v="1499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s v="US"/>
    <s v="USD"/>
    <n v="1367444557"/>
    <d v="2013-05-01T21:42:37"/>
    <n v="2013"/>
    <x v="1500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s v="Greater than 50000"/>
    <n v="86492"/>
    <x v="0"/>
    <s v="CA"/>
    <s v="CAD"/>
    <n v="1436364023"/>
    <d v="2015-07-08T14:00:23"/>
    <n v="2015"/>
    <x v="1501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s v="GB"/>
    <s v="GBP"/>
    <n v="1458943200"/>
    <d v="2016-03-25T22:00:00"/>
    <n v="2016"/>
    <x v="1502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s v="BE"/>
    <s v="EUR"/>
    <n v="1477210801"/>
    <d v="2016-10-23T08:20:01"/>
    <n v="2016"/>
    <x v="1503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s v="5000 to 9999"/>
    <n v="18066"/>
    <x v="0"/>
    <s v="GB"/>
    <s v="GBP"/>
    <n v="1402389180"/>
    <d v="2014-06-10T08:33:00"/>
    <n v="2014"/>
    <x v="1504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s v="DE"/>
    <s v="EUR"/>
    <n v="1458676860"/>
    <d v="2016-03-22T20:01:00"/>
    <n v="2016"/>
    <x v="1505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s v="GB"/>
    <s v="GBP"/>
    <n v="1406227904"/>
    <d v="2014-07-24T18:51:44"/>
    <n v="2014"/>
    <x v="1506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s v="US"/>
    <s v="USD"/>
    <n v="1273911000"/>
    <d v="2010-05-15T08:10:00"/>
    <n v="2010"/>
    <x v="1507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s v="US"/>
    <s v="USD"/>
    <n v="1403880281"/>
    <d v="2014-06-27T14:44:41"/>
    <n v="2014"/>
    <x v="1508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s v="DE"/>
    <s v="EUR"/>
    <n v="1487113140"/>
    <d v="2017-02-14T22:59:00"/>
    <n v="2017"/>
    <x v="1509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s v="GB"/>
    <s v="GBP"/>
    <n v="1405761278"/>
    <d v="2014-07-19T09:14:38"/>
    <n v="2014"/>
    <x v="1510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s v="10000 to 14999"/>
    <n v="15651"/>
    <x v="0"/>
    <s v="US"/>
    <s v="USD"/>
    <n v="1447858804"/>
    <d v="2015-11-18T15:00:04"/>
    <n v="2015"/>
    <x v="1511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s v="US"/>
    <s v="USD"/>
    <n v="1486311939"/>
    <d v="2017-02-05T16:25:39"/>
    <n v="2017"/>
    <x v="1512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s v="GB"/>
    <s v="GBP"/>
    <n v="1405523866"/>
    <d v="2014-07-16T15:17:46"/>
    <n v="2014"/>
    <x v="1513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s v="25000 to 29999"/>
    <n v="26619"/>
    <x v="0"/>
    <s v="US"/>
    <s v="USD"/>
    <n v="1443363640"/>
    <d v="2015-09-27T14:20:40"/>
    <n v="2015"/>
    <x v="1514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s v="Greater than 50000"/>
    <n v="471567"/>
    <x v="0"/>
    <s v="NO"/>
    <s v="NOK"/>
    <n v="1458104697"/>
    <d v="2016-03-16T05:04:57"/>
    <n v="2016"/>
    <x v="1515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s v="US"/>
    <s v="USD"/>
    <n v="1475762400"/>
    <d v="2016-10-06T14:00:00"/>
    <n v="2016"/>
    <x v="1516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s v="US"/>
    <s v="USD"/>
    <n v="1417845600"/>
    <d v="2014-12-06T06:00:00"/>
    <n v="2014"/>
    <x v="1517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s v="15000 to 19999"/>
    <n v="30805"/>
    <x v="0"/>
    <s v="US"/>
    <s v="USD"/>
    <n v="1401565252"/>
    <d v="2014-05-31T19:40:52"/>
    <n v="2014"/>
    <x v="1518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s v="US"/>
    <s v="USD"/>
    <n v="1403301540"/>
    <d v="2014-06-20T21:59:00"/>
    <n v="2014"/>
    <x v="1519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s v="15000 to 19999"/>
    <n v="18625"/>
    <x v="0"/>
    <s v="US"/>
    <s v="USD"/>
    <n v="1418961600"/>
    <d v="2014-12-19T04:00:00"/>
    <n v="2014"/>
    <x v="1520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s v="35000 to 39999"/>
    <n v="40055"/>
    <x v="0"/>
    <s v="US"/>
    <s v="USD"/>
    <n v="1465272091"/>
    <d v="2016-06-07T04:01:31"/>
    <n v="2016"/>
    <x v="152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s v="US"/>
    <s v="USD"/>
    <n v="1413575739"/>
    <d v="2014-10-17T19:55:39"/>
    <n v="2014"/>
    <x v="1522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s v="US"/>
    <s v="USD"/>
    <n v="1419292800"/>
    <d v="2014-12-23T00:00:00"/>
    <n v="2014"/>
    <x v="1523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s v="SE"/>
    <s v="SEK"/>
    <n v="1487592090"/>
    <d v="2017-02-20T12:01:30"/>
    <n v="2017"/>
    <x v="1524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s v="US"/>
    <s v="USD"/>
    <n v="1471539138"/>
    <d v="2016-08-18T16:52:18"/>
    <n v="2016"/>
    <x v="1525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s v="US"/>
    <s v="USD"/>
    <n v="1453185447"/>
    <d v="2016-01-19T06:37:27"/>
    <n v="2016"/>
    <x v="1526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s v="US"/>
    <s v="USD"/>
    <n v="1489497886"/>
    <d v="2017-03-14T13:24:46"/>
    <n v="2017"/>
    <x v="1527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s v="1000 to 4999"/>
    <n v="8447"/>
    <x v="0"/>
    <s v="US"/>
    <s v="USD"/>
    <n v="1485907200"/>
    <d v="2017-02-01T00:00:00"/>
    <n v="2017"/>
    <x v="1528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s v="US"/>
    <s v="USD"/>
    <n v="1426773920"/>
    <d v="2015-03-19T14:05:20"/>
    <n v="2015"/>
    <x v="1529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s v="35000 to 39999"/>
    <n v="47189"/>
    <x v="0"/>
    <s v="US"/>
    <s v="USD"/>
    <n v="1445624695"/>
    <d v="2015-10-23T18:24:55"/>
    <n v="2015"/>
    <x v="1530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s v="US"/>
    <s v="USD"/>
    <n v="1417402800"/>
    <d v="2014-12-01T03:00:00"/>
    <n v="2014"/>
    <x v="1531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s v="AU"/>
    <s v="AUD"/>
    <n v="1455548400"/>
    <d v="2016-02-15T15:00:00"/>
    <n v="2016"/>
    <x v="1532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s v="US"/>
    <s v="USD"/>
    <n v="1462161540"/>
    <d v="2016-05-02T03:59:00"/>
    <n v="2016"/>
    <x v="1533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s v="US"/>
    <s v="USD"/>
    <n v="1441383062"/>
    <d v="2015-09-04T16:11:02"/>
    <n v="2015"/>
    <x v="1534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s v="US"/>
    <s v="USD"/>
    <n v="1464040800"/>
    <d v="2016-05-23T22:00:00"/>
    <n v="2016"/>
    <x v="1535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 14999"/>
    <n v="30037.01"/>
    <x v="0"/>
    <s v="US"/>
    <s v="USD"/>
    <n v="1440702910"/>
    <d v="2015-08-27T19:15:10"/>
    <n v="2015"/>
    <x v="1536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s v="10000 to 14999"/>
    <n v="21588"/>
    <x v="0"/>
    <s v="DE"/>
    <s v="EUR"/>
    <n v="1470506400"/>
    <d v="2016-08-06T18:00:00"/>
    <n v="2016"/>
    <x v="1537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s v="US"/>
    <s v="USD"/>
    <n v="1421952370"/>
    <d v="2015-01-22T18:46:10"/>
    <n v="2015"/>
    <x v="1538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s v="US"/>
    <s v="USD"/>
    <n v="1483481019"/>
    <d v="2017-01-03T22:03:39"/>
    <n v="2017"/>
    <x v="153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s v="US"/>
    <s v="USD"/>
    <n v="1416964500"/>
    <d v="2014-11-26T01:15:00"/>
    <n v="2014"/>
    <x v="1540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s v="US"/>
    <s v="USD"/>
    <n v="1420045538"/>
    <d v="2014-12-31T17:05:38"/>
    <n v="2014"/>
    <x v="1541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s v="CA"/>
    <s v="CAD"/>
    <n v="1435708500"/>
    <d v="2015-06-30T23:55:00"/>
    <n v="2015"/>
    <x v="1542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s v="US"/>
    <s v="USD"/>
    <n v="1416662034"/>
    <d v="2014-11-22T13:13:54"/>
    <n v="2014"/>
    <x v="1543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s v="US"/>
    <s v="USD"/>
    <n v="1427847480"/>
    <d v="2015-04-01T00:18:00"/>
    <n v="2015"/>
    <x v="1544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s v="1000 to 4999"/>
    <n v="1"/>
    <x v="2"/>
    <s v="US"/>
    <s v="USD"/>
    <n v="1425330960"/>
    <d v="2015-03-02T21:16:00"/>
    <n v="2015"/>
    <x v="1545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s v="GB"/>
    <s v="GBP"/>
    <n v="1410930399"/>
    <d v="2014-09-17T05:06:39"/>
    <n v="2014"/>
    <x v="1546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s v="less than 1000"/>
    <n v="0"/>
    <x v="2"/>
    <s v="US"/>
    <s v="USD"/>
    <n v="1487844882"/>
    <d v="2017-02-23T10:14:42"/>
    <n v="2017"/>
    <x v="1547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s v="less than 1000"/>
    <n v="60"/>
    <x v="2"/>
    <s v="US"/>
    <s v="USD"/>
    <n v="1447020620"/>
    <d v="2015-11-08T22:10:20"/>
    <n v="2015"/>
    <x v="1548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s v="US"/>
    <s v="USD"/>
    <n v="1446524159"/>
    <d v="2015-11-03T04:15:59"/>
    <n v="2015"/>
    <x v="154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s v="GB"/>
    <s v="GBP"/>
    <n v="1463050034"/>
    <d v="2016-05-12T10:47:14"/>
    <n v="2016"/>
    <x v="1550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s v="US"/>
    <s v="USD"/>
    <n v="1432756039"/>
    <d v="2015-05-27T19:47:19"/>
    <n v="2015"/>
    <x v="1551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s v="US"/>
    <s v="USD"/>
    <n v="1412135940"/>
    <d v="2014-10-01T03:59:00"/>
    <n v="2014"/>
    <x v="1552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s v="US"/>
    <s v="USD"/>
    <n v="1441176447"/>
    <d v="2015-09-02T06:47:27"/>
    <n v="2015"/>
    <x v="1553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s v="AU"/>
    <s v="AUD"/>
    <n v="1438495390"/>
    <d v="2015-08-02T06:03:10"/>
    <n v="2015"/>
    <x v="1554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s v="US"/>
    <s v="USD"/>
    <n v="1442509200"/>
    <d v="2015-09-17T17:00:00"/>
    <n v="2015"/>
    <x v="1555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s v="CA"/>
    <s v="CAD"/>
    <n v="1467603624"/>
    <d v="2016-07-04T03:40:24"/>
    <n v="2016"/>
    <x v="1556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s v="1000 to 4999"/>
    <n v="100"/>
    <x v="2"/>
    <s v="US"/>
    <s v="USD"/>
    <n v="1411227633"/>
    <d v="2014-09-20T15:40:33"/>
    <n v="2014"/>
    <x v="1557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s v="GB"/>
    <s v="GBP"/>
    <n v="1440763920"/>
    <d v="2015-08-28T12:12:00"/>
    <n v="2015"/>
    <x v="1558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s v="15000 to 19999"/>
    <n v="50"/>
    <x v="2"/>
    <s v="US"/>
    <s v="USD"/>
    <n v="1430270199"/>
    <d v="2015-04-29T01:16:39"/>
    <n v="2015"/>
    <x v="155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s v="US"/>
    <s v="USD"/>
    <n v="1415842193"/>
    <d v="2014-11-13T01:29:53"/>
    <n v="2014"/>
    <x v="1560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 14999"/>
    <n v="67"/>
    <x v="1"/>
    <s v="US"/>
    <s v="USD"/>
    <n v="1383789603"/>
    <d v="2013-11-07T02:00:03"/>
    <n v="2013"/>
    <x v="1561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s v="US"/>
    <s v="USD"/>
    <n v="1259715000"/>
    <d v="2009-12-02T00:50:00"/>
    <n v="2009"/>
    <x v="1562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s v="GB"/>
    <s v="GBP"/>
    <n v="1394815751"/>
    <d v="2014-03-14T16:49:11"/>
    <n v="2014"/>
    <x v="1563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s v="10000 to 14999"/>
    <n v="10"/>
    <x v="1"/>
    <s v="US"/>
    <s v="USD"/>
    <n v="1432843500"/>
    <d v="2015-05-28T20:05:00"/>
    <n v="2015"/>
    <x v="1564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s v="US"/>
    <s v="USD"/>
    <n v="1307554261"/>
    <d v="2011-06-08T17:31:01"/>
    <n v="2011"/>
    <x v="1565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s v="US"/>
    <s v="USD"/>
    <n v="1469656800"/>
    <d v="2016-07-27T22:00:00"/>
    <n v="2016"/>
    <x v="1566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s v="US"/>
    <s v="USD"/>
    <n v="1392595200"/>
    <d v="2014-02-17T00:00:00"/>
    <n v="2014"/>
    <x v="1567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s v="US"/>
    <s v="USD"/>
    <n v="1419384585"/>
    <d v="2014-12-24T01:29:45"/>
    <n v="2014"/>
    <x v="1568"/>
    <x v="1568"/>
    <b v="0"/>
    <n v="22"/>
    <b v="0"/>
    <s v="publishing/art books"/>
    <x v="3"/>
    <x v="25"/>
  </r>
  <r>
    <n v="1569"/>
    <s v="to be removed (Canceled)"/>
    <s v="to be removed"/>
    <n v="30000"/>
    <s v="30000 to 34999"/>
    <n v="0"/>
    <x v="1"/>
    <s v="US"/>
    <s v="USD"/>
    <n v="1369498714"/>
    <d v="2013-05-25T16:18:34"/>
    <n v="2013"/>
    <x v="1569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s v="5000 to 9999"/>
    <n v="2484"/>
    <x v="1"/>
    <s v="US"/>
    <s v="USD"/>
    <n v="1460140282"/>
    <d v="2016-04-08T18:31:22"/>
    <n v="2016"/>
    <x v="1570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 14999"/>
    <n v="80"/>
    <x v="1"/>
    <s v="GB"/>
    <s v="GBP"/>
    <n v="1434738483"/>
    <d v="2015-06-19T18:28:03"/>
    <n v="2015"/>
    <x v="1571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s v="GB"/>
    <s v="GBP"/>
    <n v="1456703940"/>
    <d v="2016-02-28T23:59:00"/>
    <n v="2016"/>
    <x v="1572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s v="CA"/>
    <s v="CAD"/>
    <n v="1491019140"/>
    <d v="2017-04-01T03:59:00"/>
    <n v="2017"/>
    <x v="1573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 14999"/>
    <n v="506"/>
    <x v="1"/>
    <s v="US"/>
    <s v="USD"/>
    <n v="1424211329"/>
    <d v="2015-02-17T22:15:29"/>
    <n v="2015"/>
    <x v="1574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 14999"/>
    <n v="2291"/>
    <x v="1"/>
    <s v="US"/>
    <s v="USD"/>
    <n v="1404909296"/>
    <d v="2014-07-09T12:34:56"/>
    <n v="2014"/>
    <x v="1575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s v="5000 to 9999"/>
    <n v="650"/>
    <x v="1"/>
    <s v="US"/>
    <s v="USD"/>
    <n v="1435698368"/>
    <d v="2015-06-30T21:06:08"/>
    <n v="2015"/>
    <x v="1576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 14999"/>
    <n v="55"/>
    <x v="1"/>
    <s v="US"/>
    <s v="USD"/>
    <n v="1343161248"/>
    <d v="2012-07-24T20:20:48"/>
    <n v="2012"/>
    <x v="1577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s v="US"/>
    <s v="USD"/>
    <n v="1283392800"/>
    <d v="2010-09-02T02:00:00"/>
    <n v="2010"/>
    <x v="1578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s v="US"/>
    <s v="USD"/>
    <n v="1377734091"/>
    <d v="2013-08-28T23:54:51"/>
    <n v="2013"/>
    <x v="1579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s v="US"/>
    <s v="USD"/>
    <n v="1337562726"/>
    <d v="2012-05-21T01:12:06"/>
    <n v="2012"/>
    <x v="1580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s v="GB"/>
    <s v="GBP"/>
    <n v="1450521990"/>
    <d v="2015-12-19T10:46:30"/>
    <n v="2015"/>
    <x v="1581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s v="1000 to 4999"/>
    <n v="93"/>
    <x v="2"/>
    <s v="US"/>
    <s v="USD"/>
    <n v="1445894400"/>
    <d v="2015-10-26T21:20:00"/>
    <n v="2015"/>
    <x v="1582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s v="GB"/>
    <s v="GBP"/>
    <n v="1411681391"/>
    <d v="2014-09-25T21:43:11"/>
    <n v="2014"/>
    <x v="1583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s v="US"/>
    <s v="USD"/>
    <n v="1401464101"/>
    <d v="2014-05-30T15:35:01"/>
    <n v="2014"/>
    <x v="1584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s v="CA"/>
    <s v="CAD"/>
    <n v="1482663600"/>
    <d v="2016-12-25T11:00:00"/>
    <n v="2016"/>
    <x v="1585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s v="1000 to 4999"/>
    <n v="0"/>
    <x v="2"/>
    <s v="US"/>
    <s v="USD"/>
    <n v="1428197422"/>
    <d v="2015-04-05T01:30:22"/>
    <n v="2015"/>
    <x v="1586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s v="US"/>
    <s v="USD"/>
    <n v="1418510965"/>
    <d v="2014-12-13T22:49:25"/>
    <n v="2014"/>
    <x v="1587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s v="less than 1000"/>
    <n v="0"/>
    <x v="2"/>
    <s v="US"/>
    <s v="USD"/>
    <n v="1422735120"/>
    <d v="2015-01-31T20:12:00"/>
    <n v="2015"/>
    <x v="1588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s v="1000 to 4999"/>
    <n v="0"/>
    <x v="2"/>
    <s v="US"/>
    <s v="USD"/>
    <n v="1444433886"/>
    <d v="2015-10-09T23:38:06"/>
    <n v="2015"/>
    <x v="1589"/>
    <x v="1589"/>
    <b v="0"/>
    <n v="0"/>
    <b v="0"/>
    <s v="photography/places"/>
    <x v="8"/>
    <x v="26"/>
  </r>
  <r>
    <n v="1590"/>
    <s v="An Italian Adventure"/>
    <s v="Discover Italy through photography."/>
    <n v="60000"/>
    <s v="Greater than 50000"/>
    <n v="1020"/>
    <x v="2"/>
    <s v="IT"/>
    <s v="EUR"/>
    <n v="1443040464"/>
    <d v="2015-09-23T20:34:24"/>
    <n v="2015"/>
    <x v="1590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 14999"/>
    <n v="4092"/>
    <x v="2"/>
    <s v="GB"/>
    <s v="GBP"/>
    <n v="1459700741"/>
    <d v="2016-04-03T16:25:41"/>
    <n v="2016"/>
    <x v="159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s v="less than 1000"/>
    <n v="0"/>
    <x v="2"/>
    <s v="US"/>
    <s v="USD"/>
    <n v="1427503485"/>
    <d v="2015-03-28T00:44:45"/>
    <n v="2015"/>
    <x v="1592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s v="20000 to 24999"/>
    <n v="3"/>
    <x v="2"/>
    <s v="US"/>
    <s v="USD"/>
    <n v="1425154655"/>
    <d v="2015-02-28T20:17:35"/>
    <n v="2015"/>
    <x v="1593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s v="1000 to 4999"/>
    <n v="205"/>
    <x v="2"/>
    <s v="US"/>
    <s v="USD"/>
    <n v="1463329260"/>
    <d v="2016-05-15T16:21:00"/>
    <n v="2016"/>
    <x v="1594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s v="Greater than 50000"/>
    <n v="280"/>
    <x v="2"/>
    <s v="US"/>
    <s v="USD"/>
    <n v="1403122380"/>
    <d v="2014-06-18T20:13:00"/>
    <n v="2014"/>
    <x v="1595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s v="1000 to 4999"/>
    <n v="75"/>
    <x v="2"/>
    <s v="GB"/>
    <s v="GBP"/>
    <n v="1418469569"/>
    <d v="2014-12-13T11:19:29"/>
    <n v="2014"/>
    <x v="1596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s v="US"/>
    <s v="USD"/>
    <n v="1474360197"/>
    <d v="2016-09-20T08:29:57"/>
    <n v="2016"/>
    <x v="15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s v="US"/>
    <s v="USD"/>
    <n v="1437926458"/>
    <d v="2015-07-26T16:00:58"/>
    <n v="2015"/>
    <x v="159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s v="less than 1000"/>
    <n v="0"/>
    <x v="2"/>
    <s v="GB"/>
    <s v="GBP"/>
    <n v="1460116576"/>
    <d v="2016-04-08T11:56:16"/>
    <n v="2016"/>
    <x v="1599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s v="US"/>
    <s v="USD"/>
    <n v="1405401060"/>
    <d v="2014-07-15T05:11:00"/>
    <n v="2014"/>
    <x v="1600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s v="US"/>
    <s v="USD"/>
    <n v="1304561633"/>
    <d v="2011-05-05T02:13:53"/>
    <n v="2011"/>
    <x v="1601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s v="US"/>
    <s v="USD"/>
    <n v="1318633200"/>
    <d v="2011-10-14T23:00:00"/>
    <n v="2011"/>
    <x v="1602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s v="1000 to 4999"/>
    <n v="2000.66"/>
    <x v="0"/>
    <s v="US"/>
    <s v="USD"/>
    <n v="1327723459"/>
    <d v="2012-01-28T04:04:19"/>
    <n v="2012"/>
    <x v="1603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s v="US"/>
    <s v="USD"/>
    <n v="1332011835"/>
    <d v="2012-03-17T19:17:15"/>
    <n v="2012"/>
    <x v="1604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s v="US"/>
    <s v="USD"/>
    <n v="1312182000"/>
    <d v="2011-08-01T07:00:00"/>
    <n v="2011"/>
    <x v="1605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s v="US"/>
    <s v="USD"/>
    <n v="1300930838"/>
    <d v="2011-03-24T01:40:38"/>
    <n v="2011"/>
    <x v="1606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s v="10000 to 14999"/>
    <n v="14511"/>
    <x v="0"/>
    <s v="US"/>
    <s v="USD"/>
    <n v="1339701851"/>
    <d v="2012-06-14T19:24:11"/>
    <n v="2012"/>
    <x v="1607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s v="US"/>
    <s v="USD"/>
    <n v="1388553960"/>
    <d v="2014-01-01T05:26:00"/>
    <n v="2014"/>
    <x v="1608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s v="US"/>
    <s v="USD"/>
    <n v="1320220800"/>
    <d v="2011-11-02T08:00:00"/>
    <n v="2011"/>
    <x v="1609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s v="US"/>
    <s v="USD"/>
    <n v="1355609510"/>
    <d v="2012-12-15T22:11:50"/>
    <n v="2012"/>
    <x v="16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s v="less than 1000"/>
    <n v="1001"/>
    <x v="0"/>
    <s v="US"/>
    <s v="USD"/>
    <n v="1370390432"/>
    <d v="2013-06-05T00:00:32"/>
    <n v="2013"/>
    <x v="1611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s v="US"/>
    <s v="USD"/>
    <n v="1357160384"/>
    <d v="2013-01-02T20:59:44"/>
    <n v="2013"/>
    <x v="1612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s v="US"/>
    <s v="USD"/>
    <n v="1342921202"/>
    <d v="2012-07-22T01:40:02"/>
    <n v="2012"/>
    <x v="1613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s v="US"/>
    <s v="USD"/>
    <n v="1407085200"/>
    <d v="2014-08-03T17:00:00"/>
    <n v="2014"/>
    <x v="1614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s v="US"/>
    <s v="USD"/>
    <n v="1323742396"/>
    <d v="2011-12-13T02:13:16"/>
    <n v="2011"/>
    <x v="1615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s v="10000 to 14999"/>
    <n v="10420"/>
    <x v="0"/>
    <s v="US"/>
    <s v="USD"/>
    <n v="1353621600"/>
    <d v="2012-11-22T22:00:00"/>
    <n v="2012"/>
    <x v="1616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s v="5000 to 9999"/>
    <n v="10210"/>
    <x v="0"/>
    <s v="US"/>
    <s v="USD"/>
    <n v="1383332400"/>
    <d v="2013-11-01T19:00:00"/>
    <n v="2013"/>
    <x v="1617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s v="1000 to 4999"/>
    <n v="1576"/>
    <x v="0"/>
    <s v="US"/>
    <s v="USD"/>
    <n v="1362757335"/>
    <d v="2013-03-08T15:42:15"/>
    <n v="2013"/>
    <x v="1618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s v="US"/>
    <s v="USD"/>
    <n v="1410755286"/>
    <d v="2014-09-15T04:28:06"/>
    <n v="2014"/>
    <x v="1619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s v="1000 to 4999"/>
    <n v="1130"/>
    <x v="0"/>
    <s v="US"/>
    <s v="USD"/>
    <n v="1361606940"/>
    <d v="2013-02-23T08:09:00"/>
    <n v="2013"/>
    <x v="162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s v="US"/>
    <s v="USD"/>
    <n v="1338177540"/>
    <d v="2012-05-28T03:59:00"/>
    <n v="2012"/>
    <x v="1621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s v="US"/>
    <s v="USD"/>
    <n v="1418803140"/>
    <d v="2014-12-17T07:59:00"/>
    <n v="2014"/>
    <x v="1622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s v="GB"/>
    <s v="GBP"/>
    <n v="1377621089"/>
    <d v="2013-08-27T16:31:29"/>
    <n v="2013"/>
    <x v="1623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s v="1000 to 4999"/>
    <n v="1180"/>
    <x v="0"/>
    <s v="US"/>
    <s v="USD"/>
    <n v="1357721335"/>
    <d v="2013-01-09T08:48:55"/>
    <n v="2013"/>
    <x v="1624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s v="US"/>
    <s v="USD"/>
    <n v="1347382053"/>
    <d v="2012-09-11T16:47:33"/>
    <n v="2012"/>
    <x v="1625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s v="US"/>
    <s v="USD"/>
    <n v="1385932867"/>
    <d v="2013-12-01T21:21:07"/>
    <n v="2013"/>
    <x v="1626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s v="US"/>
    <s v="USD"/>
    <n v="1353905940"/>
    <d v="2012-11-26T04:59:00"/>
    <n v="2012"/>
    <x v="1627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s v="1000 to 4999"/>
    <n v="4037"/>
    <x v="0"/>
    <s v="US"/>
    <s v="USD"/>
    <n v="1403026882"/>
    <d v="2014-06-17T17:41:22"/>
    <n v="2014"/>
    <x v="1628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s v="5000 to 9999"/>
    <n v="6220"/>
    <x v="0"/>
    <s v="US"/>
    <s v="USD"/>
    <n v="1392929333"/>
    <d v="2014-02-20T20:48:53"/>
    <n v="2014"/>
    <x v="1629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s v="US"/>
    <s v="USD"/>
    <n v="1330671540"/>
    <d v="2012-03-02T06:59:00"/>
    <n v="2012"/>
    <x v="1630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 14999"/>
    <n v="15591"/>
    <x v="0"/>
    <s v="US"/>
    <s v="USD"/>
    <n v="1350074261"/>
    <d v="2012-10-12T20:37:41"/>
    <n v="2012"/>
    <x v="163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s v="US"/>
    <s v="USD"/>
    <n v="1316851854"/>
    <d v="2011-09-24T08:10:54"/>
    <n v="2011"/>
    <x v="1632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s v="10000 to 14999"/>
    <n v="10000"/>
    <x v="0"/>
    <s v="US"/>
    <s v="USD"/>
    <n v="1326690000"/>
    <d v="2012-01-16T05:00:00"/>
    <n v="2012"/>
    <x v="1633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s v="1000 to 4999"/>
    <n v="2010"/>
    <x v="0"/>
    <s v="US"/>
    <s v="USD"/>
    <n v="1306994340"/>
    <d v="2011-06-02T05:59:00"/>
    <n v="2011"/>
    <x v="1634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s v="US"/>
    <s v="USD"/>
    <n v="1468270261"/>
    <d v="2016-07-11T20:51:01"/>
    <n v="2016"/>
    <x v="1635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s v="US"/>
    <s v="USD"/>
    <n v="1307851200"/>
    <d v="2011-06-12T04:00:00"/>
    <n v="2011"/>
    <x v="1636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s v="US"/>
    <s v="USD"/>
    <n v="1262302740"/>
    <d v="2009-12-31T23:39:00"/>
    <n v="2009"/>
    <x v="1637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s v="1000 to 4999"/>
    <n v="1050"/>
    <x v="0"/>
    <s v="US"/>
    <s v="USD"/>
    <n v="1362086700"/>
    <d v="2013-02-28T21:25:00"/>
    <n v="2013"/>
    <x v="1638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s v="US"/>
    <s v="USD"/>
    <n v="1330789165"/>
    <d v="2012-03-03T15:39:25"/>
    <n v="2012"/>
    <x v="1639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s v="US"/>
    <s v="USD"/>
    <n v="1280800740"/>
    <d v="2010-08-03T01:59:00"/>
    <n v="2010"/>
    <x v="1640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s v="1000 to 4999"/>
    <n v="2535"/>
    <x v="0"/>
    <s v="US"/>
    <s v="USD"/>
    <n v="1418998744"/>
    <d v="2014-12-19T14:19:04"/>
    <n v="2014"/>
    <x v="1641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s v="US"/>
    <s v="USD"/>
    <n v="1308011727"/>
    <d v="2011-06-14T00:35:27"/>
    <n v="2011"/>
    <x v="1642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s v="5000 to 9999"/>
    <n v="6235"/>
    <x v="0"/>
    <s v="US"/>
    <s v="USD"/>
    <n v="1348516012"/>
    <d v="2012-09-24T19:46:52"/>
    <n v="2012"/>
    <x v="1643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s v="10000 to 14999"/>
    <n v="10950"/>
    <x v="0"/>
    <s v="US"/>
    <s v="USD"/>
    <n v="1353551160"/>
    <d v="2012-11-22T02:26:00"/>
    <n v="2012"/>
    <x v="1644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s v="US"/>
    <s v="USD"/>
    <n v="1379515740"/>
    <d v="2013-09-18T14:49:00"/>
    <n v="2013"/>
    <x v="1645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s v="GB"/>
    <s v="GBP"/>
    <n v="1408039860"/>
    <d v="2014-08-14T18:11:00"/>
    <n v="2014"/>
    <x v="1646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s v="US"/>
    <s v="USD"/>
    <n v="1339235377"/>
    <d v="2012-06-09T09:49:37"/>
    <n v="2012"/>
    <x v="164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s v="US"/>
    <s v="USD"/>
    <n v="1300636482"/>
    <d v="2011-03-20T15:54:42"/>
    <n v="2011"/>
    <x v="1648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s v="US"/>
    <s v="USD"/>
    <n v="1400862355"/>
    <d v="2014-05-23T16:25:55"/>
    <n v="2014"/>
    <x v="1649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s v="1000 to 4999"/>
    <n v="2831"/>
    <x v="0"/>
    <s v="US"/>
    <s v="USD"/>
    <n v="1381314437"/>
    <d v="2013-10-09T10:27:17"/>
    <n v="2013"/>
    <x v="1650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s v="US"/>
    <s v="USD"/>
    <n v="1303801140"/>
    <d v="2011-04-26T06:59:00"/>
    <n v="2011"/>
    <x v="1651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s v="US"/>
    <s v="USD"/>
    <n v="1385297393"/>
    <d v="2013-11-24T12:49:53"/>
    <n v="2013"/>
    <x v="1652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s v="US"/>
    <s v="USD"/>
    <n v="1303675296"/>
    <d v="2011-04-24T20:01:36"/>
    <n v="2011"/>
    <x v="1653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s v="US"/>
    <s v="USD"/>
    <n v="1334784160"/>
    <d v="2012-04-18T21:22:40"/>
    <n v="2012"/>
    <x v="1654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s v="1000 to 4999"/>
    <n v="2143"/>
    <x v="0"/>
    <s v="US"/>
    <s v="USD"/>
    <n v="1333648820"/>
    <d v="2012-04-05T18:00:20"/>
    <n v="2012"/>
    <x v="1655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s v="US"/>
    <s v="USD"/>
    <n v="1355437052"/>
    <d v="2012-12-13T22:17:32"/>
    <n v="2012"/>
    <x v="1656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s v="US"/>
    <s v="USD"/>
    <n v="1337885168"/>
    <d v="2012-05-24T18:46:08"/>
    <n v="2012"/>
    <x v="1657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s v="US"/>
    <s v="USD"/>
    <n v="1355840400"/>
    <d v="2012-12-18T14:20:00"/>
    <n v="2012"/>
    <x v="1658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s v="GB"/>
    <s v="GBP"/>
    <n v="1387281600"/>
    <d v="2013-12-17T12:00:00"/>
    <n v="2013"/>
    <x v="1659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s v="IT"/>
    <s v="EUR"/>
    <n v="1462053540"/>
    <d v="2016-04-30T21:59:00"/>
    <n v="2016"/>
    <x v="166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s v="AT"/>
    <s v="EUR"/>
    <n v="1453064400"/>
    <d v="2016-01-17T21:00:00"/>
    <n v="2016"/>
    <x v="1661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s v="US"/>
    <s v="USD"/>
    <n v="1325310336"/>
    <d v="2011-12-31T05:45:36"/>
    <n v="2011"/>
    <x v="1662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s v="1000 to 4999"/>
    <n v="1080"/>
    <x v="0"/>
    <s v="US"/>
    <s v="USD"/>
    <n v="1422750707"/>
    <d v="2015-02-01T00:31:47"/>
    <n v="2015"/>
    <x v="1663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s v="1000 to 4999"/>
    <n v="3060.22"/>
    <x v="0"/>
    <s v="US"/>
    <s v="USD"/>
    <n v="1331870340"/>
    <d v="2012-03-16T03:59:00"/>
    <n v="2012"/>
    <x v="1664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s v="US"/>
    <s v="USD"/>
    <n v="1298343600"/>
    <d v="2011-02-22T03:00:00"/>
    <n v="2011"/>
    <x v="1665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s v="US"/>
    <s v="USD"/>
    <n v="1364447073"/>
    <d v="2013-03-28T05:04:33"/>
    <n v="2013"/>
    <x v="1666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s v="US"/>
    <s v="USD"/>
    <n v="1394521140"/>
    <d v="2014-03-11T06:59:00"/>
    <n v="2014"/>
    <x v="1667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s v="US"/>
    <s v="USD"/>
    <n v="1322454939"/>
    <d v="2011-11-28T04:35:39"/>
    <n v="2011"/>
    <x v="1668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s v="US"/>
    <s v="USD"/>
    <n v="1464729276"/>
    <d v="2016-05-31T21:14:36"/>
    <n v="2016"/>
    <x v="1669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s v="US"/>
    <s v="USD"/>
    <n v="1278302400"/>
    <d v="2010-07-05T04:00:00"/>
    <n v="2010"/>
    <x v="1670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s v="1000 to 4999"/>
    <n v="2013.47"/>
    <x v="0"/>
    <s v="US"/>
    <s v="USD"/>
    <n v="1470056614"/>
    <d v="2016-08-01T13:03:34"/>
    <n v="2016"/>
    <x v="1671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s v="1000 to 4999"/>
    <n v="1920"/>
    <x v="0"/>
    <s v="US"/>
    <s v="USD"/>
    <n v="1338824730"/>
    <d v="2012-06-04T15:45:30"/>
    <n v="2012"/>
    <x v="1672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s v="US"/>
    <s v="USD"/>
    <n v="1425675892"/>
    <d v="2015-03-06T21:04:52"/>
    <n v="2015"/>
    <x v="1673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s v="US"/>
    <s v="USD"/>
    <n v="1471503540"/>
    <d v="2016-08-18T06:59:00"/>
    <n v="2016"/>
    <x v="1674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s v="1000 to 4999"/>
    <n v="1374.16"/>
    <x v="0"/>
    <s v="US"/>
    <s v="USD"/>
    <n v="1318802580"/>
    <d v="2011-10-16T22:03:00"/>
    <n v="2011"/>
    <x v="1675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s v="1000 to 4999"/>
    <n v="3460"/>
    <x v="0"/>
    <s v="US"/>
    <s v="USD"/>
    <n v="1334980740"/>
    <d v="2012-04-21T03:59:00"/>
    <n v="2012"/>
    <x v="1676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s v="ES"/>
    <s v="EUR"/>
    <n v="1460786340"/>
    <d v="2016-04-16T05:59:00"/>
    <n v="2016"/>
    <x v="1677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s v="US"/>
    <s v="USD"/>
    <n v="1391718671"/>
    <d v="2014-02-06T20:31:11"/>
    <n v="2014"/>
    <x v="1678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s v="US"/>
    <s v="USD"/>
    <n v="1311298745"/>
    <d v="2011-07-22T01:39:05"/>
    <n v="2011"/>
    <x v="1679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s v="1000 to 4999"/>
    <n v="1175"/>
    <x v="0"/>
    <s v="US"/>
    <s v="USD"/>
    <n v="1405188667"/>
    <d v="2014-07-12T18:11:07"/>
    <n v="2014"/>
    <x v="1680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50000"/>
    <n v="65924.38"/>
    <x v="3"/>
    <s v="US"/>
    <s v="USD"/>
    <n v="1490752800"/>
    <d v="2017-03-29T02:00:00"/>
    <n v="2017"/>
    <x v="1681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s v="US"/>
    <s v="USD"/>
    <n v="1492142860"/>
    <d v="2017-04-14T04:07:40"/>
    <n v="2017"/>
    <x v="1682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s v="FR"/>
    <s v="EUR"/>
    <n v="1491590738"/>
    <d v="2017-04-07T18:45:38"/>
    <n v="2017"/>
    <x v="1683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s v="5000 to 9999"/>
    <n v="8730"/>
    <x v="3"/>
    <s v="US"/>
    <s v="USD"/>
    <n v="1489775641"/>
    <d v="2017-03-17T18:34:01"/>
    <n v="2017"/>
    <x v="1684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s v="US"/>
    <s v="USD"/>
    <n v="1490331623"/>
    <d v="2017-03-24T05:00:23"/>
    <n v="2017"/>
    <x v="1685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s v="CA"/>
    <s v="CAD"/>
    <n v="1493320519"/>
    <d v="2017-04-27T19:15:19"/>
    <n v="2017"/>
    <x v="1686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s v="10000 to 14999"/>
    <n v="3125"/>
    <x v="3"/>
    <s v="US"/>
    <s v="USD"/>
    <n v="1491855300"/>
    <d v="2017-04-10T20:15:00"/>
    <n v="2017"/>
    <x v="1687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s v="US"/>
    <s v="USD"/>
    <n v="1491738594"/>
    <d v="2017-04-09T11:49:54"/>
    <n v="2017"/>
    <x v="1688"/>
    <x v="1688"/>
    <b v="0"/>
    <n v="7"/>
    <b v="0"/>
    <s v="music/faith"/>
    <x v="4"/>
    <x v="28"/>
  </r>
  <r>
    <n v="1689"/>
    <s v="Fly Away"/>
    <s v="Praising the Living God in the second half of life."/>
    <n v="2400"/>
    <s v="1000 to 4999"/>
    <n v="2400"/>
    <x v="3"/>
    <s v="US"/>
    <s v="USD"/>
    <n v="1489700230"/>
    <d v="2017-03-16T21:37:10"/>
    <n v="2017"/>
    <x v="1689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s v="US"/>
    <s v="USD"/>
    <n v="1491470442"/>
    <d v="2017-04-06T09:20:42"/>
    <n v="2017"/>
    <x v="1690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s v="US"/>
    <s v="USD"/>
    <n v="1491181200"/>
    <d v="2017-04-03T01:00:00"/>
    <n v="2017"/>
    <x v="1691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s v="5000 to 9999"/>
    <n v="2390"/>
    <x v="3"/>
    <s v="US"/>
    <s v="USD"/>
    <n v="1490572740"/>
    <d v="2017-03-26T23:59:00"/>
    <n v="2017"/>
    <x v="1692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s v="GB"/>
    <s v="GBP"/>
    <n v="1491768000"/>
    <d v="2017-04-09T20:00:00"/>
    <n v="2017"/>
    <x v="1693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s v="10000 to 14999"/>
    <n v="5"/>
    <x v="3"/>
    <s v="US"/>
    <s v="USD"/>
    <n v="1490589360"/>
    <d v="2017-03-27T04:36:00"/>
    <n v="2017"/>
    <x v="1694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 14999"/>
    <n v="1405"/>
    <x v="3"/>
    <s v="US"/>
    <s v="USD"/>
    <n v="1491786000"/>
    <d v="2017-04-10T01:00:00"/>
    <n v="2017"/>
    <x v="1695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50000"/>
    <n v="0"/>
    <x v="3"/>
    <s v="US"/>
    <s v="USD"/>
    <n v="1491007211"/>
    <d v="2017-04-01T00:40:11"/>
    <n v="2017"/>
    <x v="1696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s v="10000 to 14999"/>
    <n v="2526"/>
    <x v="3"/>
    <s v="US"/>
    <s v="USD"/>
    <n v="1491781648"/>
    <d v="2017-04-09T23:47:28"/>
    <n v="2017"/>
    <x v="1697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50000"/>
    <n v="0"/>
    <x v="3"/>
    <s v="US"/>
    <s v="USD"/>
    <n v="1490499180"/>
    <d v="2017-03-26T03:33:00"/>
    <n v="2017"/>
    <x v="1698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s v="US"/>
    <s v="USD"/>
    <n v="1491943445"/>
    <d v="2017-04-11T20:44:05"/>
    <n v="2017"/>
    <x v="1699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s v="US"/>
    <s v="USD"/>
    <n v="1491019200"/>
    <d v="2017-04-01T04:00:00"/>
    <n v="2017"/>
    <x v="170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s v="US"/>
    <s v="USD"/>
    <n v="1421337405"/>
    <d v="2015-01-15T15:56:45"/>
    <n v="2015"/>
    <x v="1701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s v="15000 to 19999"/>
    <n v="1"/>
    <x v="2"/>
    <s v="US"/>
    <s v="USD"/>
    <n v="1427745150"/>
    <d v="2015-03-30T19:52:30"/>
    <n v="2015"/>
    <x v="1702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s v="US"/>
    <s v="USD"/>
    <n v="1441003537"/>
    <d v="2015-08-31T06:45:37"/>
    <n v="2015"/>
    <x v="1703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s v="1000 to 4999"/>
    <n v="1302"/>
    <x v="2"/>
    <s v="US"/>
    <s v="USD"/>
    <n v="1424056873"/>
    <d v="2015-02-16T03:21:13"/>
    <n v="2015"/>
    <x v="1704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s v="1000 to 4999"/>
    <n v="0"/>
    <x v="2"/>
    <s v="US"/>
    <s v="USD"/>
    <n v="1441814400"/>
    <d v="2015-09-09T16:00:00"/>
    <n v="2015"/>
    <x v="1705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s v="DE"/>
    <s v="EUR"/>
    <n v="1440314472"/>
    <d v="2015-08-23T07:21:12"/>
    <n v="2015"/>
    <x v="1706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s v="US"/>
    <s v="USD"/>
    <n v="1459181895"/>
    <d v="2016-03-28T16:18:15"/>
    <n v="2016"/>
    <x v="1707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s v="US"/>
    <s v="USD"/>
    <n v="1462135706"/>
    <d v="2016-05-01T20:48:26"/>
    <n v="2016"/>
    <x v="1708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s v="1000 to 4999"/>
    <n v="85"/>
    <x v="2"/>
    <s v="US"/>
    <s v="USD"/>
    <n v="1409513940"/>
    <d v="2014-08-31T19:39:00"/>
    <n v="2014"/>
    <x v="1709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s v="5000 to 9999"/>
    <n v="34"/>
    <x v="2"/>
    <s v="DE"/>
    <s v="EUR"/>
    <n v="1453122000"/>
    <d v="2016-01-18T13:00:00"/>
    <n v="2016"/>
    <x v="1710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 14999"/>
    <n v="1050"/>
    <x v="2"/>
    <s v="US"/>
    <s v="USD"/>
    <n v="1409585434"/>
    <d v="2014-09-01T15:30:34"/>
    <n v="2014"/>
    <x v="1711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s v="US"/>
    <s v="USD"/>
    <n v="1435701353"/>
    <d v="2015-06-30T21:55:53"/>
    <n v="2015"/>
    <x v="1712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s v="US"/>
    <s v="USD"/>
    <n v="1412536412"/>
    <d v="2014-10-05T19:13:32"/>
    <n v="2014"/>
    <x v="1713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s v="US"/>
    <s v="USD"/>
    <n v="1430517761"/>
    <d v="2015-05-01T22:02:41"/>
    <n v="2015"/>
    <x v="1714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s v="US"/>
    <s v="USD"/>
    <n v="1427772120"/>
    <d v="2015-03-31T03:22:00"/>
    <n v="2015"/>
    <x v="1715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s v="US"/>
    <s v="USD"/>
    <n v="1481295099"/>
    <d v="2016-12-09T14:51:39"/>
    <n v="2016"/>
    <x v="1716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s v="1000 to 4999"/>
    <n v="1395"/>
    <x v="2"/>
    <s v="US"/>
    <s v="USD"/>
    <n v="1461211200"/>
    <d v="2016-04-21T04:00:00"/>
    <n v="2016"/>
    <x v="1717"/>
    <x v="1717"/>
    <b v="0"/>
    <n v="41"/>
    <b v="0"/>
    <s v="music/faith"/>
    <x v="4"/>
    <x v="28"/>
  </r>
  <r>
    <n v="1718"/>
    <s v="The Prodigal Son"/>
    <s v="A melody for the galaxy."/>
    <n v="35000"/>
    <s v="35000 to 39999"/>
    <n v="75"/>
    <x v="2"/>
    <s v="US"/>
    <s v="USD"/>
    <n v="1463201940"/>
    <d v="2016-05-14T04:59:00"/>
    <n v="2016"/>
    <x v="1718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s v="US"/>
    <s v="USD"/>
    <n v="1410958191"/>
    <d v="2014-09-17T12:49:51"/>
    <n v="2014"/>
    <x v="1719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s v="US"/>
    <s v="USD"/>
    <n v="1415562471"/>
    <d v="2014-11-09T19:47:51"/>
    <n v="2014"/>
    <x v="1720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s v="US"/>
    <s v="USD"/>
    <n v="1449831863"/>
    <d v="2015-12-11T11:04:23"/>
    <n v="2015"/>
    <x v="1721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s v="US"/>
    <s v="USD"/>
    <n v="1459642200"/>
    <d v="2016-04-03T00:10:00"/>
    <n v="2016"/>
    <x v="1722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s v="10000 to 14999"/>
    <n v="650"/>
    <x v="2"/>
    <s v="US"/>
    <s v="USD"/>
    <n v="1435730400"/>
    <d v="2015-07-01T06:00:00"/>
    <n v="2015"/>
    <x v="1723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s v="US"/>
    <s v="USD"/>
    <n v="1414707762"/>
    <d v="2014-10-30T22:22:42"/>
    <n v="2014"/>
    <x v="1724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s v="US"/>
    <s v="USD"/>
    <n v="1408922049"/>
    <d v="2014-08-24T23:14:09"/>
    <n v="2014"/>
    <x v="1725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s v="5000 to 9999"/>
    <n v="2196"/>
    <x v="2"/>
    <s v="US"/>
    <s v="USD"/>
    <n v="1403906664"/>
    <d v="2014-06-27T22:04:24"/>
    <n v="2014"/>
    <x v="1726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s v="GB"/>
    <s v="GBP"/>
    <n v="1428231600"/>
    <d v="2015-04-05T11:00:00"/>
    <n v="2015"/>
    <x v="1727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s v="US"/>
    <s v="USD"/>
    <n v="1445439674"/>
    <d v="2015-10-21T15:01:14"/>
    <n v="2015"/>
    <x v="1728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10000 to 14999"/>
    <n v="0"/>
    <x v="2"/>
    <s v="US"/>
    <s v="USD"/>
    <n v="1465521306"/>
    <d v="2016-06-10T01:15:06"/>
    <n v="2016"/>
    <x v="1729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s v="US"/>
    <s v="USD"/>
    <n v="1445738783"/>
    <d v="2015-10-25T02:06:23"/>
    <n v="2015"/>
    <x v="1730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s v="1000 to 4999"/>
    <n v="0"/>
    <x v="2"/>
    <s v="US"/>
    <s v="USD"/>
    <n v="1434034800"/>
    <d v="2015-06-11T15:00:00"/>
    <n v="2015"/>
    <x v="1731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s v="US"/>
    <s v="USD"/>
    <n v="1452920400"/>
    <d v="2016-01-16T05:00:00"/>
    <n v="2016"/>
    <x v="1732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s v="10000 to 14999"/>
    <n v="0"/>
    <x v="2"/>
    <s v="US"/>
    <s v="USD"/>
    <n v="1473802200"/>
    <d v="2016-09-13T21:30:00"/>
    <n v="2016"/>
    <x v="1733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s v="US"/>
    <s v="USD"/>
    <n v="1431046356"/>
    <d v="2015-05-08T00:52:36"/>
    <n v="2015"/>
    <x v="1734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s v="US"/>
    <s v="USD"/>
    <n v="1470598345"/>
    <d v="2016-08-07T19:32:25"/>
    <n v="2016"/>
    <x v="173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s v="1000 to 4999"/>
    <n v="22"/>
    <x v="2"/>
    <s v="US"/>
    <s v="USD"/>
    <n v="1447018833"/>
    <d v="2015-11-08T21:40:33"/>
    <n v="2015"/>
    <x v="1736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s v="US"/>
    <s v="USD"/>
    <n v="1437432392"/>
    <d v="2015-07-20T22:46:32"/>
    <n v="2015"/>
    <x v="1737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s v="5000 to 9999"/>
    <n v="20"/>
    <x v="2"/>
    <s v="US"/>
    <s v="USD"/>
    <n v="1412283542"/>
    <d v="2014-10-02T20:59:02"/>
    <n v="2014"/>
    <x v="1738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s v="US"/>
    <s v="USD"/>
    <n v="1462391932"/>
    <d v="2016-05-04T19:58:52"/>
    <n v="2016"/>
    <x v="1739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s v="US"/>
    <s v="USD"/>
    <n v="1437075422"/>
    <d v="2015-07-16T19:37:02"/>
    <n v="2015"/>
    <x v="1740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s v="1000 to 4999"/>
    <n v="1330"/>
    <x v="0"/>
    <s v="GB"/>
    <s v="GBP"/>
    <n v="1433948671"/>
    <d v="2015-06-10T15:04:31"/>
    <n v="2015"/>
    <x v="174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s v="US"/>
    <s v="USD"/>
    <n v="1483822800"/>
    <d v="2017-01-07T21:00:00"/>
    <n v="2017"/>
    <x v="1742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s v="US"/>
    <s v="USD"/>
    <n v="1472270340"/>
    <d v="2016-08-27T03:59:00"/>
    <n v="2016"/>
    <x v="1743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s v="GB"/>
    <s v="GBP"/>
    <n v="1425821477"/>
    <d v="2015-03-08T13:31:17"/>
    <n v="2015"/>
    <x v="1744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s v="US"/>
    <s v="USD"/>
    <n v="1482372000"/>
    <d v="2016-12-22T02:00:00"/>
    <n v="2016"/>
    <x v="1745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s v="US"/>
    <s v="USD"/>
    <n v="1479952800"/>
    <d v="2016-11-24T02:00:00"/>
    <n v="2016"/>
    <x v="1746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s v="GB"/>
    <s v="GBP"/>
    <n v="1447426800"/>
    <d v="2015-11-13T15:00:00"/>
    <n v="2015"/>
    <x v="1747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s v="Greater than 50000"/>
    <n v="64974"/>
    <x v="0"/>
    <s v="CA"/>
    <s v="CAD"/>
    <n v="1441234143"/>
    <d v="2015-09-02T22:49:03"/>
    <n v="2015"/>
    <x v="1748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s v="10000 to 14999"/>
    <n v="12410.5"/>
    <x v="0"/>
    <s v="LU"/>
    <s v="EUR"/>
    <n v="1488394800"/>
    <d v="2017-03-01T19:00:00"/>
    <n v="2017"/>
    <x v="1749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s v="US"/>
    <s v="USD"/>
    <n v="1461096304"/>
    <d v="2016-04-19T20:05:04"/>
    <n v="2016"/>
    <x v="1750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s v="10000 to 14999"/>
    <n v="10290"/>
    <x v="0"/>
    <s v="US"/>
    <s v="USD"/>
    <n v="1426787123"/>
    <d v="2015-03-19T17:45:23"/>
    <n v="2015"/>
    <x v="1751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s v="1000 to 4999"/>
    <n v="3122"/>
    <x v="0"/>
    <s v="GB"/>
    <s v="GBP"/>
    <n v="1476425082"/>
    <d v="2016-10-14T06:04:42"/>
    <n v="2016"/>
    <x v="175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s v="DK"/>
    <s v="DKK"/>
    <n v="1458579568"/>
    <d v="2016-03-21T16:59:28"/>
    <n v="2016"/>
    <x v="1753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s v="CA"/>
    <s v="CAD"/>
    <n v="1428091353"/>
    <d v="2015-04-03T20:02:33"/>
    <n v="2015"/>
    <x v="1754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s v="US"/>
    <s v="USD"/>
    <n v="1444071361"/>
    <d v="2015-10-05T18:56:01"/>
    <n v="2015"/>
    <x v="1755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s v="US"/>
    <s v="USD"/>
    <n v="1472443269"/>
    <d v="2016-08-29T04:01:09"/>
    <n v="2016"/>
    <x v="1756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s v="US"/>
    <s v="USD"/>
    <n v="1485631740"/>
    <d v="2017-01-28T19:29:00"/>
    <n v="2017"/>
    <x v="1757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s v="US"/>
    <s v="USD"/>
    <n v="1468536992"/>
    <d v="2016-07-14T22:56:32"/>
    <n v="2016"/>
    <x v="1758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s v="5000 to 9999"/>
    <n v="5330"/>
    <x v="0"/>
    <s v="US"/>
    <s v="USD"/>
    <n v="1427309629"/>
    <d v="2015-03-25T18:53:49"/>
    <n v="2015"/>
    <x v="175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s v="US"/>
    <s v="USD"/>
    <n v="1456416513"/>
    <d v="2016-02-25T16:08:33"/>
    <n v="2016"/>
    <x v="1760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s v="less than 1000"/>
    <n v="155"/>
    <x v="0"/>
    <s v="GB"/>
    <s v="GBP"/>
    <n v="1442065060"/>
    <d v="2015-09-12T13:37:40"/>
    <n v="2015"/>
    <x v="1761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s v="less than 1000"/>
    <n v="885"/>
    <x v="0"/>
    <s v="US"/>
    <s v="USD"/>
    <n v="1457739245"/>
    <d v="2016-03-11T23:34:05"/>
    <n v="2016"/>
    <x v="1762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 14999"/>
    <n v="12229"/>
    <x v="0"/>
    <s v="US"/>
    <s v="USD"/>
    <n v="1477255840"/>
    <d v="2016-10-23T20:50:40"/>
    <n v="2016"/>
    <x v="1763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s v="10000 to 14999"/>
    <n v="2156"/>
    <x v="2"/>
    <s v="GB"/>
    <s v="GBP"/>
    <n v="1407065979"/>
    <d v="2014-08-03T11:39:39"/>
    <n v="2014"/>
    <x v="1764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s v="10000 to 14999"/>
    <n v="7433.48"/>
    <x v="2"/>
    <s v="US"/>
    <s v="USD"/>
    <n v="1407972712"/>
    <d v="2014-08-13T23:31:52"/>
    <n v="2014"/>
    <x v="1765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s v="1000 to 4999"/>
    <n v="0"/>
    <x v="2"/>
    <s v="AU"/>
    <s v="AUD"/>
    <n v="1408999088"/>
    <d v="2014-08-25T20:38:08"/>
    <n v="2014"/>
    <x v="1766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s v="US"/>
    <s v="USD"/>
    <n v="1407080884"/>
    <d v="2014-08-03T15:48:04"/>
    <n v="2014"/>
    <x v="1767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s v="US"/>
    <s v="USD"/>
    <n v="1411824444"/>
    <d v="2014-09-27T13:27:24"/>
    <n v="2014"/>
    <x v="1768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s v="US"/>
    <s v="USD"/>
    <n v="1421177959"/>
    <d v="2015-01-13T19:39:19"/>
    <n v="2015"/>
    <x v="176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s v="US"/>
    <s v="USD"/>
    <n v="1413312194"/>
    <d v="2014-10-14T18:43:14"/>
    <n v="2014"/>
    <x v="1770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s v="GB"/>
    <s v="GBP"/>
    <n v="1414107040"/>
    <d v="2014-10-23T23:30:40"/>
    <n v="2014"/>
    <x v="1771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s v="5000 to 9999"/>
    <n v="858"/>
    <x v="2"/>
    <s v="GB"/>
    <s v="GBP"/>
    <n v="1404666836"/>
    <d v="2014-07-06T17:13:56"/>
    <n v="2014"/>
    <x v="1772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s v="US"/>
    <s v="USD"/>
    <n v="1421691298"/>
    <d v="2015-01-19T18:14:58"/>
    <n v="2015"/>
    <x v="1773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s v="US"/>
    <s v="USD"/>
    <n v="1417273140"/>
    <d v="2014-11-29T14:59:00"/>
    <n v="2014"/>
    <x v="1774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s v="US"/>
    <s v="USD"/>
    <n v="1414193160"/>
    <d v="2014-10-24T23:26:00"/>
    <n v="2014"/>
    <x v="1775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s v="GB"/>
    <s v="GBP"/>
    <n v="1414623471"/>
    <d v="2014-10-29T22:57:51"/>
    <n v="2014"/>
    <x v="1776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s v="NL"/>
    <s v="EUR"/>
    <n v="1424421253"/>
    <d v="2015-02-20T08:34:13"/>
    <n v="2015"/>
    <x v="1777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50000"/>
    <n v="995"/>
    <x v="2"/>
    <s v="US"/>
    <s v="USD"/>
    <n v="1427485395"/>
    <d v="2015-03-27T19:43:15"/>
    <n v="2015"/>
    <x v="1778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s v="10000 to 14999"/>
    <n v="3986"/>
    <x v="2"/>
    <s v="US"/>
    <s v="USD"/>
    <n v="1472834180"/>
    <d v="2016-09-02T16:36:20"/>
    <n v="2016"/>
    <x v="1779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s v="US"/>
    <s v="USD"/>
    <n v="1467469510"/>
    <d v="2016-07-02T14:25:10"/>
    <n v="2016"/>
    <x v="178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s v="US"/>
    <s v="USD"/>
    <n v="1473950945"/>
    <d v="2016-09-15T14:49:05"/>
    <n v="2016"/>
    <x v="1781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 39999"/>
    <n v="5422"/>
    <x v="2"/>
    <s v="US"/>
    <s v="USD"/>
    <n v="1456062489"/>
    <d v="2016-02-21T13:48:09"/>
    <n v="2016"/>
    <x v="1782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s v="US"/>
    <s v="USD"/>
    <n v="1432248478"/>
    <d v="2015-05-21T22:47:58"/>
    <n v="2015"/>
    <x v="1783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s v="US"/>
    <s v="USD"/>
    <n v="1422674700"/>
    <d v="2015-01-31T03:25:00"/>
    <n v="2015"/>
    <x v="1784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s v="US"/>
    <s v="USD"/>
    <n v="1413417600"/>
    <d v="2014-10-16T00:00:00"/>
    <n v="2014"/>
    <x v="1785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s v="NL"/>
    <s v="EUR"/>
    <n v="1418649177"/>
    <d v="2014-12-15T13:12:57"/>
    <n v="2014"/>
    <x v="1786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s v="10000 to 14999"/>
    <n v="1533"/>
    <x v="2"/>
    <s v="US"/>
    <s v="USD"/>
    <n v="1428158637"/>
    <d v="2015-04-04T14:43:57"/>
    <n v="2015"/>
    <x v="178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s v="5000 to 9999"/>
    <n v="76"/>
    <x v="2"/>
    <s v="GB"/>
    <s v="GBP"/>
    <n v="1414795542"/>
    <d v="2014-10-31T22:45:42"/>
    <n v="2014"/>
    <x v="1788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s v="US"/>
    <s v="USD"/>
    <n v="1421042403"/>
    <d v="2015-01-12T06:00:03"/>
    <n v="2015"/>
    <x v="1789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s v="US"/>
    <s v="USD"/>
    <n v="1423152678"/>
    <d v="2015-02-05T16:11:18"/>
    <n v="2015"/>
    <x v="1790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s v="1000 to 4999"/>
    <n v="107"/>
    <x v="2"/>
    <s v="GB"/>
    <s v="GBP"/>
    <n v="1422553565"/>
    <d v="2015-01-29T17:46:05"/>
    <n v="2015"/>
    <x v="1791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s v="US"/>
    <s v="USD"/>
    <n v="1439189940"/>
    <d v="2015-08-10T06:59:00"/>
    <n v="2015"/>
    <x v="1792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s v="AU"/>
    <s v="AUD"/>
    <n v="1417127040"/>
    <d v="2014-11-27T22:24:00"/>
    <n v="2014"/>
    <x v="1793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s v="US"/>
    <s v="USD"/>
    <n v="1423660422"/>
    <d v="2015-02-11T13:13:42"/>
    <n v="2015"/>
    <x v="1794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s v="25000 to 29999"/>
    <n v="10846"/>
    <x v="2"/>
    <s v="DE"/>
    <s v="EUR"/>
    <n v="1476460800"/>
    <d v="2016-10-14T16:00:00"/>
    <n v="2016"/>
    <x v="1795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s v="GB"/>
    <s v="GBP"/>
    <n v="1469356366"/>
    <d v="2016-07-24T10:32:46"/>
    <n v="2016"/>
    <x v="179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s v="10000 to 14999"/>
    <n v="6755"/>
    <x v="2"/>
    <s v="US"/>
    <s v="USD"/>
    <n v="1481809189"/>
    <d v="2016-12-15T13:39:49"/>
    <n v="2016"/>
    <x v="1797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s v="US"/>
    <s v="USD"/>
    <n v="1454572233"/>
    <d v="2016-02-04T07:50:33"/>
    <n v="2016"/>
    <x v="1798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s v="1000 to 4999"/>
    <n v="69.83"/>
    <x v="2"/>
    <s v="GB"/>
    <s v="GBP"/>
    <n v="1415740408"/>
    <d v="2014-11-11T21:13:28"/>
    <n v="2014"/>
    <x v="1799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s v="GB"/>
    <s v="GBP"/>
    <n v="1476109970"/>
    <d v="2016-10-10T14:32:50"/>
    <n v="2016"/>
    <x v="180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s v="GB"/>
    <s v="GBP"/>
    <n v="1450181400"/>
    <d v="2015-12-15T12:10:00"/>
    <n v="2015"/>
    <x v="1801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s v="1000 to 4999"/>
    <n v="1697"/>
    <x v="2"/>
    <s v="DE"/>
    <s v="EUR"/>
    <n v="1435442340"/>
    <d v="2015-06-27T21:59:00"/>
    <n v="2015"/>
    <x v="1802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s v="US"/>
    <s v="USD"/>
    <n v="1423878182"/>
    <d v="2015-02-14T01:43:02"/>
    <n v="2015"/>
    <x v="1803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s v="US"/>
    <s v="USD"/>
    <n v="1447521404"/>
    <d v="2015-11-14T17:16:44"/>
    <n v="2015"/>
    <x v="18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s v="DE"/>
    <s v="EUR"/>
    <n v="1443808800"/>
    <d v="2015-10-02T18:00:00"/>
    <n v="2015"/>
    <x v="1805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s v="GB"/>
    <s v="GBP"/>
    <n v="1412090349"/>
    <d v="2014-09-30T15:19:09"/>
    <n v="2014"/>
    <x v="1806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s v="5000 to 9999"/>
    <n v="553"/>
    <x v="2"/>
    <s v="US"/>
    <s v="USD"/>
    <n v="1411868313"/>
    <d v="2014-09-28T01:38:33"/>
    <n v="2014"/>
    <x v="1807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s v="US"/>
    <s v="USD"/>
    <n v="1486830030"/>
    <d v="2017-02-11T16:20:30"/>
    <n v="2017"/>
    <x v="1808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s v="CA"/>
    <s v="CAD"/>
    <n v="1425246439"/>
    <d v="2015-03-01T21:47:19"/>
    <n v="2015"/>
    <x v="180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s v="less than 1000"/>
    <n v="15"/>
    <x v="2"/>
    <s v="US"/>
    <s v="USD"/>
    <n v="1408657826"/>
    <d v="2014-08-21T21:50:26"/>
    <n v="2014"/>
    <x v="1810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s v="Greater than 50000"/>
    <n v="40"/>
    <x v="2"/>
    <s v="US"/>
    <s v="USD"/>
    <n v="1414123200"/>
    <d v="2014-10-24T04:00:00"/>
    <n v="2014"/>
    <x v="1811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s v="GB"/>
    <s v="GBP"/>
    <n v="1467531536"/>
    <d v="2016-07-03T07:38:56"/>
    <n v="2016"/>
    <x v="1812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s v="5000 to 9999"/>
    <n v="0"/>
    <x v="2"/>
    <s v="GB"/>
    <s v="GBP"/>
    <n v="1407532812"/>
    <d v="2014-08-08T21:20:12"/>
    <n v="2014"/>
    <x v="1813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s v="10000 to 14999"/>
    <n v="5902"/>
    <x v="2"/>
    <s v="GB"/>
    <s v="GBP"/>
    <n v="1425108736"/>
    <d v="2015-02-28T07:32:16"/>
    <n v="2015"/>
    <x v="1814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s v="US"/>
    <s v="USD"/>
    <n v="1435787137"/>
    <d v="2015-07-01T21:45:37"/>
    <n v="2015"/>
    <x v="1815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s v="25000 to 29999"/>
    <n v="509"/>
    <x v="2"/>
    <s v="CH"/>
    <s v="CHF"/>
    <n v="1469473200"/>
    <d v="2016-07-25T19:00:00"/>
    <n v="2016"/>
    <x v="1816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s v="15000 to 19999"/>
    <n v="9419"/>
    <x v="2"/>
    <s v="US"/>
    <s v="USD"/>
    <n v="1485759540"/>
    <d v="2017-01-30T06:59:00"/>
    <n v="2017"/>
    <x v="1817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s v="15000 to 19999"/>
    <n v="0"/>
    <x v="2"/>
    <s v="US"/>
    <s v="USD"/>
    <n v="1428035850"/>
    <d v="2015-04-03T04:37:30"/>
    <n v="2015"/>
    <x v="1818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s v="US"/>
    <s v="USD"/>
    <n v="1406743396"/>
    <d v="2014-07-30T18:03:16"/>
    <n v="2014"/>
    <x v="1819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s v="US"/>
    <s v="USD"/>
    <n v="1427850090"/>
    <d v="2015-04-01T01:01:30"/>
    <n v="2015"/>
    <x v="182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s v="US"/>
    <s v="USD"/>
    <n v="1330760367"/>
    <d v="2012-03-03T07:39:27"/>
    <n v="2012"/>
    <x v="1821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s v="less than 1000"/>
    <n v="300"/>
    <x v="0"/>
    <s v="CA"/>
    <s v="CAD"/>
    <n v="1391194860"/>
    <d v="2014-01-31T19:01:00"/>
    <n v="2014"/>
    <x v="1822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s v="US"/>
    <s v="USD"/>
    <n v="1351095976"/>
    <d v="2012-10-24T16:26:16"/>
    <n v="2012"/>
    <x v="1823"/>
    <x v="1823"/>
    <b v="0"/>
    <n v="33"/>
    <b v="1"/>
    <s v="music/rock"/>
    <x v="4"/>
    <x v="11"/>
  </r>
  <r>
    <n v="1824"/>
    <s v="Tin Man's Broken Wisdom Fund"/>
    <s v="cd fund raiser"/>
    <n v="3000"/>
    <s v="1000 to 4999"/>
    <n v="3002"/>
    <x v="0"/>
    <s v="US"/>
    <s v="USD"/>
    <n v="1389146880"/>
    <d v="2014-01-08T02:08:00"/>
    <n v="2014"/>
    <x v="1824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s v="US"/>
    <s v="USD"/>
    <n v="1373572903"/>
    <d v="2013-07-11T20:01:43"/>
    <n v="2013"/>
    <x v="1825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s v="1000 to 4999"/>
    <n v="2020"/>
    <x v="0"/>
    <s v="US"/>
    <s v="USD"/>
    <n v="1392675017"/>
    <d v="2014-02-17T22:10:17"/>
    <n v="2014"/>
    <x v="1826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s v="US"/>
    <s v="USD"/>
    <n v="1299138561"/>
    <d v="2011-03-03T07:49:21"/>
    <n v="2011"/>
    <x v="1827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s v="US"/>
    <s v="USD"/>
    <n v="1399672800"/>
    <d v="2014-05-09T22:00:00"/>
    <n v="2014"/>
    <x v="1828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s v="US"/>
    <s v="USD"/>
    <n v="1295647200"/>
    <d v="2011-01-21T22:00:00"/>
    <n v="2011"/>
    <x v="1829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s v="US"/>
    <s v="USD"/>
    <n v="1393259107"/>
    <d v="2014-02-24T16:25:07"/>
    <n v="2014"/>
    <x v="1830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s v="US"/>
    <s v="USD"/>
    <n v="1336866863"/>
    <d v="2012-05-12T23:54:23"/>
    <n v="2012"/>
    <x v="1831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s v="US"/>
    <s v="USD"/>
    <n v="1299243427"/>
    <d v="2011-03-04T12:57:07"/>
    <n v="2011"/>
    <x v="1832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s v="US"/>
    <s v="USD"/>
    <n v="1362211140"/>
    <d v="2013-03-02T07:59:00"/>
    <n v="2013"/>
    <x v="1833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s v="10000 to 14999"/>
    <n v="11805"/>
    <x v="0"/>
    <s v="US"/>
    <s v="USD"/>
    <n v="1422140895"/>
    <d v="2015-01-24T23:08:15"/>
    <n v="2015"/>
    <x v="1834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s v="GB"/>
    <s v="GBP"/>
    <n v="1459439471"/>
    <d v="2016-03-31T15:51:11"/>
    <n v="2016"/>
    <x v="1835"/>
    <x v="1835"/>
    <b v="0"/>
    <n v="11"/>
    <b v="1"/>
    <s v="music/rock"/>
    <x v="4"/>
    <x v="11"/>
  </r>
  <r>
    <n v="1836"/>
    <s v="KICKSTART OUR &lt;+3"/>
    <s v="Help fund our 2013 Sound &amp; Lighting Touring rig!"/>
    <n v="5000"/>
    <s v="5000 to 9999"/>
    <n v="10017"/>
    <x v="0"/>
    <s v="US"/>
    <s v="USD"/>
    <n v="1361129129"/>
    <d v="2013-02-17T19:25:29"/>
    <n v="2013"/>
    <x v="1836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s v="US"/>
    <s v="USD"/>
    <n v="1332029335"/>
    <d v="2012-03-18T00:08:55"/>
    <n v="2012"/>
    <x v="1837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s v="US"/>
    <s v="USD"/>
    <n v="1317438000"/>
    <d v="2011-10-01T03:00:00"/>
    <n v="2011"/>
    <x v="1838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s v="US"/>
    <s v="USD"/>
    <n v="1475342382"/>
    <d v="2016-10-01T17:19:42"/>
    <n v="2016"/>
    <x v="1839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s v="US"/>
    <s v="USD"/>
    <n v="1367902740"/>
    <d v="2013-05-07T04:59:00"/>
    <n v="2013"/>
    <x v="184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s v="1000 to 4999"/>
    <n v="2035"/>
    <x v="0"/>
    <s v="US"/>
    <s v="USD"/>
    <n v="1400561940"/>
    <d v="2014-05-20T04:59:00"/>
    <n v="2014"/>
    <x v="1841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s v="US"/>
    <s v="USD"/>
    <n v="1425275940"/>
    <d v="2015-03-02T05:59:00"/>
    <n v="2015"/>
    <x v="1842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 14999"/>
    <n v="12400.61"/>
    <x v="0"/>
    <s v="US"/>
    <s v="USD"/>
    <n v="1298245954"/>
    <d v="2011-02-20T23:52:34"/>
    <n v="2011"/>
    <x v="1843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s v="US"/>
    <s v="USD"/>
    <n v="1307761200"/>
    <d v="2011-06-11T03:00:00"/>
    <n v="2011"/>
    <x v="1844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s v="US"/>
    <s v="USD"/>
    <n v="1466139300"/>
    <d v="2016-06-17T04:55:00"/>
    <n v="2016"/>
    <x v="1845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s v="US"/>
    <s v="USD"/>
    <n v="1355585777"/>
    <d v="2012-12-15T15:36:17"/>
    <n v="2012"/>
    <x v="1846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s v="US"/>
    <s v="USD"/>
    <n v="1429594832"/>
    <d v="2015-04-21T05:40:32"/>
    <n v="2015"/>
    <x v="1847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s v="US"/>
    <s v="USD"/>
    <n v="1312095540"/>
    <d v="2011-07-31T06:59:00"/>
    <n v="2011"/>
    <x v="1848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s v="less than 1000"/>
    <n v="301"/>
    <x v="0"/>
    <s v="US"/>
    <s v="USD"/>
    <n v="1350505059"/>
    <d v="2012-10-17T20:17:39"/>
    <n v="2012"/>
    <x v="184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s v="US"/>
    <s v="USD"/>
    <n v="1405033300"/>
    <d v="2014-07-10T23:01:40"/>
    <n v="2014"/>
    <x v="185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s v="US"/>
    <s v="USD"/>
    <n v="1406509200"/>
    <d v="2014-07-28T01:00:00"/>
    <n v="2014"/>
    <x v="1851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s v="US"/>
    <s v="USD"/>
    <n v="1429920000"/>
    <d v="2015-04-25T00:00:00"/>
    <n v="2015"/>
    <x v="1852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s v="US"/>
    <s v="USD"/>
    <n v="1352860017"/>
    <d v="2012-11-14T02:26:57"/>
    <n v="2012"/>
    <x v="1853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s v="US"/>
    <s v="USD"/>
    <n v="1369355437"/>
    <d v="2013-05-24T00:30:37"/>
    <n v="2013"/>
    <x v="1854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s v="CA"/>
    <s v="CAD"/>
    <n v="1389012940"/>
    <d v="2014-01-06T12:55:40"/>
    <n v="2014"/>
    <x v="1855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s v="US"/>
    <s v="USD"/>
    <n v="1405715472"/>
    <d v="2014-07-18T20:31:12"/>
    <n v="2014"/>
    <x v="1856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s v="US"/>
    <s v="USD"/>
    <n v="1410546413"/>
    <d v="2014-09-12T18:26:53"/>
    <n v="2014"/>
    <x v="1857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s v="US"/>
    <s v="USD"/>
    <n v="1324014521"/>
    <d v="2011-12-16T05:48:41"/>
    <n v="2011"/>
    <x v="1858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s v="1000 to 4999"/>
    <n v="3955"/>
    <x v="0"/>
    <s v="US"/>
    <s v="USD"/>
    <n v="1316716129"/>
    <d v="2011-09-22T18:28:49"/>
    <n v="2011"/>
    <x v="185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s v="US"/>
    <s v="USD"/>
    <n v="1391706084"/>
    <d v="2014-02-06T17:01:24"/>
    <n v="2014"/>
    <x v="1860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Greater than 50000"/>
    <n v="0"/>
    <x v="2"/>
    <s v="GB"/>
    <s v="GBP"/>
    <n v="1422256341"/>
    <d v="2015-01-26T07:12:21"/>
    <n v="2015"/>
    <x v="186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s v="US"/>
    <s v="USD"/>
    <n v="1488958200"/>
    <d v="2017-03-08T07:30:00"/>
    <n v="2017"/>
    <x v="1862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s v="1000 to 4999"/>
    <n v="10"/>
    <x v="2"/>
    <s v="US"/>
    <s v="USD"/>
    <n v="1402600085"/>
    <d v="2014-06-12T19:08:05"/>
    <n v="2014"/>
    <x v="1863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s v="US"/>
    <s v="USD"/>
    <n v="1399223500"/>
    <d v="2014-05-04T17:11:40"/>
    <n v="2014"/>
    <x v="1864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s v="Greater than 50000"/>
    <n v="4"/>
    <x v="2"/>
    <s v="GB"/>
    <s v="GBP"/>
    <n v="1478425747"/>
    <d v="2016-11-06T09:49:07"/>
    <n v="2016"/>
    <x v="1865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s v="US"/>
    <s v="USD"/>
    <n v="1488340800"/>
    <d v="2017-03-01T04:00:00"/>
    <n v="2017"/>
    <x v="1866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s v="US"/>
    <s v="USD"/>
    <n v="1478383912"/>
    <d v="2016-11-05T22:11:52"/>
    <n v="2016"/>
    <x v="1867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s v="US"/>
    <s v="USD"/>
    <n v="1450166340"/>
    <d v="2015-12-15T07:59:00"/>
    <n v="2015"/>
    <x v="1868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10000 to 14999"/>
    <n v="0"/>
    <x v="2"/>
    <s v="US"/>
    <s v="USD"/>
    <n v="1483488249"/>
    <d v="2017-01-04T00:04:09"/>
    <n v="2017"/>
    <x v="186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s v="US"/>
    <s v="USD"/>
    <n v="1454213820"/>
    <d v="2016-01-31T04:17:00"/>
    <n v="2016"/>
    <x v="1870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s v="US"/>
    <s v="USD"/>
    <n v="1416512901"/>
    <d v="2014-11-20T19:48:21"/>
    <n v="2014"/>
    <x v="187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s v="US"/>
    <s v="USD"/>
    <n v="1435633602"/>
    <d v="2015-06-30T03:06:42"/>
    <n v="2015"/>
    <x v="187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s v="CA"/>
    <s v="CAD"/>
    <n v="1436373900"/>
    <d v="2015-07-08T16:45:00"/>
    <n v="2015"/>
    <x v="1873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s v="Greater than 50000"/>
    <n v="26"/>
    <x v="2"/>
    <s v="US"/>
    <s v="USD"/>
    <n v="1467155733"/>
    <d v="2016-06-28T23:15:33"/>
    <n v="2016"/>
    <x v="1874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s v="10000 to 14999"/>
    <n v="51"/>
    <x v="2"/>
    <s v="US"/>
    <s v="USD"/>
    <n v="1470519308"/>
    <d v="2016-08-06T21:35:08"/>
    <n v="2016"/>
    <x v="1875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s v="AU"/>
    <s v="AUD"/>
    <n v="1402901405"/>
    <d v="2014-06-16T06:50:05"/>
    <n v="2014"/>
    <x v="1876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s v="US"/>
    <s v="USD"/>
    <n v="1425170525"/>
    <d v="2015-03-01T00:42:05"/>
    <n v="2015"/>
    <x v="1877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s v="AU"/>
    <s v="AUD"/>
    <n v="1402618355"/>
    <d v="2014-06-13T00:12:35"/>
    <n v="2014"/>
    <x v="1878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s v="ES"/>
    <s v="EUR"/>
    <n v="1457966129"/>
    <d v="2016-03-14T14:35:29"/>
    <n v="2016"/>
    <x v="187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s v="5000 to 9999"/>
    <n v="1004"/>
    <x v="2"/>
    <s v="GB"/>
    <s v="GBP"/>
    <n v="1459341380"/>
    <d v="2016-03-30T12:36:20"/>
    <n v="2016"/>
    <x v="18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s v="US"/>
    <s v="USD"/>
    <n v="1425955189"/>
    <d v="2015-03-10T02:39:49"/>
    <n v="2015"/>
    <x v="1881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s v="US"/>
    <s v="USD"/>
    <n v="1341964080"/>
    <d v="2012-07-10T23:48:00"/>
    <n v="2012"/>
    <x v="1882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s v="US"/>
    <s v="USD"/>
    <n v="1333921508"/>
    <d v="2012-04-08T21:45:08"/>
    <n v="2012"/>
    <x v="1883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s v="US"/>
    <s v="USD"/>
    <n v="1354017600"/>
    <d v="2012-11-27T12:00:00"/>
    <n v="2012"/>
    <x v="1884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s v="US"/>
    <s v="USD"/>
    <n v="1344636000"/>
    <d v="2012-08-10T22:00:00"/>
    <n v="2012"/>
    <x v="1885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s v="US"/>
    <s v="USD"/>
    <n v="1415832338"/>
    <d v="2014-11-12T22:45:38"/>
    <n v="2014"/>
    <x v="1886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s v="ES"/>
    <s v="EUR"/>
    <n v="1449178200"/>
    <d v="2015-12-03T21:30:00"/>
    <n v="2015"/>
    <x v="1887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s v="US"/>
    <s v="USD"/>
    <n v="1275368340"/>
    <d v="2010-06-01T04:59:00"/>
    <n v="2010"/>
    <x v="1888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s v="US"/>
    <s v="USD"/>
    <n v="1363024946"/>
    <d v="2013-03-11T18:02:26"/>
    <n v="2013"/>
    <x v="1889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s v="10000 to 14999"/>
    <n v="17350.13"/>
    <x v="0"/>
    <s v="US"/>
    <s v="USD"/>
    <n v="1355597528"/>
    <d v="2012-12-15T18:52:08"/>
    <n v="2012"/>
    <x v="1890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 14999"/>
    <n v="10555"/>
    <x v="0"/>
    <s v="US"/>
    <s v="USD"/>
    <n v="1279778400"/>
    <d v="2010-07-22T06:00:00"/>
    <n v="2010"/>
    <x v="1891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s v="US"/>
    <s v="USD"/>
    <n v="1307459881"/>
    <d v="2011-06-07T15:18:01"/>
    <n v="2011"/>
    <x v="1892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s v="US"/>
    <s v="USD"/>
    <n v="1302926340"/>
    <d v="2011-04-16T03:59:00"/>
    <n v="2011"/>
    <x v="1893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s v="1000 to 4999"/>
    <n v="1145"/>
    <x v="0"/>
    <s v="US"/>
    <s v="USD"/>
    <n v="1329082983"/>
    <d v="2012-02-12T21:43:03"/>
    <n v="2012"/>
    <x v="1894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s v="US"/>
    <s v="USD"/>
    <n v="1445363722"/>
    <d v="2015-10-20T17:55:22"/>
    <n v="2015"/>
    <x v="1895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s v="US"/>
    <s v="USD"/>
    <n v="1334250165"/>
    <d v="2012-04-12T17:02:45"/>
    <n v="2012"/>
    <x v="1896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s v="US"/>
    <s v="USD"/>
    <n v="1393966800"/>
    <d v="2014-03-04T21:00:00"/>
    <n v="2014"/>
    <x v="1897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s v="US"/>
    <s v="USD"/>
    <n v="1454349600"/>
    <d v="2016-02-01T18:00:00"/>
    <n v="2016"/>
    <x v="1898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s v="US"/>
    <s v="USD"/>
    <n v="1427319366"/>
    <d v="2015-03-25T21:36:06"/>
    <n v="2015"/>
    <x v="1899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s v="US"/>
    <s v="USD"/>
    <n v="1349517540"/>
    <d v="2012-10-06T09:59:00"/>
    <n v="2012"/>
    <x v="1900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50000"/>
    <n v="2670"/>
    <x v="2"/>
    <s v="GB"/>
    <s v="GBP"/>
    <n v="1432299600"/>
    <d v="2015-05-22T13:00:00"/>
    <n v="2015"/>
    <x v="1901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s v="NL"/>
    <s v="EUR"/>
    <n v="1425495447"/>
    <d v="2015-03-04T18:57:27"/>
    <n v="2015"/>
    <x v="1902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s v="US"/>
    <s v="USD"/>
    <n v="1485541791"/>
    <d v="2017-01-27T18:29:51"/>
    <n v="2017"/>
    <x v="1903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s v="Greater than 50000"/>
    <n v="50"/>
    <x v="2"/>
    <s v="US"/>
    <s v="USD"/>
    <n v="1451752021"/>
    <d v="2016-01-02T16:27:01"/>
    <n v="2016"/>
    <x v="1904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s v="US"/>
    <s v="USD"/>
    <n v="1410127994"/>
    <d v="2014-09-07T22:13:14"/>
    <n v="2014"/>
    <x v="1905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s v="Greater than 50000"/>
    <n v="21380"/>
    <x v="2"/>
    <s v="US"/>
    <s v="USD"/>
    <n v="1466697983"/>
    <d v="2016-06-23T16:06:23"/>
    <n v="2016"/>
    <x v="1906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s v="30000 to 34999"/>
    <n v="85"/>
    <x v="2"/>
    <s v="US"/>
    <s v="USD"/>
    <n v="1400853925"/>
    <d v="2014-05-23T14:05:25"/>
    <n v="2014"/>
    <x v="1907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s v="US"/>
    <s v="USD"/>
    <n v="1483048900"/>
    <d v="2016-12-29T22:01:40"/>
    <n v="2016"/>
    <x v="1908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 39999"/>
    <n v="4939"/>
    <x v="2"/>
    <s v="US"/>
    <s v="USD"/>
    <n v="1414059479"/>
    <d v="2014-10-23T10:17:59"/>
    <n v="2014"/>
    <x v="190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50000"/>
    <n v="33486"/>
    <x v="2"/>
    <s v="NL"/>
    <s v="EUR"/>
    <n v="1446331500"/>
    <d v="2015-10-31T22:45:00"/>
    <n v="2015"/>
    <x v="1910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s v="NZ"/>
    <s v="NZD"/>
    <n v="1407545334"/>
    <d v="2014-08-09T00:48:54"/>
    <n v="2014"/>
    <x v="1911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s v="US"/>
    <s v="USD"/>
    <n v="1433395560"/>
    <d v="2015-06-04T05:26:00"/>
    <n v="2015"/>
    <x v="1912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s v="45000 to 49999"/>
    <n v="637"/>
    <x v="2"/>
    <s v="GB"/>
    <s v="GBP"/>
    <n v="1412770578"/>
    <d v="2014-10-08T12:16:18"/>
    <n v="2014"/>
    <x v="1913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s v="US"/>
    <s v="USD"/>
    <n v="1414814340"/>
    <d v="2014-11-01T03:59:00"/>
    <n v="2014"/>
    <x v="1914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s v="US"/>
    <s v="USD"/>
    <n v="1409620222"/>
    <d v="2014-09-02T01:10:22"/>
    <n v="2014"/>
    <x v="1915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s v="20000 to 24999"/>
    <n v="102"/>
    <x v="2"/>
    <s v="US"/>
    <s v="USD"/>
    <n v="1478542375"/>
    <d v="2016-11-07T18:12:55"/>
    <n v="2016"/>
    <x v="1916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s v="Greater than 50000"/>
    <n v="205025"/>
    <x v="2"/>
    <s v="HK"/>
    <s v="HKD"/>
    <n v="1486708133"/>
    <d v="2017-02-10T06:28:53"/>
    <n v="2017"/>
    <x v="1917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s v="US"/>
    <s v="USD"/>
    <n v="1407869851"/>
    <d v="2014-08-12T18:57:31"/>
    <n v="2014"/>
    <x v="1918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s v="US"/>
    <s v="USD"/>
    <n v="1432069249"/>
    <d v="2015-05-19T21:00:49"/>
    <n v="2015"/>
    <x v="191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s v="10000 to 14999"/>
    <n v="4303"/>
    <x v="2"/>
    <s v="GB"/>
    <s v="GBP"/>
    <n v="1445468400"/>
    <d v="2015-10-21T23:00:00"/>
    <n v="2015"/>
    <x v="1920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s v="1000 to 4999"/>
    <n v="2052"/>
    <x v="0"/>
    <s v="US"/>
    <s v="USD"/>
    <n v="1342243143"/>
    <d v="2012-07-14T05:19:03"/>
    <n v="2012"/>
    <x v="1921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s v="1000 to 4999"/>
    <n v="2311"/>
    <x v="0"/>
    <s v="US"/>
    <s v="USD"/>
    <n v="1386828507"/>
    <d v="2013-12-12T06:08:27"/>
    <n v="2013"/>
    <x v="1922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s v="US"/>
    <s v="USD"/>
    <n v="1317099540"/>
    <d v="2011-09-27T04:59:00"/>
    <n v="2011"/>
    <x v="1923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s v="US"/>
    <s v="USD"/>
    <n v="1389814380"/>
    <d v="2014-01-15T19:33:00"/>
    <n v="2014"/>
    <x v="1924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s v="US"/>
    <s v="USD"/>
    <n v="1381449600"/>
    <d v="2013-10-11T00:00:00"/>
    <n v="2013"/>
    <x v="1925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s v="US"/>
    <s v="USD"/>
    <n v="1288657560"/>
    <d v="2010-11-02T00:26:00"/>
    <n v="2010"/>
    <x v="1926"/>
    <x v="1926"/>
    <b v="0"/>
    <n v="107"/>
    <b v="1"/>
    <s v="music/indie rock"/>
    <x v="4"/>
    <x v="14"/>
  </r>
  <r>
    <n v="1927"/>
    <s v="GBS Detroit Presents Hampshire"/>
    <s v="Hampshire is headed to GBS Detroit."/>
    <n v="600"/>
    <s v="less than 1000"/>
    <n v="620"/>
    <x v="0"/>
    <s v="US"/>
    <s v="USD"/>
    <n v="1331182740"/>
    <d v="2012-03-08T04:59:00"/>
    <n v="2012"/>
    <x v="1927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s v="US"/>
    <s v="USD"/>
    <n v="1367940794"/>
    <d v="2013-05-07T15:33:14"/>
    <n v="2013"/>
    <x v="1928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s v="US"/>
    <s v="USD"/>
    <n v="1309825866"/>
    <d v="2011-07-05T00:31:06"/>
    <n v="2011"/>
    <x v="1929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s v="1000 to 4999"/>
    <n v="1270"/>
    <x v="0"/>
    <s v="US"/>
    <s v="USD"/>
    <n v="1373203482"/>
    <d v="2013-07-07T13:24:42"/>
    <n v="2013"/>
    <x v="1930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s v="1000 to 4999"/>
    <n v="2412.02"/>
    <x v="0"/>
    <s v="US"/>
    <s v="USD"/>
    <n v="1337657400"/>
    <d v="2012-05-22T03:30:00"/>
    <n v="2012"/>
    <x v="1931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s v="US"/>
    <s v="USD"/>
    <n v="1327433173"/>
    <d v="2012-01-24T19:26:13"/>
    <n v="2012"/>
    <x v="1932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s v="US"/>
    <s v="USD"/>
    <n v="1411787307"/>
    <d v="2014-09-27T03:08:27"/>
    <n v="2014"/>
    <x v="1933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s v="US"/>
    <s v="USD"/>
    <n v="1324789200"/>
    <d v="2011-12-25T05:00:00"/>
    <n v="2011"/>
    <x v="1934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s v="US"/>
    <s v="USD"/>
    <n v="1403326740"/>
    <d v="2014-06-21T04:59:00"/>
    <n v="2014"/>
    <x v="1935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s v="US"/>
    <s v="USD"/>
    <n v="1323151140"/>
    <d v="2011-12-06T05:59:00"/>
    <n v="2011"/>
    <x v="1936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s v="US"/>
    <s v="USD"/>
    <n v="1339732740"/>
    <d v="2012-06-15T03:59:00"/>
    <n v="2012"/>
    <x v="1937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s v="US"/>
    <s v="USD"/>
    <n v="1372741200"/>
    <d v="2013-07-02T05:00:00"/>
    <n v="2013"/>
    <x v="1938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 14999"/>
    <n v="11070"/>
    <x v="0"/>
    <s v="US"/>
    <s v="USD"/>
    <n v="1362955108"/>
    <d v="2013-03-10T22:38:28"/>
    <n v="2013"/>
    <x v="1939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s v="US"/>
    <s v="USD"/>
    <n v="1308110340"/>
    <d v="2011-06-15T03:59:00"/>
    <n v="2011"/>
    <x v="1940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s v="Greater than 50000"/>
    <n v="315295.89"/>
    <x v="0"/>
    <s v="US"/>
    <s v="USD"/>
    <n v="1400137131"/>
    <d v="2014-05-15T06:58:51"/>
    <n v="2014"/>
    <x v="194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s v="US"/>
    <s v="USD"/>
    <n v="1309809140"/>
    <d v="2011-07-04T19:52:20"/>
    <n v="2011"/>
    <x v="1942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s v="10000 to 14999"/>
    <n v="170525"/>
    <x v="0"/>
    <s v="US"/>
    <s v="USD"/>
    <n v="1470896916"/>
    <d v="2016-08-11T06:28:36"/>
    <n v="2016"/>
    <x v="1943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s v="US"/>
    <s v="USD"/>
    <n v="1398952890"/>
    <d v="2014-05-01T14:01:30"/>
    <n v="2014"/>
    <x v="1944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s v="Greater than 50000"/>
    <n v="348018"/>
    <x v="0"/>
    <s v="ES"/>
    <s v="EUR"/>
    <n v="1436680958"/>
    <d v="2015-07-12T06:02:38"/>
    <n v="2015"/>
    <x v="1945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s v="US"/>
    <s v="USD"/>
    <n v="1397961361"/>
    <d v="2014-04-20T02:36:01"/>
    <n v="2014"/>
    <x v="1946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s v="US"/>
    <s v="USD"/>
    <n v="1258955940"/>
    <d v="2009-11-23T05:59:00"/>
    <n v="2009"/>
    <x v="1947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s v="Greater than 50000"/>
    <n v="800211"/>
    <x v="0"/>
    <s v="US"/>
    <s v="USD"/>
    <n v="1465232520"/>
    <d v="2016-06-06T17:02:00"/>
    <n v="2016"/>
    <x v="1948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s v="Greater than 50000"/>
    <n v="53001.3"/>
    <x v="0"/>
    <s v="GB"/>
    <s v="GBP"/>
    <n v="1404986951"/>
    <d v="2014-07-10T10:09:11"/>
    <n v="2014"/>
    <x v="1949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s v="US"/>
    <s v="USD"/>
    <n v="1303446073"/>
    <d v="2011-04-22T04:21:13"/>
    <n v="2011"/>
    <x v="1950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s v="Greater than 50000"/>
    <n v="106222"/>
    <x v="0"/>
    <s v="US"/>
    <s v="USD"/>
    <n v="1478516737"/>
    <d v="2016-11-07T11:05:37"/>
    <n v="2016"/>
    <x v="1951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s v="35000 to 39999"/>
    <n v="69465.33"/>
    <x v="0"/>
    <s v="CA"/>
    <s v="CAD"/>
    <n v="1381934015"/>
    <d v="2013-10-16T14:33:35"/>
    <n v="2013"/>
    <x v="1952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s v="15000 to 19999"/>
    <n v="33892"/>
    <x v="0"/>
    <s v="US"/>
    <s v="USD"/>
    <n v="1330657200"/>
    <d v="2012-03-02T03:00:00"/>
    <n v="2012"/>
    <x v="1953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s v="Greater than 50000"/>
    <n v="349474"/>
    <x v="0"/>
    <s v="US"/>
    <s v="USD"/>
    <n v="1457758800"/>
    <d v="2016-03-12T05:00:00"/>
    <n v="2016"/>
    <x v="1954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s v="US"/>
    <s v="USD"/>
    <n v="1337799600"/>
    <d v="2012-05-23T19:00:00"/>
    <n v="2012"/>
    <x v="1955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50000"/>
    <n v="176420"/>
    <x v="0"/>
    <s v="US"/>
    <s v="USD"/>
    <n v="1429391405"/>
    <d v="2015-04-18T21:10:05"/>
    <n v="2015"/>
    <x v="1956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s v="30000 to 34999"/>
    <n v="50251.41"/>
    <x v="0"/>
    <s v="US"/>
    <s v="USD"/>
    <n v="1351304513"/>
    <d v="2012-10-27T02:21:53"/>
    <n v="2012"/>
    <x v="1957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s v="US"/>
    <s v="USD"/>
    <n v="1364078561"/>
    <d v="2013-03-23T22:42:41"/>
    <n v="2013"/>
    <x v="1958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s v="10000 to 14999"/>
    <n v="15673.44"/>
    <x v="0"/>
    <s v="US"/>
    <s v="USD"/>
    <n v="1412121600"/>
    <d v="2014-10-01T00:00:00"/>
    <n v="2014"/>
    <x v="1959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s v="Greater than 50000"/>
    <n v="82532"/>
    <x v="0"/>
    <s v="SE"/>
    <s v="SEK"/>
    <n v="1419151341"/>
    <d v="2014-12-21T08:42:21"/>
    <n v="2014"/>
    <x v="1960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s v="10000 to 14999"/>
    <n v="110538.12"/>
    <x v="0"/>
    <s v="US"/>
    <s v="USD"/>
    <n v="1349495940"/>
    <d v="2012-10-06T03:59:00"/>
    <n v="2012"/>
    <x v="1961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 14999"/>
    <n v="19292.5"/>
    <x v="0"/>
    <s v="US"/>
    <s v="USD"/>
    <n v="1400006636"/>
    <d v="2014-05-13T18:43:56"/>
    <n v="2014"/>
    <x v="1962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s v="GB"/>
    <s v="GBP"/>
    <n v="1410862734"/>
    <d v="2014-09-16T10:18:54"/>
    <n v="2014"/>
    <x v="1963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s v="Greater than 50000"/>
    <n v="231543.12"/>
    <x v="0"/>
    <s v="IT"/>
    <s v="EUR"/>
    <n v="1461306772"/>
    <d v="2016-04-22T06:32:52"/>
    <n v="2016"/>
    <x v="1964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s v="US"/>
    <s v="USD"/>
    <n v="1326330000"/>
    <d v="2012-01-12T01:00:00"/>
    <n v="2012"/>
    <x v="1965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50000"/>
    <n v="206743.09"/>
    <x v="0"/>
    <s v="US"/>
    <s v="USD"/>
    <n v="1408021098"/>
    <d v="2014-08-14T12:58:18"/>
    <n v="2014"/>
    <x v="1966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s v="US"/>
    <s v="USD"/>
    <n v="1398959729"/>
    <d v="2014-05-01T15:55:29"/>
    <n v="2014"/>
    <x v="1967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s v="Greater than 50000"/>
    <n v="142483"/>
    <x v="0"/>
    <s v="US"/>
    <s v="USD"/>
    <n v="1480777515"/>
    <d v="2016-12-03T15:05:15"/>
    <n v="2016"/>
    <x v="1968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s v="GB"/>
    <s v="GBP"/>
    <n v="1470423668"/>
    <d v="2016-08-05T19:01:08"/>
    <n v="2016"/>
    <x v="1969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s v="US"/>
    <s v="USD"/>
    <n v="1366429101"/>
    <d v="2013-04-20T03:38:21"/>
    <n v="2013"/>
    <x v="1970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50000"/>
    <n v="1052110.8700000001"/>
    <x v="0"/>
    <s v="US"/>
    <s v="USD"/>
    <n v="1384488000"/>
    <d v="2013-11-15T04:00:00"/>
    <n v="2013"/>
    <x v="1971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s v="US"/>
    <s v="USD"/>
    <n v="1353201444"/>
    <d v="2012-11-18T01:17:24"/>
    <n v="2012"/>
    <x v="1972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50000"/>
    <n v="508525.01"/>
    <x v="0"/>
    <s v="US"/>
    <s v="USD"/>
    <n v="1470466800"/>
    <d v="2016-08-06T07:00:00"/>
    <n v="2016"/>
    <x v="1973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s v="GB"/>
    <s v="GBP"/>
    <n v="1376899269"/>
    <d v="2013-08-19T08:01:09"/>
    <n v="2013"/>
    <x v="1974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s v="15000 to 19999"/>
    <n v="33393.339999999997"/>
    <x v="0"/>
    <s v="US"/>
    <s v="USD"/>
    <n v="1362938851"/>
    <d v="2013-03-10T18:07:31"/>
    <n v="2013"/>
    <x v="1975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s v="1000 to 4999"/>
    <n v="13864"/>
    <x v="0"/>
    <s v="GB"/>
    <s v="GBP"/>
    <n v="1373751325"/>
    <d v="2013-07-13T21:35:25"/>
    <n v="2013"/>
    <x v="1976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s v="Greater than 50000"/>
    <n v="201165"/>
    <x v="0"/>
    <s v="US"/>
    <s v="USD"/>
    <n v="1450511940"/>
    <d v="2015-12-19T07:59:00"/>
    <n v="2015"/>
    <x v="1977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50000"/>
    <n v="513422.57"/>
    <x v="0"/>
    <s v="US"/>
    <s v="USD"/>
    <n v="1339484400"/>
    <d v="2012-06-12T07:00:00"/>
    <n v="2012"/>
    <x v="1978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s v="Greater than 50000"/>
    <n v="229802.31"/>
    <x v="0"/>
    <s v="US"/>
    <s v="USD"/>
    <n v="1447909140"/>
    <d v="2015-11-19T04:59:00"/>
    <n v="2015"/>
    <x v="1979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s v="Greater than 50000"/>
    <n v="177412.01"/>
    <x v="0"/>
    <s v="DE"/>
    <s v="EUR"/>
    <n v="1459684862"/>
    <d v="2016-04-03T12:01:02"/>
    <n v="2016"/>
    <x v="1980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s v="CA"/>
    <s v="CAD"/>
    <n v="1404926665"/>
    <d v="2014-07-09T17:24:25"/>
    <n v="2014"/>
    <x v="1981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s v="Greater than 50000"/>
    <n v="0"/>
    <x v="2"/>
    <s v="HK"/>
    <s v="HKD"/>
    <n v="1480863887"/>
    <d v="2016-12-04T15:04:47"/>
    <n v="2016"/>
    <x v="1982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s v="US"/>
    <s v="USD"/>
    <n v="1472799600"/>
    <d v="2016-09-02T07:00:00"/>
    <n v="2016"/>
    <x v="1983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s v="US"/>
    <s v="USD"/>
    <n v="1417377481"/>
    <d v="2014-11-30T19:58:01"/>
    <n v="2014"/>
    <x v="1984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s v="GB"/>
    <s v="GBP"/>
    <n v="1470178800"/>
    <d v="2016-08-02T23:00:00"/>
    <n v="2016"/>
    <x v="1985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s v="GB"/>
    <s v="GBP"/>
    <n v="1457947483"/>
    <d v="2016-03-14T09:24:43"/>
    <n v="2016"/>
    <x v="1986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s v="5000 to 9999"/>
    <n v="2336"/>
    <x v="2"/>
    <s v="GB"/>
    <s v="GBP"/>
    <n v="1425223276"/>
    <d v="2015-03-01T15:21:16"/>
    <n v="2015"/>
    <x v="1987"/>
    <x v="1987"/>
    <b v="0"/>
    <n v="28"/>
    <b v="0"/>
    <s v="photography/people"/>
    <x v="8"/>
    <x v="31"/>
  </r>
  <r>
    <n v="1988"/>
    <s v="Phillip Michael Photography"/>
    <s v="Expressing art in an image!"/>
    <n v="6000"/>
    <s v="5000 to 9999"/>
    <n v="25"/>
    <x v="2"/>
    <s v="US"/>
    <s v="USD"/>
    <n v="1440094742"/>
    <d v="2015-08-20T18:19:02"/>
    <n v="2015"/>
    <x v="1988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s v="US"/>
    <s v="USD"/>
    <n v="1481473208"/>
    <d v="2016-12-11T16:20:08"/>
    <n v="2016"/>
    <x v="1989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s v="US"/>
    <s v="USD"/>
    <n v="1455338532"/>
    <d v="2016-02-13T04:42:12"/>
    <n v="2016"/>
    <x v="1990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s v="1000 to 4999"/>
    <n v="140"/>
    <x v="2"/>
    <s v="US"/>
    <s v="USD"/>
    <n v="1435958786"/>
    <d v="2015-07-03T21:26:26"/>
    <n v="2015"/>
    <x v="1991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s v="1000 to 4999"/>
    <n v="2"/>
    <x v="2"/>
    <s v="US"/>
    <s v="USD"/>
    <n v="1424229991"/>
    <d v="2015-02-18T03:26:31"/>
    <n v="2015"/>
    <x v="1992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s v="GB"/>
    <s v="GBP"/>
    <n v="1450706837"/>
    <d v="2015-12-21T14:07:17"/>
    <n v="2015"/>
    <x v="1993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s v="US"/>
    <s v="USD"/>
    <n v="1481072942"/>
    <d v="2016-12-07T01:09:02"/>
    <n v="2016"/>
    <x v="1994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s v="CA"/>
    <s v="CAD"/>
    <n v="1437082736"/>
    <d v="2015-07-16T21:38:56"/>
    <n v="2015"/>
    <x v="1995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Greater than 50000"/>
    <n v="0"/>
    <x v="2"/>
    <s v="US"/>
    <s v="USD"/>
    <n v="1405021211"/>
    <d v="2014-07-10T19:40:11"/>
    <n v="2014"/>
    <x v="1996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s v="US"/>
    <s v="USD"/>
    <n v="1409091612"/>
    <d v="2014-08-26T22:20:12"/>
    <n v="2014"/>
    <x v="1997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s v="US"/>
    <s v="USD"/>
    <n v="1406861438"/>
    <d v="2014-08-01T02:50:38"/>
    <n v="2014"/>
    <x v="199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s v="30000 to 34999"/>
    <n v="236"/>
    <x v="2"/>
    <s v="GB"/>
    <s v="GBP"/>
    <n v="1415882108"/>
    <d v="2014-11-13T12:35:08"/>
    <n v="2014"/>
    <x v="1999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s v="CA"/>
    <s v="CAD"/>
    <n v="1452120613"/>
    <d v="2016-01-06T22:50:13"/>
    <n v="2016"/>
    <x v="2000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s v="Greater than 50000"/>
    <n v="210171"/>
    <x v="0"/>
    <s v="DE"/>
    <s v="EUR"/>
    <n v="1434139200"/>
    <d v="2015-06-12T20:00:00"/>
    <n v="2015"/>
    <x v="2001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s v="Greater than 50000"/>
    <n v="108397.11"/>
    <x v="0"/>
    <s v="US"/>
    <s v="USD"/>
    <n v="1485191143"/>
    <d v="2017-01-23T17:05:43"/>
    <n v="2017"/>
    <x v="2002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s v="US"/>
    <s v="USD"/>
    <n v="1278111600"/>
    <d v="2010-07-02T23:00:00"/>
    <n v="2010"/>
    <x v="2003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s v="Greater than 50000"/>
    <n v="117210.24000000001"/>
    <x v="0"/>
    <s v="US"/>
    <s v="USD"/>
    <n v="1405002663"/>
    <d v="2014-07-10T14:31:03"/>
    <n v="2014"/>
    <x v="2004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s v="US"/>
    <s v="USD"/>
    <n v="1381895940"/>
    <d v="2013-10-16T03:59:00"/>
    <n v="2013"/>
    <x v="2005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50000"/>
    <n v="123920"/>
    <x v="0"/>
    <s v="US"/>
    <s v="USD"/>
    <n v="1417611645"/>
    <d v="2014-12-03T13:00:45"/>
    <n v="2014"/>
    <x v="2006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 14999"/>
    <n v="11570.92"/>
    <x v="0"/>
    <s v="US"/>
    <s v="USD"/>
    <n v="1282622400"/>
    <d v="2010-08-24T04:00:00"/>
    <n v="2010"/>
    <x v="2007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s v="US"/>
    <s v="USD"/>
    <n v="1316442622"/>
    <d v="2011-09-19T14:30:22"/>
    <n v="2011"/>
    <x v="2008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50000"/>
    <n v="152579"/>
    <x v="0"/>
    <s v="DE"/>
    <s v="EUR"/>
    <n v="1479890743"/>
    <d v="2016-11-23T08:45:43"/>
    <n v="2016"/>
    <x v="2009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s v="30000 to 34999"/>
    <n v="96015.9"/>
    <x v="0"/>
    <s v="US"/>
    <s v="USD"/>
    <n v="1471564491"/>
    <d v="2016-08-18T23:54:51"/>
    <n v="2016"/>
    <x v="2010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s v="Greater than 50000"/>
    <n v="409782"/>
    <x v="0"/>
    <s v="AT"/>
    <s v="EUR"/>
    <n v="1452553200"/>
    <d v="2016-01-11T23:00:00"/>
    <n v="2016"/>
    <x v="2011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s v="US"/>
    <s v="USD"/>
    <n v="1423165441"/>
    <d v="2015-02-05T19:44:01"/>
    <n v="2015"/>
    <x v="2012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s v="Greater than 50000"/>
    <n v="791862"/>
    <x v="0"/>
    <s v="US"/>
    <s v="USD"/>
    <n v="1468019014"/>
    <d v="2016-07-08T23:03:34"/>
    <n v="2016"/>
    <x v="2013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s v="US"/>
    <s v="USD"/>
    <n v="1364184539"/>
    <d v="2013-03-25T04:08:59"/>
    <n v="2013"/>
    <x v="2014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s v="US"/>
    <s v="USD"/>
    <n v="1315602163"/>
    <d v="2011-09-09T21:02:43"/>
    <n v="2011"/>
    <x v="2015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s v="10000 to 14999"/>
    <n v="92154.22"/>
    <x v="0"/>
    <s v="US"/>
    <s v="USD"/>
    <n v="1362863299"/>
    <d v="2013-03-09T21:08:19"/>
    <n v="2013"/>
    <x v="2016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s v="US"/>
    <s v="USD"/>
    <n v="1332561600"/>
    <d v="2012-03-24T04:00:00"/>
    <n v="2012"/>
    <x v="2017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s v="Greater than 50000"/>
    <n v="66458.23"/>
    <x v="0"/>
    <s v="IE"/>
    <s v="EUR"/>
    <n v="1439455609"/>
    <d v="2015-08-13T08:46:49"/>
    <n v="2015"/>
    <x v="2018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s v="US"/>
    <s v="USD"/>
    <n v="1474563621"/>
    <d v="2016-09-22T17:00:21"/>
    <n v="2016"/>
    <x v="2019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s v="US"/>
    <s v="USD"/>
    <n v="1400108640"/>
    <d v="2014-05-14T23:04:00"/>
    <n v="2014"/>
    <x v="2020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s v="US"/>
    <s v="USD"/>
    <n v="1411522897"/>
    <d v="2014-09-24T01:41:37"/>
    <n v="2014"/>
    <x v="2021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50000"/>
    <n v="125137"/>
    <x v="0"/>
    <s v="US"/>
    <s v="USD"/>
    <n v="1465652372"/>
    <d v="2016-06-11T13:39:32"/>
    <n v="2016"/>
    <x v="202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50000"/>
    <n v="161459"/>
    <x v="0"/>
    <s v="US"/>
    <s v="USD"/>
    <n v="1434017153"/>
    <d v="2015-06-11T10:05:53"/>
    <n v="2015"/>
    <x v="202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s v="US"/>
    <s v="USD"/>
    <n v="1344826800"/>
    <d v="2012-08-13T03:00:00"/>
    <n v="2012"/>
    <x v="2024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50000"/>
    <n v="160920"/>
    <x v="0"/>
    <s v="DE"/>
    <s v="EUR"/>
    <n v="1433996746"/>
    <d v="2015-06-11T04:25:46"/>
    <n v="2015"/>
    <x v="2025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s v="25000 to 29999"/>
    <n v="33370.769999999997"/>
    <x v="0"/>
    <s v="US"/>
    <s v="USD"/>
    <n v="1398052740"/>
    <d v="2014-04-21T03:59:00"/>
    <n v="2014"/>
    <x v="2026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50000"/>
    <n v="120249"/>
    <x v="0"/>
    <s v="US"/>
    <s v="USD"/>
    <n v="1427740319"/>
    <d v="2015-03-30T18:31:59"/>
    <n v="2015"/>
    <x v="2027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s v="1000 to 4999"/>
    <n v="3785"/>
    <x v="0"/>
    <s v="US"/>
    <s v="USD"/>
    <n v="1268690100"/>
    <d v="2010-03-15T21:55:00"/>
    <n v="2010"/>
    <x v="2028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s v="1000 to 4999"/>
    <n v="9030"/>
    <x v="0"/>
    <s v="US"/>
    <s v="USD"/>
    <n v="1409099481"/>
    <d v="2014-08-27T00:31:21"/>
    <n v="2014"/>
    <x v="2029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s v="GB"/>
    <s v="GBP"/>
    <n v="1354233296"/>
    <d v="2012-11-29T23:54:56"/>
    <n v="2012"/>
    <x v="2030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s v="Greater than 50000"/>
    <n v="60175"/>
    <x v="0"/>
    <s v="NL"/>
    <s v="EUR"/>
    <n v="1420765200"/>
    <d v="2015-01-09T01:00:00"/>
    <n v="2015"/>
    <x v="2031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s v="US"/>
    <s v="USD"/>
    <n v="1481778000"/>
    <d v="2016-12-15T05:00:00"/>
    <n v="2016"/>
    <x v="2032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s v="US"/>
    <s v="USD"/>
    <n v="1398477518"/>
    <d v="2014-04-26T01:58:38"/>
    <n v="2014"/>
    <x v="2033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50000"/>
    <n v="301719.59000000003"/>
    <x v="0"/>
    <s v="US"/>
    <s v="USD"/>
    <n v="1430981880"/>
    <d v="2015-05-07T06:58:00"/>
    <n v="2015"/>
    <x v="2034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s v="Greater than 50000"/>
    <n v="168829.14"/>
    <x v="0"/>
    <s v="US"/>
    <s v="USD"/>
    <n v="1450486800"/>
    <d v="2015-12-19T01:00:00"/>
    <n v="2015"/>
    <x v="2035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s v="US"/>
    <s v="USD"/>
    <n v="1399668319"/>
    <d v="2014-05-09T20:45:19"/>
    <n v="2014"/>
    <x v="2036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s v="10000 to 14999"/>
    <n v="30047.64"/>
    <x v="0"/>
    <s v="US"/>
    <s v="USD"/>
    <n v="1388383353"/>
    <d v="2013-12-30T06:02:33"/>
    <n v="2013"/>
    <x v="2037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s v="GB"/>
    <s v="GBP"/>
    <n v="1372701600"/>
    <d v="2013-07-01T18:00:00"/>
    <n v="2013"/>
    <x v="2038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s v="Greater than 50000"/>
    <n v="170271"/>
    <x v="0"/>
    <s v="US"/>
    <s v="USD"/>
    <n v="1480568340"/>
    <d v="2016-12-01T04:59:00"/>
    <n v="2016"/>
    <x v="2039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s v="1000 to 4999"/>
    <n v="7445.14"/>
    <x v="0"/>
    <s v="US"/>
    <s v="USD"/>
    <n v="1384557303"/>
    <d v="2013-11-15T23:15:03"/>
    <n v="2013"/>
    <x v="2040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s v="US"/>
    <s v="USD"/>
    <n v="1478785027"/>
    <d v="2016-11-10T13:37:07"/>
    <n v="2016"/>
    <x v="2041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s v="10000 to 14999"/>
    <n v="12353"/>
    <x v="0"/>
    <s v="US"/>
    <s v="USD"/>
    <n v="1453481974"/>
    <d v="2016-01-22T16:59:34"/>
    <n v="2016"/>
    <x v="2042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s v="US"/>
    <s v="USD"/>
    <n v="1481432340"/>
    <d v="2016-12-11T04:59:00"/>
    <n v="2016"/>
    <x v="2043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s v="US"/>
    <s v="USD"/>
    <n v="1434212714"/>
    <d v="2015-06-13T16:25:14"/>
    <n v="2015"/>
    <x v="204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s v="US"/>
    <s v="USD"/>
    <n v="1341799647"/>
    <d v="2012-07-09T02:07:27"/>
    <n v="2012"/>
    <x v="2045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 14999"/>
    <n v="12110"/>
    <x v="0"/>
    <s v="US"/>
    <s v="USD"/>
    <n v="1369282044"/>
    <d v="2013-05-23T04:07:24"/>
    <n v="2013"/>
    <x v="2046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50000"/>
    <n v="100939"/>
    <x v="0"/>
    <s v="AU"/>
    <s v="AUD"/>
    <n v="1429228800"/>
    <d v="2015-04-17T00:00:00"/>
    <n v="2015"/>
    <x v="2047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50000"/>
    <n v="126082.45"/>
    <x v="0"/>
    <s v="US"/>
    <s v="USD"/>
    <n v="1369323491"/>
    <d v="2013-05-23T15:38:11"/>
    <n v="2013"/>
    <x v="2048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s v="Greater than 50000"/>
    <n v="60095.35"/>
    <x v="0"/>
    <s v="GB"/>
    <s v="GBP"/>
    <n v="1386025140"/>
    <d v="2013-12-02T22:59:00"/>
    <n v="2013"/>
    <x v="2049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 14999"/>
    <n v="47327"/>
    <x v="0"/>
    <s v="US"/>
    <s v="USD"/>
    <n v="1433036578"/>
    <d v="2015-05-31T01:42:58"/>
    <n v="2015"/>
    <x v="2050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s v="US"/>
    <s v="USD"/>
    <n v="1388017937"/>
    <d v="2013-12-26T00:32:17"/>
    <n v="2013"/>
    <x v="2051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50000"/>
    <n v="176524"/>
    <x v="0"/>
    <s v="US"/>
    <s v="USD"/>
    <n v="1455933653"/>
    <d v="2016-02-20T02:00:53"/>
    <n v="2016"/>
    <x v="2052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s v="US"/>
    <s v="USD"/>
    <n v="1448466551"/>
    <d v="2015-11-25T15:49:11"/>
    <n v="2015"/>
    <x v="2053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 39999"/>
    <n v="39757"/>
    <x v="0"/>
    <s v="GB"/>
    <s v="GBP"/>
    <n v="1399033810"/>
    <d v="2014-05-02T12:30:10"/>
    <n v="2014"/>
    <x v="2054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s v="US"/>
    <s v="USD"/>
    <n v="1417579200"/>
    <d v="2014-12-03T04:00:00"/>
    <n v="2014"/>
    <x v="2055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50000"/>
    <n v="76726"/>
    <x v="0"/>
    <s v="US"/>
    <s v="USD"/>
    <n v="1366222542"/>
    <d v="2013-04-17T18:15:42"/>
    <n v="2013"/>
    <x v="2056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s v="GB"/>
    <s v="GBP"/>
    <n v="1456487532"/>
    <d v="2016-02-26T11:52:12"/>
    <n v="2016"/>
    <x v="2057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s v="1000 to 4999"/>
    <n v="4308"/>
    <x v="0"/>
    <s v="GB"/>
    <s v="GBP"/>
    <n v="1425326400"/>
    <d v="2015-03-02T20:00:00"/>
    <n v="2015"/>
    <x v="2058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s v="US"/>
    <s v="USD"/>
    <n v="1454277540"/>
    <d v="2016-01-31T21:59:00"/>
    <n v="2016"/>
    <x v="2059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s v="US"/>
    <s v="USD"/>
    <n v="1406129150"/>
    <d v="2014-07-23T15:25:50"/>
    <n v="2014"/>
    <x v="206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s v="US"/>
    <s v="USD"/>
    <n v="1483208454"/>
    <d v="2016-12-31T18:20:54"/>
    <n v="2016"/>
    <x v="2061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s v="Greater than 50000"/>
    <n v="114977"/>
    <x v="0"/>
    <s v="DK"/>
    <s v="DKK"/>
    <n v="1458807098"/>
    <d v="2016-03-24T08:11:38"/>
    <n v="2016"/>
    <x v="2062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s v="1000 to 4999"/>
    <n v="5922"/>
    <x v="0"/>
    <s v="DE"/>
    <s v="EUR"/>
    <n v="1463333701"/>
    <d v="2016-05-15T17:35:01"/>
    <n v="2016"/>
    <x v="2063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50000"/>
    <n v="500784.27"/>
    <x v="0"/>
    <s v="US"/>
    <s v="USD"/>
    <n v="1370001600"/>
    <d v="2013-05-31T12:00:00"/>
    <n v="2013"/>
    <x v="2064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s v="GB"/>
    <s v="GBP"/>
    <n v="1387958429"/>
    <d v="2013-12-25T08:00:29"/>
    <n v="2013"/>
    <x v="2065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s v="US"/>
    <s v="USD"/>
    <n v="1408818683"/>
    <d v="2014-08-23T18:31:23"/>
    <n v="2014"/>
    <x v="2066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s v="less than 1000"/>
    <n v="628"/>
    <x v="0"/>
    <s v="GB"/>
    <s v="GBP"/>
    <n v="1432499376"/>
    <d v="2015-05-24T20:29:36"/>
    <n v="2015"/>
    <x v="2067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s v="US"/>
    <s v="USD"/>
    <n v="1476994315"/>
    <d v="2016-10-20T20:11:55"/>
    <n v="2016"/>
    <x v="2068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50000"/>
    <n v="64203.33"/>
    <x v="0"/>
    <s v="US"/>
    <s v="USD"/>
    <n v="1451776791"/>
    <d v="2016-01-02T23:19:51"/>
    <n v="2016"/>
    <x v="2069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50000"/>
    <n v="396659"/>
    <x v="0"/>
    <s v="DE"/>
    <s v="EUR"/>
    <n v="1467128723"/>
    <d v="2016-06-28T15:45:23"/>
    <n v="2016"/>
    <x v="2070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s v="US"/>
    <s v="USD"/>
    <n v="1475390484"/>
    <d v="2016-10-02T06:41:24"/>
    <n v="2016"/>
    <x v="2071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50000"/>
    <n v="79173"/>
    <x v="0"/>
    <s v="US"/>
    <s v="USD"/>
    <n v="1462629432"/>
    <d v="2016-05-07T13:57:12"/>
    <n v="2016"/>
    <x v="207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s v="Greater than 50000"/>
    <n v="152604.29999999999"/>
    <x v="0"/>
    <s v="US"/>
    <s v="USD"/>
    <n v="1431100918"/>
    <d v="2015-05-08T16:01:58"/>
    <n v="2015"/>
    <x v="2073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s v="less than 1000"/>
    <n v="615"/>
    <x v="0"/>
    <s v="US"/>
    <s v="USD"/>
    <n v="1462564182"/>
    <d v="2016-05-06T19:49:42"/>
    <n v="2016"/>
    <x v="2074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s v="US"/>
    <s v="USD"/>
    <n v="1374769288"/>
    <d v="2013-07-25T16:21:28"/>
    <n v="2013"/>
    <x v="2075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s v="Greater than 50000"/>
    <n v="972594.99"/>
    <x v="0"/>
    <s v="GB"/>
    <s v="GBP"/>
    <n v="1406149689"/>
    <d v="2014-07-23T21:08:09"/>
    <n v="2014"/>
    <x v="2076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s v="Greater than 50000"/>
    <n v="57754"/>
    <x v="0"/>
    <s v="US"/>
    <s v="USD"/>
    <n v="1433538000"/>
    <d v="2015-06-05T21:00:00"/>
    <n v="2015"/>
    <x v="2077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s v="ES"/>
    <s v="EUR"/>
    <n v="1482085857"/>
    <d v="2016-12-18T18:30:57"/>
    <n v="2016"/>
    <x v="2078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 14999"/>
    <n v="28817"/>
    <x v="0"/>
    <s v="GB"/>
    <s v="GBP"/>
    <n v="1435258800"/>
    <d v="2015-06-25T19:00:00"/>
    <n v="2015"/>
    <x v="2079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s v="US"/>
    <s v="USD"/>
    <n v="1447286300"/>
    <d v="2015-11-11T23:58:20"/>
    <n v="2015"/>
    <x v="208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s v="US"/>
    <s v="USD"/>
    <n v="1337144340"/>
    <d v="2012-05-16T04:59:00"/>
    <n v="2012"/>
    <x v="2081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s v="US"/>
    <s v="USD"/>
    <n v="1322106796"/>
    <d v="2011-11-24T03:53:16"/>
    <n v="2011"/>
    <x v="2082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s v="US"/>
    <s v="USD"/>
    <n v="1338830395"/>
    <d v="2012-06-04T17:19:55"/>
    <n v="2012"/>
    <x v="2083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s v="US"/>
    <s v="USD"/>
    <n v="1399186740"/>
    <d v="2014-05-04T06:59:00"/>
    <n v="2014"/>
    <x v="2084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s v="US"/>
    <s v="USD"/>
    <n v="1342382587"/>
    <d v="2012-07-15T20:03:07"/>
    <n v="2012"/>
    <x v="2085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s v="US"/>
    <s v="USD"/>
    <n v="1323838740"/>
    <d v="2011-12-14T04:59:00"/>
    <n v="2011"/>
    <x v="2086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s v="US"/>
    <s v="USD"/>
    <n v="1315457658"/>
    <d v="2011-09-08T04:54:18"/>
    <n v="2011"/>
    <x v="2087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s v="US"/>
    <s v="USD"/>
    <n v="1284177540"/>
    <d v="2010-09-11T03:59:00"/>
    <n v="2010"/>
    <x v="2088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s v="1000 to 4999"/>
    <n v="3010.01"/>
    <x v="0"/>
    <s v="US"/>
    <s v="USD"/>
    <n v="1375408194"/>
    <d v="2013-08-02T01:49:54"/>
    <n v="2013"/>
    <x v="2089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s v="US"/>
    <s v="USD"/>
    <n v="1361696955"/>
    <d v="2013-02-24T09:09:15"/>
    <n v="2013"/>
    <x v="2090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s v="US"/>
    <s v="USD"/>
    <n v="1299009600"/>
    <d v="2011-03-01T20:00:00"/>
    <n v="2011"/>
    <x v="2091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s v="US"/>
    <s v="USD"/>
    <n v="1318006732"/>
    <d v="2011-10-07T16:58:52"/>
    <n v="2011"/>
    <x v="209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s v="US"/>
    <s v="USD"/>
    <n v="1356211832"/>
    <d v="2012-12-22T21:30:32"/>
    <n v="2012"/>
    <x v="2093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s v="US"/>
    <s v="USD"/>
    <n v="1330916400"/>
    <d v="2012-03-05T03:00:00"/>
    <n v="2012"/>
    <x v="2094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s v="US"/>
    <s v="USD"/>
    <n v="1317576973"/>
    <d v="2011-10-02T17:36:13"/>
    <n v="2011"/>
    <x v="2095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s v="US"/>
    <s v="USD"/>
    <n v="1351223940"/>
    <d v="2012-10-26T03:59:00"/>
    <n v="2012"/>
    <x v="2096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s v="US"/>
    <s v="USD"/>
    <n v="1322751735"/>
    <d v="2011-12-01T15:02:15"/>
    <n v="2011"/>
    <x v="2097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s v="US"/>
    <s v="USD"/>
    <n v="1331174635"/>
    <d v="2012-03-08T02:43:55"/>
    <n v="2012"/>
    <x v="2098"/>
    <x v="2098"/>
    <b v="0"/>
    <n v="32"/>
    <b v="1"/>
    <s v="music/indie rock"/>
    <x v="4"/>
    <x v="14"/>
  </r>
  <r>
    <n v="2099"/>
    <s v="Roosevelt Died."/>
    <s v="Our tour van died, we need help!"/>
    <n v="3000"/>
    <s v="1000 to 4999"/>
    <n v="3971"/>
    <x v="0"/>
    <s v="US"/>
    <s v="USD"/>
    <n v="1435808400"/>
    <d v="2015-07-02T03:40:00"/>
    <n v="2015"/>
    <x v="2099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s v="US"/>
    <s v="USD"/>
    <n v="1341028740"/>
    <d v="2012-06-30T03:59:00"/>
    <n v="2012"/>
    <x v="2100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s v="US"/>
    <s v="USD"/>
    <n v="1329104114"/>
    <d v="2012-02-13T03:35:14"/>
    <n v="2012"/>
    <x v="2101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s v="US"/>
    <s v="USD"/>
    <n v="1304628648"/>
    <d v="2011-05-05T20:50:48"/>
    <n v="2011"/>
    <x v="2102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s v="5000 to 9999"/>
    <n v="11364"/>
    <x v="0"/>
    <s v="US"/>
    <s v="USD"/>
    <n v="1352488027"/>
    <d v="2012-11-09T19:07:07"/>
    <n v="2012"/>
    <x v="2103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s v="US"/>
    <s v="USD"/>
    <n v="1369958400"/>
    <d v="2013-05-31T00:00:00"/>
    <n v="2013"/>
    <x v="2104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s v="US"/>
    <s v="USD"/>
    <n v="1416542400"/>
    <d v="2014-11-21T04:00:00"/>
    <n v="2014"/>
    <x v="2105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s v="US"/>
    <s v="USD"/>
    <n v="1359176974"/>
    <d v="2013-01-26T05:09:34"/>
    <n v="2013"/>
    <x v="2106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s v="US"/>
    <s v="USD"/>
    <n v="1415815393"/>
    <d v="2014-11-12T18:03:13"/>
    <n v="2014"/>
    <x v="2107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s v="US"/>
    <s v="USD"/>
    <n v="1347249300"/>
    <d v="2012-09-10T03:55:00"/>
    <n v="2012"/>
    <x v="2108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s v="US"/>
    <s v="USD"/>
    <n v="1436115617"/>
    <d v="2015-07-05T17:00:17"/>
    <n v="2015"/>
    <x v="2109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s v="1000 to 4999"/>
    <n v="2007"/>
    <x v="0"/>
    <s v="US"/>
    <s v="USD"/>
    <n v="1401253140"/>
    <d v="2014-05-28T04:59:00"/>
    <n v="2014"/>
    <x v="2110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s v="US"/>
    <s v="USD"/>
    <n v="1313370000"/>
    <d v="2011-08-15T01:00:00"/>
    <n v="2011"/>
    <x v="2111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s v="US"/>
    <s v="USD"/>
    <n v="1366064193"/>
    <d v="2013-04-15T22:16:33"/>
    <n v="2013"/>
    <x v="2112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s v="5000 to 9999"/>
    <n v="7340"/>
    <x v="0"/>
    <s v="US"/>
    <s v="USD"/>
    <n v="1411505176"/>
    <d v="2014-09-23T20:46:16"/>
    <n v="2014"/>
    <x v="2113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s v="US"/>
    <s v="USD"/>
    <n v="1291870740"/>
    <d v="2010-12-09T04:59:00"/>
    <n v="2010"/>
    <x v="2114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s v="US"/>
    <s v="USD"/>
    <n v="1298167001"/>
    <d v="2011-02-20T01:56:41"/>
    <n v="2011"/>
    <x v="2115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s v="US"/>
    <s v="USD"/>
    <n v="1349203203"/>
    <d v="2012-10-02T18:40:03"/>
    <n v="2012"/>
    <x v="2116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s v="US"/>
    <s v="USD"/>
    <n v="1445921940"/>
    <d v="2015-10-27T04:59:00"/>
    <n v="2015"/>
    <x v="2117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s v="1000 to 4999"/>
    <n v="1346.11"/>
    <x v="0"/>
    <s v="US"/>
    <s v="USD"/>
    <n v="1311538136"/>
    <d v="2011-07-24T20:08:56"/>
    <n v="2011"/>
    <x v="2118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s v="1000 to 4999"/>
    <n v="2015"/>
    <x v="0"/>
    <s v="US"/>
    <s v="USD"/>
    <n v="1345086445"/>
    <d v="2012-08-16T03:07:25"/>
    <n v="2012"/>
    <x v="2119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s v="5000 to 9999"/>
    <n v="8070.43"/>
    <x v="0"/>
    <s v="US"/>
    <s v="USD"/>
    <n v="1388617736"/>
    <d v="2014-01-01T23:08:56"/>
    <n v="2014"/>
    <x v="2120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s v="Greater than 50000"/>
    <n v="284"/>
    <x v="2"/>
    <s v="CH"/>
    <s v="CHF"/>
    <n v="1484156948"/>
    <d v="2017-01-11T17:49:08"/>
    <n v="2017"/>
    <x v="2121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s v="Greater than 50000"/>
    <n v="310"/>
    <x v="2"/>
    <s v="MX"/>
    <s v="MXN"/>
    <n v="1483773169"/>
    <d v="2017-01-07T07:12:49"/>
    <n v="2017"/>
    <x v="2122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s v="US"/>
    <s v="USD"/>
    <n v="1268636340"/>
    <d v="2010-03-15T06:59:00"/>
    <n v="2010"/>
    <x v="2123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s v="US"/>
    <s v="USD"/>
    <n v="1291093200"/>
    <d v="2010-11-30T05:00:00"/>
    <n v="2010"/>
    <x v="2124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s v="Greater than 50000"/>
    <n v="852"/>
    <x v="2"/>
    <s v="US"/>
    <s v="USD"/>
    <n v="1438734833"/>
    <d v="2015-08-05T00:33:53"/>
    <n v="2015"/>
    <x v="2125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s v="US"/>
    <s v="USD"/>
    <n v="1418080887"/>
    <d v="2014-12-08T23:21:27"/>
    <n v="2014"/>
    <x v="2126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s v="25000 to 29999"/>
    <n v="8076"/>
    <x v="2"/>
    <s v="GB"/>
    <s v="GBP"/>
    <n v="1426158463"/>
    <d v="2015-03-12T11:07:43"/>
    <n v="2015"/>
    <x v="2127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s v="CA"/>
    <s v="CAD"/>
    <n v="1411324369"/>
    <d v="2014-09-21T18:32:49"/>
    <n v="2014"/>
    <x v="2128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s v="US"/>
    <s v="USD"/>
    <n v="1457570100"/>
    <d v="2016-03-10T00:35:00"/>
    <n v="2016"/>
    <x v="2129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s v="40000 to 44999"/>
    <n v="85"/>
    <x v="2"/>
    <s v="US"/>
    <s v="USD"/>
    <n v="1408154663"/>
    <d v="2014-08-16T02:04:23"/>
    <n v="2014"/>
    <x v="2130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s v="less than 1000"/>
    <n v="25"/>
    <x v="2"/>
    <s v="US"/>
    <s v="USD"/>
    <n v="1436677091"/>
    <d v="2015-07-12T04:58:11"/>
    <n v="2015"/>
    <x v="213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s v="Greater than 50000"/>
    <n v="2112.9899999999998"/>
    <x v="2"/>
    <s v="US"/>
    <s v="USD"/>
    <n v="1391427692"/>
    <d v="2014-02-03T11:41:32"/>
    <n v="2014"/>
    <x v="213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s v="US"/>
    <s v="USD"/>
    <n v="1303628340"/>
    <d v="2011-04-24T06:59:00"/>
    <n v="2011"/>
    <x v="2133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s v="US"/>
    <s v="USD"/>
    <n v="1367097391"/>
    <d v="2013-04-27T21:16:31"/>
    <n v="2013"/>
    <x v="2134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s v="US"/>
    <s v="USD"/>
    <n v="1349392033"/>
    <d v="2012-10-04T23:07:13"/>
    <n v="2012"/>
    <x v="2135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s v="Greater than 50000"/>
    <n v="47.69"/>
    <x v="2"/>
    <s v="US"/>
    <s v="USD"/>
    <n v="1382184786"/>
    <d v="2013-10-19T12:13:06"/>
    <n v="2013"/>
    <x v="213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s v="Greater than 50000"/>
    <n v="14203"/>
    <x v="2"/>
    <s v="CA"/>
    <s v="CAD"/>
    <n v="1417804229"/>
    <d v="2014-12-05T18:30:29"/>
    <n v="2014"/>
    <x v="2137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s v="1000 to 4999"/>
    <n v="128"/>
    <x v="2"/>
    <s v="GB"/>
    <s v="GBP"/>
    <n v="1383959939"/>
    <d v="2013-11-09T01:18:59"/>
    <n v="2013"/>
    <x v="2138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s v="US"/>
    <s v="USD"/>
    <n v="1478196008"/>
    <d v="2016-11-03T18:00:08"/>
    <n v="2016"/>
    <x v="2139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50000"/>
    <n v="560"/>
    <x v="2"/>
    <s v="US"/>
    <s v="USD"/>
    <n v="1357934424"/>
    <d v="2013-01-11T20:00:24"/>
    <n v="2013"/>
    <x v="2140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s v="US"/>
    <s v="USD"/>
    <n v="1415947159"/>
    <d v="2014-11-14T06:39:19"/>
    <n v="2014"/>
    <x v="2141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 14999"/>
    <n v="601"/>
    <x v="2"/>
    <s v="DE"/>
    <s v="EUR"/>
    <n v="1451494210"/>
    <d v="2015-12-30T16:50:10"/>
    <n v="2015"/>
    <x v="2142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s v="US"/>
    <s v="USD"/>
    <n v="1279738800"/>
    <d v="2010-07-21T19:00:00"/>
    <n v="2010"/>
    <x v="2143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s v="35000 to 39999"/>
    <n v="607"/>
    <x v="2"/>
    <s v="US"/>
    <s v="USD"/>
    <n v="1379164040"/>
    <d v="2013-09-14T13:07:20"/>
    <n v="2013"/>
    <x v="2144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s v="US"/>
    <s v="USD"/>
    <n v="1385534514"/>
    <d v="2013-11-27T06:41:54"/>
    <n v="2013"/>
    <x v="2145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s v="US"/>
    <s v="USD"/>
    <n v="1455207510"/>
    <d v="2016-02-11T16:18:30"/>
    <n v="2016"/>
    <x v="2146"/>
    <x v="2146"/>
    <b v="0"/>
    <n v="1"/>
    <b v="0"/>
    <s v="games/video games"/>
    <x v="6"/>
    <x v="17"/>
  </r>
  <r>
    <n v="2147"/>
    <s v="Johnny Rocketfingers 3"/>
    <s v="A Point and Click Adventure on Steroids."/>
    <n v="390000"/>
    <s v="Greater than 50000"/>
    <n v="2716"/>
    <x v="2"/>
    <s v="US"/>
    <s v="USD"/>
    <n v="1416125148"/>
    <d v="2014-11-16T08:05:48"/>
    <n v="2014"/>
    <x v="2147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s v="less than 1000"/>
    <n v="2"/>
    <x v="2"/>
    <s v="GB"/>
    <s v="GBP"/>
    <n v="1427992582"/>
    <d v="2015-04-02T16:36:22"/>
    <n v="2015"/>
    <x v="2148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s v="US"/>
    <s v="USD"/>
    <n v="1280534400"/>
    <d v="2010-07-31T00:00:00"/>
    <n v="2010"/>
    <x v="2149"/>
    <x v="2149"/>
    <b v="0"/>
    <n v="0"/>
    <b v="0"/>
    <s v="games/video games"/>
    <x v="6"/>
    <x v="17"/>
  </r>
  <r>
    <n v="2150"/>
    <s v="The Unknown Door"/>
    <s v="A pixel styled open world detective game."/>
    <n v="50000"/>
    <s v="Greater than 50000"/>
    <n v="405"/>
    <x v="2"/>
    <s v="NO"/>
    <s v="NOK"/>
    <n v="1468392599"/>
    <d v="2016-07-13T06:49:59"/>
    <n v="2016"/>
    <x v="2150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s v="US"/>
    <s v="USD"/>
    <n v="1467231614"/>
    <d v="2016-06-29T20:20:14"/>
    <n v="2016"/>
    <x v="2151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s v="US"/>
    <s v="USD"/>
    <n v="1394909909"/>
    <d v="2014-03-15T18:58:29"/>
    <n v="2014"/>
    <x v="2152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s v="Greater than 50000"/>
    <n v="34"/>
    <x v="2"/>
    <s v="US"/>
    <s v="USD"/>
    <n v="1420876740"/>
    <d v="2015-01-10T07:59:00"/>
    <n v="2015"/>
    <x v="2153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s v="less than 1000"/>
    <n v="2"/>
    <x v="2"/>
    <s v="US"/>
    <s v="USD"/>
    <n v="1390921827"/>
    <d v="2014-01-28T15:10:27"/>
    <n v="2014"/>
    <x v="2154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s v="5000 to 9999"/>
    <n v="115"/>
    <x v="2"/>
    <s v="GB"/>
    <s v="GBP"/>
    <n v="1459443385"/>
    <d v="2016-03-31T16:56:25"/>
    <n v="2016"/>
    <x v="215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s v="Greater than 50000"/>
    <n v="1493"/>
    <x v="2"/>
    <s v="US"/>
    <s v="USD"/>
    <n v="1379363406"/>
    <d v="2013-09-16T20:30:06"/>
    <n v="2013"/>
    <x v="215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s v="Greater than 50000"/>
    <n v="21144"/>
    <x v="2"/>
    <s v="US"/>
    <s v="USD"/>
    <n v="1482479940"/>
    <d v="2016-12-23T07:59:00"/>
    <n v="2016"/>
    <x v="2157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s v="Greater than 50000"/>
    <n v="19770.11"/>
    <x v="2"/>
    <s v="US"/>
    <s v="USD"/>
    <n v="1360009774"/>
    <d v="2013-02-04T20:29:34"/>
    <n v="2013"/>
    <x v="2158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s v="US"/>
    <s v="USD"/>
    <n v="1310837574"/>
    <d v="2011-07-16T17:32:54"/>
    <n v="2011"/>
    <x v="2159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s v="10000 to 14999"/>
    <n v="85"/>
    <x v="2"/>
    <s v="US"/>
    <s v="USD"/>
    <n v="1337447105"/>
    <d v="2012-05-19T17:05:05"/>
    <n v="2012"/>
    <x v="2160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s v="less than 1000"/>
    <n v="463"/>
    <x v="0"/>
    <s v="US"/>
    <s v="USD"/>
    <n v="1443040059"/>
    <d v="2015-09-23T20:27:39"/>
    <n v="2015"/>
    <x v="2161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s v="US"/>
    <s v="USD"/>
    <n v="1406226191"/>
    <d v="2014-07-24T18:23:11"/>
    <n v="2014"/>
    <x v="2162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s v="US"/>
    <s v="USD"/>
    <n v="1433735400"/>
    <d v="2015-06-08T03:50:00"/>
    <n v="2015"/>
    <x v="2163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s v="5000 to 9999"/>
    <n v="5645"/>
    <x v="0"/>
    <s v="US"/>
    <s v="USD"/>
    <n v="1466827140"/>
    <d v="2016-06-25T03:59:00"/>
    <n v="2016"/>
    <x v="2164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s v="FR"/>
    <s v="EUR"/>
    <n v="1460127635"/>
    <d v="2016-04-08T15:00:35"/>
    <n v="2016"/>
    <x v="216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s v="US"/>
    <s v="USD"/>
    <n v="1417813618"/>
    <d v="2014-12-05T21:06:58"/>
    <n v="2014"/>
    <x v="2166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s v="less than 1000"/>
    <n v="180"/>
    <x v="0"/>
    <s v="US"/>
    <s v="USD"/>
    <n v="1347672937"/>
    <d v="2012-09-15T01:35:37"/>
    <n v="2012"/>
    <x v="216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s v="US"/>
    <s v="USD"/>
    <n v="1486702800"/>
    <d v="2017-02-10T05:00:00"/>
    <n v="2017"/>
    <x v="2168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s v="US"/>
    <s v="USD"/>
    <n v="1488473351"/>
    <d v="2017-03-02T16:49:11"/>
    <n v="2017"/>
    <x v="2169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s v="less than 1000"/>
    <n v="633"/>
    <x v="0"/>
    <s v="US"/>
    <s v="USD"/>
    <n v="1440266422"/>
    <d v="2015-08-22T18:00:22"/>
    <n v="2015"/>
    <x v="2170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s v="US"/>
    <s v="USD"/>
    <n v="1434949200"/>
    <d v="2015-06-22T05:00:00"/>
    <n v="2015"/>
    <x v="2171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s v="US"/>
    <s v="USD"/>
    <n v="1429365320"/>
    <d v="2015-04-18T13:55:20"/>
    <n v="2015"/>
    <x v="2172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s v="US"/>
    <s v="USD"/>
    <n v="1378785540"/>
    <d v="2013-09-10T03:59:00"/>
    <n v="2013"/>
    <x v="2173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s v="GB"/>
    <s v="GBP"/>
    <n v="1462453307"/>
    <d v="2016-05-05T13:01:47"/>
    <n v="2016"/>
    <x v="2174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s v="US"/>
    <s v="USD"/>
    <n v="1469059986"/>
    <d v="2016-07-21T00:13:06"/>
    <n v="2016"/>
    <x v="2175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s v="US"/>
    <s v="USD"/>
    <n v="1430579509"/>
    <d v="2015-05-02T15:11:49"/>
    <n v="2015"/>
    <x v="2176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s v="US"/>
    <s v="USD"/>
    <n v="1465192867"/>
    <d v="2016-06-06T06:01:07"/>
    <n v="2016"/>
    <x v="217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s v="US"/>
    <s v="USD"/>
    <n v="1484752597"/>
    <d v="2017-01-18T15:16:37"/>
    <n v="2017"/>
    <x v="2178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s v="1000 to 4999"/>
    <n v="1614"/>
    <x v="0"/>
    <s v="US"/>
    <s v="USD"/>
    <n v="1428725192"/>
    <d v="2015-04-11T04:06:32"/>
    <n v="2015"/>
    <x v="2179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s v="5000 to 9999"/>
    <n v="5359.21"/>
    <x v="0"/>
    <s v="US"/>
    <s v="USD"/>
    <n v="1447434268"/>
    <d v="2015-11-13T17:04:28"/>
    <n v="2015"/>
    <x v="2180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s v="US"/>
    <s v="USD"/>
    <n v="1487635653"/>
    <d v="2017-02-21T00:07:33"/>
    <n v="2017"/>
    <x v="2181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s v="CA"/>
    <s v="CAD"/>
    <n v="1412285825"/>
    <d v="2014-10-02T21:37:05"/>
    <n v="2014"/>
    <x v="2182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s v="US"/>
    <s v="USD"/>
    <n v="1486616400"/>
    <d v="2017-02-09T05:00:00"/>
    <n v="2017"/>
    <x v="2183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s v="10000 to 14999"/>
    <n v="28474"/>
    <x v="0"/>
    <s v="US"/>
    <s v="USD"/>
    <n v="1453737600"/>
    <d v="2016-01-25T16:00:00"/>
    <n v="2016"/>
    <x v="2184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s v="GB"/>
    <s v="GBP"/>
    <n v="1364286239"/>
    <d v="2013-03-26T08:23:59"/>
    <n v="2013"/>
    <x v="2185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s v="20000 to 24999"/>
    <n v="21935"/>
    <x v="0"/>
    <s v="US"/>
    <s v="USD"/>
    <n v="1473213600"/>
    <d v="2016-09-07T02:00:00"/>
    <n v="2016"/>
    <x v="2186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s v="US"/>
    <s v="USD"/>
    <n v="1428033540"/>
    <d v="2015-04-03T03:59:00"/>
    <n v="2015"/>
    <x v="2187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s v="AU"/>
    <s v="AUD"/>
    <n v="1477414800"/>
    <d v="2016-10-25T17:00:00"/>
    <n v="2016"/>
    <x v="2188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s v="GB"/>
    <s v="GBP"/>
    <n v="1461276000"/>
    <d v="2016-04-21T22:00:00"/>
    <n v="2016"/>
    <x v="2189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s v="US"/>
    <s v="USD"/>
    <n v="1458716340"/>
    <d v="2016-03-23T06:59:00"/>
    <n v="2016"/>
    <x v="2190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s v="GB"/>
    <s v="GBP"/>
    <n v="1487102427"/>
    <d v="2017-02-14T20:00:27"/>
    <n v="2017"/>
    <x v="2191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 14999"/>
    <n v="129748.82"/>
    <x v="0"/>
    <s v="GB"/>
    <s v="GBP"/>
    <n v="1481842800"/>
    <d v="2016-12-15T23:00:00"/>
    <n v="2016"/>
    <x v="2192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s v="US"/>
    <s v="USD"/>
    <n v="1479704340"/>
    <d v="2016-11-21T04:59:00"/>
    <n v="2016"/>
    <x v="2193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s v="10000 to 14999"/>
    <n v="53737"/>
    <x v="0"/>
    <s v="US"/>
    <s v="USD"/>
    <n v="1459012290"/>
    <d v="2016-03-26T17:11:30"/>
    <n v="2016"/>
    <x v="2194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s v="1000 to 4999"/>
    <n v="5535"/>
    <x v="0"/>
    <s v="US"/>
    <s v="USD"/>
    <n v="1439317900"/>
    <d v="2015-08-11T18:31:40"/>
    <n v="2015"/>
    <x v="2195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s v="10000 to 14999"/>
    <n v="15937"/>
    <x v="0"/>
    <s v="US"/>
    <s v="USD"/>
    <n v="1480662000"/>
    <d v="2016-12-02T07:00:00"/>
    <n v="2016"/>
    <x v="2196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s v="US"/>
    <s v="USD"/>
    <n v="1425132059"/>
    <d v="2015-02-28T14:00:59"/>
    <n v="2015"/>
    <x v="2197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s v="US"/>
    <s v="USD"/>
    <n v="1447507200"/>
    <d v="2015-11-14T13:20:00"/>
    <n v="2015"/>
    <x v="2198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s v="5000 to 9999"/>
    <n v="13228"/>
    <x v="0"/>
    <s v="IE"/>
    <s v="EUR"/>
    <n v="1444903198"/>
    <d v="2015-10-15T09:59:58"/>
    <n v="2015"/>
    <x v="2199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s v="GB"/>
    <s v="GBP"/>
    <n v="1436151600"/>
    <d v="2015-07-06T03:00:00"/>
    <n v="2015"/>
    <x v="2200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s v="GB"/>
    <s v="GBP"/>
    <n v="1358367565"/>
    <d v="2013-01-16T20:19:25"/>
    <n v="2013"/>
    <x v="2201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s v="US"/>
    <s v="USD"/>
    <n v="1351801368"/>
    <d v="2012-11-01T20:22:48"/>
    <n v="2012"/>
    <x v="2202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s v="CA"/>
    <s v="CAD"/>
    <n v="1443127082"/>
    <d v="2015-09-24T20:38:02"/>
    <n v="2015"/>
    <x v="2203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s v="US"/>
    <s v="USD"/>
    <n v="1362814119"/>
    <d v="2013-03-09T07:28:39"/>
    <n v="2013"/>
    <x v="2204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s v="US"/>
    <s v="USD"/>
    <n v="1338579789"/>
    <d v="2012-06-01T19:43:09"/>
    <n v="2012"/>
    <x v="2205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s v="US"/>
    <s v="USD"/>
    <n v="1334556624"/>
    <d v="2012-04-16T06:10:24"/>
    <n v="2012"/>
    <x v="2206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s v="US"/>
    <s v="USD"/>
    <n v="1384580373"/>
    <d v="2013-11-16T05:39:33"/>
    <n v="2013"/>
    <x v="2207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s v="US"/>
    <s v="USD"/>
    <n v="1333771200"/>
    <d v="2012-04-07T04:00:00"/>
    <n v="2012"/>
    <x v="2208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s v="GB"/>
    <s v="GBP"/>
    <n v="1397516400"/>
    <d v="2014-04-14T23:00:00"/>
    <n v="2014"/>
    <x v="2209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s v="US"/>
    <s v="USD"/>
    <n v="1334424960"/>
    <d v="2012-04-14T17:36:00"/>
    <n v="2012"/>
    <x v="221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s v="US"/>
    <s v="USD"/>
    <n v="1397113140"/>
    <d v="2014-04-10T06:59:00"/>
    <n v="2014"/>
    <x v="2211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s v="US"/>
    <s v="USD"/>
    <n v="1383526800"/>
    <d v="2013-11-04T01:00:00"/>
    <n v="2013"/>
    <x v="2212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s v="US"/>
    <s v="USD"/>
    <n v="1431719379"/>
    <d v="2015-05-15T19:49:39"/>
    <n v="2015"/>
    <x v="2213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s v="US"/>
    <s v="USD"/>
    <n v="1391713248"/>
    <d v="2014-02-06T19:00:48"/>
    <n v="2014"/>
    <x v="2214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s v="less than 1000"/>
    <n v="860"/>
    <x v="0"/>
    <s v="US"/>
    <s v="USD"/>
    <n v="1331621940"/>
    <d v="2012-03-13T06:59:00"/>
    <n v="2012"/>
    <x v="2215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s v="US"/>
    <s v="USD"/>
    <n v="1437674545"/>
    <d v="2015-07-23T18:02:25"/>
    <n v="2015"/>
    <x v="2216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s v="US"/>
    <s v="USD"/>
    <n v="1446451200"/>
    <d v="2015-11-02T08:00:00"/>
    <n v="2015"/>
    <x v="2217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s v="US"/>
    <s v="USD"/>
    <n v="1346198400"/>
    <d v="2012-08-29T00:00:00"/>
    <n v="2012"/>
    <x v="2218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s v="US"/>
    <s v="USD"/>
    <n v="1440004512"/>
    <d v="2015-08-19T17:15:12"/>
    <n v="2015"/>
    <x v="2219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s v="US"/>
    <s v="USD"/>
    <n v="1374888436"/>
    <d v="2013-07-27T01:27:16"/>
    <n v="2013"/>
    <x v="2220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s v="US"/>
    <s v="USD"/>
    <n v="1461369600"/>
    <d v="2016-04-23T00:00:00"/>
    <n v="2016"/>
    <x v="2221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s v="US"/>
    <s v="USD"/>
    <n v="1327776847"/>
    <d v="2012-01-28T18:54:07"/>
    <n v="2012"/>
    <x v="2222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s v="CA"/>
    <s v="CAD"/>
    <n v="1435418568"/>
    <d v="2015-06-27T15:22:48"/>
    <n v="2015"/>
    <x v="2223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 14999"/>
    <n v="24315"/>
    <x v="0"/>
    <s v="US"/>
    <s v="USD"/>
    <n v="1477767600"/>
    <d v="2016-10-29T19:00:00"/>
    <n v="2016"/>
    <x v="2224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s v="GB"/>
    <s v="GBP"/>
    <n v="1411326015"/>
    <d v="2014-09-21T19:00:15"/>
    <n v="2014"/>
    <x v="222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s v="US"/>
    <s v="USD"/>
    <n v="1455253140"/>
    <d v="2016-02-12T04:59:00"/>
    <n v="2016"/>
    <x v="2226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 14999"/>
    <n v="20459"/>
    <x v="0"/>
    <s v="GB"/>
    <s v="GBP"/>
    <n v="1384374155"/>
    <d v="2013-11-13T20:22:35"/>
    <n v="2013"/>
    <x v="2227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s v="DE"/>
    <s v="EUR"/>
    <n v="1439707236"/>
    <d v="2015-08-16T06:40:36"/>
    <n v="2015"/>
    <x v="2228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s v="US"/>
    <s v="USD"/>
    <n v="1378180800"/>
    <d v="2013-09-03T04:00:00"/>
    <n v="2013"/>
    <x v="2229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s v="US"/>
    <s v="USD"/>
    <n v="1398460127"/>
    <d v="2014-04-25T21:08:47"/>
    <n v="2014"/>
    <x v="2230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s v="1000 to 4999"/>
    <n v="30303.24"/>
    <x v="0"/>
    <s v="US"/>
    <s v="USD"/>
    <n v="1372136400"/>
    <d v="2013-06-25T05:00:00"/>
    <n v="2013"/>
    <x v="2231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s v="US"/>
    <s v="USD"/>
    <n v="1405738800"/>
    <d v="2014-07-19T03:00:00"/>
    <n v="2014"/>
    <x v="2232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s v="GB"/>
    <s v="GBP"/>
    <n v="1450051200"/>
    <d v="2015-12-14T00:00:00"/>
    <n v="2015"/>
    <x v="2233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s v="US"/>
    <s v="USD"/>
    <n v="1483645647"/>
    <d v="2017-01-05T19:47:27"/>
    <n v="2017"/>
    <x v="2234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s v="10000 to 14999"/>
    <n v="19931"/>
    <x v="0"/>
    <s v="CA"/>
    <s v="CAD"/>
    <n v="1427585511"/>
    <d v="2015-03-28T23:31:51"/>
    <n v="2015"/>
    <x v="2235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s v="US"/>
    <s v="USD"/>
    <n v="1454338123"/>
    <d v="2016-02-01T14:48:43"/>
    <n v="2016"/>
    <x v="2236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s v="US"/>
    <s v="USD"/>
    <n v="1415779140"/>
    <d v="2014-11-12T07:59:00"/>
    <n v="2014"/>
    <x v="2237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s v="1000 to 4999"/>
    <n v="5496"/>
    <x v="0"/>
    <s v="DE"/>
    <s v="EUR"/>
    <n v="1489157716"/>
    <d v="2017-03-10T14:55:16"/>
    <n v="2017"/>
    <x v="2238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s v="25000 to 29999"/>
    <n v="32006.67"/>
    <x v="0"/>
    <s v="US"/>
    <s v="USD"/>
    <n v="1385870520"/>
    <d v="2013-12-01T04:02:00"/>
    <n v="2013"/>
    <x v="2239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s v="US"/>
    <s v="USD"/>
    <n v="1461354544"/>
    <d v="2016-04-22T19:49:04"/>
    <n v="2016"/>
    <x v="2240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s v="GB"/>
    <s v="GBP"/>
    <n v="1488484300"/>
    <d v="2017-03-02T19:51:40"/>
    <n v="2017"/>
    <x v="2241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s v="10000 to 14999"/>
    <n v="136009.76"/>
    <x v="0"/>
    <s v="US"/>
    <s v="USD"/>
    <n v="1385521320"/>
    <d v="2013-11-27T03:02:00"/>
    <n v="2013"/>
    <x v="2242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s v="US"/>
    <s v="USD"/>
    <n v="1489374000"/>
    <d v="2017-03-13T03:00:00"/>
    <n v="2017"/>
    <x v="2243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s v="US"/>
    <s v="USD"/>
    <n v="1476649800"/>
    <d v="2016-10-16T20:30:00"/>
    <n v="2016"/>
    <x v="2244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s v="US"/>
    <s v="USD"/>
    <n v="1393005600"/>
    <d v="2014-02-21T18:00:00"/>
    <n v="2014"/>
    <x v="2245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s v="GB"/>
    <s v="GBP"/>
    <n v="1441393210"/>
    <d v="2015-09-04T19:00:10"/>
    <n v="2015"/>
    <x v="2246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s v="15000 to 19999"/>
    <n v="19324"/>
    <x v="0"/>
    <s v="US"/>
    <s v="USD"/>
    <n v="1438185565"/>
    <d v="2015-07-29T15:59:25"/>
    <n v="2015"/>
    <x v="2247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s v="GB"/>
    <s v="GBP"/>
    <n v="1481749278"/>
    <d v="2016-12-14T21:01:18"/>
    <n v="2016"/>
    <x v="224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s v="1000 to 4999"/>
    <n v="5907"/>
    <x v="0"/>
    <s v="US"/>
    <s v="USD"/>
    <n v="1364917965"/>
    <d v="2013-04-02T15:52:45"/>
    <n v="2013"/>
    <x v="2249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s v="US"/>
    <s v="USD"/>
    <n v="1480727273"/>
    <d v="2016-12-03T01:07:53"/>
    <n v="2016"/>
    <x v="2250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s v="US"/>
    <s v="USD"/>
    <n v="1408177077"/>
    <d v="2014-08-16T08:17:57"/>
    <n v="2014"/>
    <x v="2251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s v="ES"/>
    <s v="EUR"/>
    <n v="1470469938"/>
    <d v="2016-08-06T07:52:18"/>
    <n v="2016"/>
    <x v="2252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s v="US"/>
    <s v="USD"/>
    <n v="1447862947"/>
    <d v="2015-11-18T16:09:07"/>
    <n v="2015"/>
    <x v="2253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s v="less than 1000"/>
    <n v="2299"/>
    <x v="0"/>
    <s v="US"/>
    <s v="USD"/>
    <n v="1485271968"/>
    <d v="2017-01-24T15:32:48"/>
    <n v="2017"/>
    <x v="2254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s v="1000 to 4999"/>
    <n v="11323"/>
    <x v="0"/>
    <s v="US"/>
    <s v="USD"/>
    <n v="1462661451"/>
    <d v="2016-05-07T22:50:51"/>
    <n v="2016"/>
    <x v="2255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s v="less than 1000"/>
    <n v="1069"/>
    <x v="0"/>
    <s v="GB"/>
    <s v="GBP"/>
    <n v="1479811846"/>
    <d v="2016-11-22T10:50:46"/>
    <n v="2016"/>
    <x v="225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s v="GB"/>
    <s v="GBP"/>
    <n v="1466377200"/>
    <d v="2016-06-19T23:00:00"/>
    <n v="2016"/>
    <x v="2257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s v="1000 to 4999"/>
    <n v="3223"/>
    <x v="0"/>
    <s v="US"/>
    <s v="USD"/>
    <n v="1434045687"/>
    <d v="2015-06-11T18:01:27"/>
    <n v="2015"/>
    <x v="2258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s v="GB"/>
    <s v="GBP"/>
    <n v="1481224736"/>
    <d v="2016-12-08T19:18:56"/>
    <n v="2016"/>
    <x v="2259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s v="US"/>
    <s v="USD"/>
    <n v="1395876250"/>
    <d v="2014-03-26T23:24:10"/>
    <n v="2014"/>
    <x v="226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s v="AU"/>
    <s v="AUD"/>
    <n v="1487093020"/>
    <d v="2017-02-14T17:23:40"/>
    <n v="2017"/>
    <x v="2261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s v="1000 to 4999"/>
    <n v="5087"/>
    <x v="0"/>
    <s v="US"/>
    <s v="USD"/>
    <n v="1416268800"/>
    <d v="2014-11-18T00:00:00"/>
    <n v="2014"/>
    <x v="2262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s v="SE"/>
    <s v="SEK"/>
    <n v="1422734313"/>
    <d v="2015-01-31T19:58:33"/>
    <n v="2015"/>
    <x v="226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s v="US"/>
    <s v="USD"/>
    <n v="1463972400"/>
    <d v="2016-05-23T03:00:00"/>
    <n v="2016"/>
    <x v="2264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s v="GB"/>
    <s v="GBP"/>
    <n v="1479846507"/>
    <d v="2016-11-22T20:28:27"/>
    <n v="2016"/>
    <x v="2265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s v="1000 to 4999"/>
    <n v="4804"/>
    <x v="0"/>
    <s v="US"/>
    <s v="USD"/>
    <n v="1461722400"/>
    <d v="2016-04-27T02:00:00"/>
    <n v="2016"/>
    <x v="2266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s v="US"/>
    <s v="USD"/>
    <n v="1419123600"/>
    <d v="2014-12-21T01:00:00"/>
    <n v="2014"/>
    <x v="2267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s v="US"/>
    <s v="USD"/>
    <n v="1489283915"/>
    <d v="2017-03-12T01:58:35"/>
    <n v="2017"/>
    <x v="2268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s v="US"/>
    <s v="USD"/>
    <n v="1488862800"/>
    <d v="2017-03-07T05:00:00"/>
    <n v="2017"/>
    <x v="2269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s v="US"/>
    <s v="USD"/>
    <n v="1484085540"/>
    <d v="2017-01-10T21:59:00"/>
    <n v="2017"/>
    <x v="2270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s v="US"/>
    <s v="USD"/>
    <n v="1481328004"/>
    <d v="2016-12-10T00:00:04"/>
    <n v="2016"/>
    <x v="2271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s v="1000 to 4999"/>
    <n v="13566"/>
    <x v="0"/>
    <s v="US"/>
    <s v="USD"/>
    <n v="1449506836"/>
    <d v="2015-12-07T16:47:16"/>
    <n v="2015"/>
    <x v="2272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s v="CA"/>
    <s v="CAD"/>
    <n v="1489320642"/>
    <d v="2017-03-12T12:10:42"/>
    <n v="2017"/>
    <x v="2273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s v="US"/>
    <s v="USD"/>
    <n v="1393156857"/>
    <d v="2014-02-23T12:00:57"/>
    <n v="2014"/>
    <x v="2274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s v="GB"/>
    <s v="GBP"/>
    <n v="1419259679"/>
    <d v="2014-12-22T14:47:59"/>
    <n v="2014"/>
    <x v="2275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s v="US"/>
    <s v="USD"/>
    <n v="1388936289"/>
    <d v="2014-01-05T15:38:09"/>
    <n v="2014"/>
    <x v="2276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s v="US"/>
    <s v="USD"/>
    <n v="1330359423"/>
    <d v="2012-02-27T16:17:03"/>
    <n v="2012"/>
    <x v="2277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s v="1000 to 4999"/>
    <n v="5414"/>
    <x v="0"/>
    <s v="IT"/>
    <s v="EUR"/>
    <n v="1451861940"/>
    <d v="2016-01-03T22:59:00"/>
    <n v="2016"/>
    <x v="2278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s v="US"/>
    <s v="USD"/>
    <n v="1423022400"/>
    <d v="2015-02-04T04:00:00"/>
    <n v="2015"/>
    <x v="2279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s v="US"/>
    <s v="USD"/>
    <n v="1442501991"/>
    <d v="2015-09-17T14:59:51"/>
    <n v="2015"/>
    <x v="2280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s v="US"/>
    <s v="USD"/>
    <n v="1311576600"/>
    <d v="2011-07-25T06:50:00"/>
    <n v="2011"/>
    <x v="2281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s v="less than 1000"/>
    <n v="1390"/>
    <x v="0"/>
    <s v="US"/>
    <s v="USD"/>
    <n v="1452744686"/>
    <d v="2016-01-14T04:11:26"/>
    <n v="2016"/>
    <x v="2282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s v="US"/>
    <s v="USD"/>
    <n v="1336528804"/>
    <d v="2012-05-09T02:00:04"/>
    <n v="2012"/>
    <x v="2283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s v="5000 to 9999"/>
    <n v="6373.27"/>
    <x v="0"/>
    <s v="US"/>
    <s v="USD"/>
    <n v="1299902400"/>
    <d v="2011-03-12T04:00:00"/>
    <n v="2011"/>
    <x v="2284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s v="US"/>
    <s v="USD"/>
    <n v="1340944043"/>
    <d v="2012-06-29T04:27:23"/>
    <n v="2012"/>
    <x v="2285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s v="US"/>
    <s v="USD"/>
    <n v="1378439940"/>
    <d v="2013-09-06T03:59:00"/>
    <n v="2013"/>
    <x v="2286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s v="US"/>
    <s v="USD"/>
    <n v="1403539260"/>
    <d v="2014-06-23T16:01:00"/>
    <n v="2014"/>
    <x v="2287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s v="US"/>
    <s v="USD"/>
    <n v="1340733600"/>
    <d v="2012-06-26T18:00:00"/>
    <n v="2012"/>
    <x v="2288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s v="US"/>
    <s v="USD"/>
    <n v="1386372120"/>
    <d v="2013-12-06T23:22:00"/>
    <n v="2013"/>
    <x v="2289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s v="US"/>
    <s v="USD"/>
    <n v="1259686800"/>
    <d v="2009-12-01T17:00:00"/>
    <n v="2009"/>
    <x v="229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s v="US"/>
    <s v="USD"/>
    <n v="1335153600"/>
    <d v="2012-04-23T04:00:00"/>
    <n v="2012"/>
    <x v="2291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s v="US"/>
    <s v="USD"/>
    <n v="1334767476"/>
    <d v="2012-04-18T16:44:36"/>
    <n v="2012"/>
    <x v="2292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s v="less than 1000"/>
    <n v="920"/>
    <x v="0"/>
    <s v="US"/>
    <s v="USD"/>
    <n v="1348545540"/>
    <d v="2012-09-25T03:59:00"/>
    <n v="2012"/>
    <x v="2293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s v="US"/>
    <s v="USD"/>
    <n v="1358702480"/>
    <d v="2013-01-20T17:21:20"/>
    <n v="2013"/>
    <x v="2294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s v="US"/>
    <s v="USD"/>
    <n v="1359240856"/>
    <d v="2013-01-26T22:54:16"/>
    <n v="2013"/>
    <x v="2295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s v="US"/>
    <s v="USD"/>
    <n v="1330018426"/>
    <d v="2012-02-23T17:33:46"/>
    <n v="2012"/>
    <x v="229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s v="1000 to 4999"/>
    <n v="1006"/>
    <x v="0"/>
    <s v="US"/>
    <s v="USD"/>
    <n v="1331697540"/>
    <d v="2012-03-14T03:59:00"/>
    <n v="2012"/>
    <x v="2297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s v="US"/>
    <s v="USD"/>
    <n v="1395861033"/>
    <d v="2014-03-26T19:10:33"/>
    <n v="2014"/>
    <x v="2298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s v="US"/>
    <s v="USD"/>
    <n v="1296953209"/>
    <d v="2011-02-06T00:46:49"/>
    <n v="2011"/>
    <x v="229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s v="US"/>
    <s v="USD"/>
    <n v="1340904416"/>
    <d v="2012-06-28T17:26:56"/>
    <n v="2012"/>
    <x v="2300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s v="5000 to 9999"/>
    <n v="6680.22"/>
    <x v="0"/>
    <s v="US"/>
    <s v="USD"/>
    <n v="1371785496"/>
    <d v="2013-06-21T03:31:36"/>
    <n v="2013"/>
    <x v="2301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s v="US"/>
    <s v="USD"/>
    <n v="1388473200"/>
    <d v="2013-12-31T07:00:00"/>
    <n v="2013"/>
    <x v="2302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s v="US"/>
    <s v="USD"/>
    <n v="1323747596"/>
    <d v="2011-12-13T03:39:56"/>
    <n v="2011"/>
    <x v="2303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s v="US"/>
    <s v="USD"/>
    <n v="1293857940"/>
    <d v="2011-01-01T04:59:00"/>
    <n v="2011"/>
    <x v="2304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s v="US"/>
    <s v="USD"/>
    <n v="1407520800"/>
    <d v="2014-08-08T18:00:00"/>
    <n v="2014"/>
    <x v="2305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s v="US"/>
    <s v="USD"/>
    <n v="1331352129"/>
    <d v="2012-03-10T04:02:09"/>
    <n v="2012"/>
    <x v="2306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s v="US"/>
    <s v="USD"/>
    <n v="1336245328"/>
    <d v="2012-05-05T19:15:28"/>
    <n v="2012"/>
    <x v="2307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s v="Greater than 50000"/>
    <n v="50653.11"/>
    <x v="0"/>
    <s v="US"/>
    <s v="USD"/>
    <n v="1409274000"/>
    <d v="2014-08-29T01:00:00"/>
    <n v="2014"/>
    <x v="2308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s v="US"/>
    <s v="USD"/>
    <n v="1362872537"/>
    <d v="2013-03-09T23:42:17"/>
    <n v="2013"/>
    <x v="2309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s v="US"/>
    <s v="USD"/>
    <n v="1363889015"/>
    <d v="2013-03-21T18:03:35"/>
    <n v="2013"/>
    <x v="2310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s v="US"/>
    <s v="USD"/>
    <n v="1399421189"/>
    <d v="2014-05-07T00:06:29"/>
    <n v="2014"/>
    <x v="2311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s v="1000 to 4999"/>
    <n v="3236"/>
    <x v="0"/>
    <s v="US"/>
    <s v="USD"/>
    <n v="1397862000"/>
    <d v="2014-04-18T23:00:00"/>
    <n v="2014"/>
    <x v="2312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s v="5000 to 9999"/>
    <n v="8792.02"/>
    <x v="0"/>
    <s v="US"/>
    <s v="USD"/>
    <n v="1336086026"/>
    <d v="2012-05-03T23:00:26"/>
    <n v="2012"/>
    <x v="2313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s v="US"/>
    <s v="USD"/>
    <n v="1339074857"/>
    <d v="2012-06-07T13:14:17"/>
    <n v="2012"/>
    <x v="2314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s v="US"/>
    <s v="USD"/>
    <n v="1336238743"/>
    <d v="2012-05-05T17:25:43"/>
    <n v="2012"/>
    <x v="2315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s v="US"/>
    <s v="USD"/>
    <n v="1260383040"/>
    <d v="2009-12-09T18:24:00"/>
    <n v="2009"/>
    <x v="2316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s v="US"/>
    <s v="USD"/>
    <n v="1266210000"/>
    <d v="2010-02-15T05:00:00"/>
    <n v="2010"/>
    <x v="2317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s v="US"/>
    <s v="USD"/>
    <n v="1253937540"/>
    <d v="2009-09-26T03:59:00"/>
    <n v="2009"/>
    <x v="2318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s v="US"/>
    <s v="USD"/>
    <n v="1387072685"/>
    <d v="2013-12-15T01:58:05"/>
    <n v="2013"/>
    <x v="2319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s v="US"/>
    <s v="USD"/>
    <n v="1396463800"/>
    <d v="2014-04-02T18:36:40"/>
    <n v="2014"/>
    <x v="232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s v="10000 to 14999"/>
    <n v="4130"/>
    <x v="3"/>
    <s v="AT"/>
    <s v="EUR"/>
    <n v="1491282901"/>
    <d v="2017-04-04T05:15:01"/>
    <n v="2017"/>
    <x v="232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s v="US"/>
    <s v="USD"/>
    <n v="1491769769"/>
    <d v="2017-04-09T20:29:29"/>
    <n v="2017"/>
    <x v="2322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s v="US"/>
    <s v="USD"/>
    <n v="1490033247"/>
    <d v="2017-03-20T18:07:27"/>
    <n v="2017"/>
    <x v="2323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s v="5000 to 9999"/>
    <n v="1555"/>
    <x v="3"/>
    <s v="GB"/>
    <s v="GBP"/>
    <n v="1490559285"/>
    <d v="2017-03-26T20:14:45"/>
    <n v="2017"/>
    <x v="2324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s v="US"/>
    <s v="USD"/>
    <n v="1490830331"/>
    <d v="2017-03-29T23:32:11"/>
    <n v="2017"/>
    <x v="2325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s v="US"/>
    <s v="USD"/>
    <n v="1493571600"/>
    <d v="2017-04-30T17:00:00"/>
    <n v="2017"/>
    <x v="2326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s v="35000 to 39999"/>
    <n v="184133.01"/>
    <x v="0"/>
    <s v="US"/>
    <s v="USD"/>
    <n v="1409090440"/>
    <d v="2014-08-26T22:00:40"/>
    <n v="2014"/>
    <x v="2327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s v="10000 to 14999"/>
    <n v="25445"/>
    <x v="0"/>
    <s v="US"/>
    <s v="USD"/>
    <n v="1434307537"/>
    <d v="2015-06-14T18:45:37"/>
    <n v="2015"/>
    <x v="2328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s v="US"/>
    <s v="USD"/>
    <n v="1405609146"/>
    <d v="2014-07-17T14:59:06"/>
    <n v="2014"/>
    <x v="2329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 39999"/>
    <n v="35848"/>
    <x v="0"/>
    <s v="US"/>
    <s v="USD"/>
    <n v="1451001600"/>
    <d v="2015-12-25T00:00:00"/>
    <n v="2015"/>
    <x v="2330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s v="US"/>
    <s v="USD"/>
    <n v="1408320490"/>
    <d v="2014-08-18T00:08:10"/>
    <n v="2014"/>
    <x v="2331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s v="US"/>
    <s v="USD"/>
    <n v="1423235071"/>
    <d v="2015-02-06T15:04:31"/>
    <n v="2015"/>
    <x v="2332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s v="US"/>
    <s v="USD"/>
    <n v="1401385800"/>
    <d v="2014-05-29T17:50:00"/>
    <n v="2014"/>
    <x v="2333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s v="US"/>
    <s v="USD"/>
    <n v="1415208840"/>
    <d v="2014-11-05T17:34:00"/>
    <n v="2014"/>
    <x v="2334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s v="US"/>
    <s v="USD"/>
    <n v="1402494243"/>
    <d v="2014-06-11T13:44:03"/>
    <n v="2014"/>
    <x v="2335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s v="US"/>
    <s v="USD"/>
    <n v="1394316695"/>
    <d v="2014-03-08T22:11:35"/>
    <n v="2014"/>
    <x v="2336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s v="10000 to 14999"/>
    <n v="13279"/>
    <x v="0"/>
    <s v="US"/>
    <s v="USD"/>
    <n v="1403796143"/>
    <d v="2014-06-26T15:22:23"/>
    <n v="2014"/>
    <x v="2337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s v="US"/>
    <s v="USD"/>
    <n v="1404077484"/>
    <d v="2014-06-29T21:31:24"/>
    <n v="2014"/>
    <x v="2338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s v="US"/>
    <s v="USD"/>
    <n v="1482134340"/>
    <d v="2016-12-19T07:59:00"/>
    <n v="2016"/>
    <x v="2339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s v="US"/>
    <s v="USD"/>
    <n v="1477841138"/>
    <d v="2016-10-30T15:25:38"/>
    <n v="2016"/>
    <x v="2340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s v="US"/>
    <s v="USD"/>
    <n v="1436729504"/>
    <d v="2015-07-12T19:31:44"/>
    <n v="2015"/>
    <x v="2341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s v="US"/>
    <s v="USD"/>
    <n v="1412571600"/>
    <d v="2014-10-06T05:00:00"/>
    <n v="2014"/>
    <x v="2342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s v="10000 to 14999"/>
    <n v="300"/>
    <x v="1"/>
    <s v="US"/>
    <s v="USD"/>
    <n v="1452282420"/>
    <d v="2016-01-08T19:47:00"/>
    <n v="2016"/>
    <x v="2343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s v="CA"/>
    <s v="CAD"/>
    <n v="1466789269"/>
    <d v="2016-06-24T17:27:49"/>
    <n v="2016"/>
    <x v="2344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s v="US"/>
    <s v="USD"/>
    <n v="1427845140"/>
    <d v="2015-03-31T23:39:00"/>
    <n v="2015"/>
    <x v="2345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s v="Greater than 50000"/>
    <n v="39"/>
    <x v="1"/>
    <s v="US"/>
    <s v="USD"/>
    <n v="1476731431"/>
    <d v="2016-10-17T19:10:31"/>
    <n v="2016"/>
    <x v="2346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s v="US"/>
    <s v="USD"/>
    <n v="1472135676"/>
    <d v="2016-08-25T14:34:36"/>
    <n v="2016"/>
    <x v="2347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s v="Greater than 50000"/>
    <n v="270"/>
    <x v="1"/>
    <s v="US"/>
    <s v="USD"/>
    <n v="1456006938"/>
    <d v="2016-02-20T22:22:18"/>
    <n v="2016"/>
    <x v="234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50000"/>
    <n v="0"/>
    <x v="1"/>
    <s v="SE"/>
    <s v="SEK"/>
    <n v="1439318228"/>
    <d v="2015-08-11T18:37:08"/>
    <n v="2015"/>
    <x v="2349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Greater than 50000"/>
    <n v="0"/>
    <x v="1"/>
    <s v="IE"/>
    <s v="EUR"/>
    <n v="1483474370"/>
    <d v="2017-01-03T20:12:50"/>
    <n v="2017"/>
    <x v="235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s v="15000 to 19999"/>
    <n v="108"/>
    <x v="1"/>
    <s v="NZ"/>
    <s v="NZD"/>
    <n v="1430360739"/>
    <d v="2015-04-30T02:25:39"/>
    <n v="2015"/>
    <x v="2351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s v="US"/>
    <s v="USD"/>
    <n v="1433603552"/>
    <d v="2015-06-06T15:12:32"/>
    <n v="2015"/>
    <x v="23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s v="US"/>
    <s v="USD"/>
    <n v="1429632822"/>
    <d v="2015-04-21T16:13:42"/>
    <n v="2015"/>
    <x v="2353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s v="35000 to 39999"/>
    <n v="25"/>
    <x v="1"/>
    <s v="US"/>
    <s v="USD"/>
    <n v="1420910460"/>
    <d v="2015-01-10T17:21:00"/>
    <n v="2015"/>
    <x v="2354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s v="AU"/>
    <s v="AUD"/>
    <n v="1430604136"/>
    <d v="2015-05-02T22:02:16"/>
    <n v="2015"/>
    <x v="2355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s v="10000 to 14999"/>
    <n v="0"/>
    <x v="1"/>
    <s v="NL"/>
    <s v="EUR"/>
    <n v="1433530104"/>
    <d v="2015-06-05T18:48:24"/>
    <n v="2015"/>
    <x v="2356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s v="GB"/>
    <s v="GBP"/>
    <n v="1445093578"/>
    <d v="2015-10-17T14:52:58"/>
    <n v="2015"/>
    <x v="2357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s v="GB"/>
    <s v="GBP"/>
    <n v="1422664740"/>
    <d v="2015-01-31T00:39:00"/>
    <n v="2015"/>
    <x v="2358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s v="US"/>
    <s v="USD"/>
    <n v="1438616124"/>
    <d v="2015-08-03T15:35:24"/>
    <n v="2015"/>
    <x v="2359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s v="CA"/>
    <s v="CAD"/>
    <n v="1454864280"/>
    <d v="2016-02-07T16:58:00"/>
    <n v="2016"/>
    <x v="236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s v="CA"/>
    <s v="CAD"/>
    <n v="1462053600"/>
    <d v="2016-04-30T22:00:00"/>
    <n v="2016"/>
    <x v="2361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s v="US"/>
    <s v="USD"/>
    <n v="1418315470"/>
    <d v="2014-12-11T16:31:10"/>
    <n v="2014"/>
    <x v="2362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50000"/>
    <n v="0"/>
    <x v="1"/>
    <s v="US"/>
    <s v="USD"/>
    <n v="1451348200"/>
    <d v="2015-12-29T00:16:40"/>
    <n v="2015"/>
    <x v="2363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s v="US"/>
    <s v="USD"/>
    <n v="1445898356"/>
    <d v="2015-10-26T22:25:56"/>
    <n v="2015"/>
    <x v="2364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s v="IT"/>
    <s v="EUR"/>
    <n v="1453071600"/>
    <d v="2016-01-17T23:00:00"/>
    <n v="2016"/>
    <x v="2365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s v="GB"/>
    <s v="GBP"/>
    <n v="1445431533"/>
    <d v="2015-10-21T12:45:33"/>
    <n v="2015"/>
    <x v="2366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50000"/>
    <n v="670"/>
    <x v="1"/>
    <s v="US"/>
    <s v="USD"/>
    <n v="1461622616"/>
    <d v="2016-04-25T22:16:56"/>
    <n v="2016"/>
    <x v="2367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s v="US"/>
    <s v="USD"/>
    <n v="1429028365"/>
    <d v="2015-04-14T16:19:25"/>
    <n v="2015"/>
    <x v="2368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s v="US"/>
    <s v="USD"/>
    <n v="1455132611"/>
    <d v="2016-02-10T19:30:11"/>
    <n v="2016"/>
    <x v="2369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s v="US"/>
    <s v="USD"/>
    <n v="1418877141"/>
    <d v="2014-12-18T04:32:21"/>
    <n v="2014"/>
    <x v="2370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s v="US"/>
    <s v="USD"/>
    <n v="1435257596"/>
    <d v="2015-06-25T18:39:56"/>
    <n v="2015"/>
    <x v="2371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s v="AU"/>
    <s v="AUD"/>
    <n v="1429839571"/>
    <d v="2015-04-24T01:39:31"/>
    <n v="2015"/>
    <x v="2372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s v="Greater than 50000"/>
    <n v="50"/>
    <x v="1"/>
    <s v="SE"/>
    <s v="SEK"/>
    <n v="1440863624"/>
    <d v="2015-08-29T15:53:44"/>
    <n v="2015"/>
    <x v="2373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s v="US"/>
    <s v="USD"/>
    <n v="1423772060"/>
    <d v="2015-02-12T20:14:20"/>
    <n v="2015"/>
    <x v="2374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 14999"/>
    <n v="0"/>
    <x v="1"/>
    <s v="US"/>
    <s v="USD"/>
    <n v="1473451437"/>
    <d v="2016-09-09T20:03:57"/>
    <n v="2016"/>
    <x v="2375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s v="US"/>
    <s v="USD"/>
    <n v="1449785566"/>
    <d v="2015-12-10T22:12:46"/>
    <n v="2015"/>
    <x v="237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s v="CA"/>
    <s v="CAD"/>
    <n v="1480110783"/>
    <d v="2016-11-25T21:53:03"/>
    <n v="2016"/>
    <x v="2377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s v="Greater than 50000"/>
    <n v="0"/>
    <x v="1"/>
    <s v="US"/>
    <s v="USD"/>
    <n v="1440548330"/>
    <d v="2015-08-26T00:18:50"/>
    <n v="2015"/>
    <x v="2378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s v="30000 to 34999"/>
    <n v="0"/>
    <x v="1"/>
    <s v="US"/>
    <s v="USD"/>
    <n v="1444004616"/>
    <d v="2015-10-05T00:23:36"/>
    <n v="2015"/>
    <x v="2379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s v="US"/>
    <s v="USD"/>
    <n v="1443726142"/>
    <d v="2015-10-01T19:02:22"/>
    <n v="2015"/>
    <x v="2380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s v="Greater than 50000"/>
    <n v="1571"/>
    <x v="1"/>
    <s v="US"/>
    <s v="USD"/>
    <n v="1428704848"/>
    <d v="2015-04-10T22:27:28"/>
    <n v="2015"/>
    <x v="2381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s v="US"/>
    <s v="USD"/>
    <n v="1438662603"/>
    <d v="2015-08-04T04:30:03"/>
    <n v="2015"/>
    <x v="2382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s v="10000 to 14999"/>
    <n v="435"/>
    <x v="1"/>
    <s v="NZ"/>
    <s v="NZD"/>
    <n v="1424568107"/>
    <d v="2015-02-22T01:21:47"/>
    <n v="2015"/>
    <x v="2383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s v="US"/>
    <s v="USD"/>
    <n v="1415932643"/>
    <d v="2014-11-14T02:37:23"/>
    <n v="2014"/>
    <x v="2384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50000"/>
    <n v="788"/>
    <x v="1"/>
    <s v="US"/>
    <s v="USD"/>
    <n v="1438793432"/>
    <d v="2015-08-05T16:50:32"/>
    <n v="2015"/>
    <x v="2385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s v="CA"/>
    <s v="CAD"/>
    <n v="1420920424"/>
    <d v="2015-01-10T20:07:04"/>
    <n v="2015"/>
    <x v="2386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50000"/>
    <n v="1026"/>
    <x v="1"/>
    <s v="US"/>
    <s v="USD"/>
    <n v="1469199740"/>
    <d v="2016-07-22T15:02:20"/>
    <n v="2016"/>
    <x v="2387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 39999"/>
    <n v="463"/>
    <x v="1"/>
    <s v="US"/>
    <s v="USD"/>
    <n v="1421350140"/>
    <d v="2015-01-15T19:29:00"/>
    <n v="2015"/>
    <x v="2388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s v="FR"/>
    <s v="EUR"/>
    <n v="1437861540"/>
    <d v="2015-07-25T21:59:00"/>
    <n v="2015"/>
    <x v="2389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50000"/>
    <n v="0"/>
    <x v="1"/>
    <s v="AU"/>
    <s v="AUD"/>
    <n v="1420352264"/>
    <d v="2015-01-04T06:17:44"/>
    <n v="2015"/>
    <x v="2390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s v="20000 to 24999"/>
    <n v="25"/>
    <x v="1"/>
    <s v="US"/>
    <s v="USD"/>
    <n v="1427825044"/>
    <d v="2015-03-31T18:04:04"/>
    <n v="2015"/>
    <x v="2391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s v="US"/>
    <s v="USD"/>
    <n v="1446087223"/>
    <d v="2015-10-29T02:53:43"/>
    <n v="2015"/>
    <x v="2392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s v="Greater than 50000"/>
    <n v="50"/>
    <x v="1"/>
    <s v="US"/>
    <s v="USD"/>
    <n v="1439048017"/>
    <d v="2015-08-08T15:33:37"/>
    <n v="2015"/>
    <x v="2393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s v="IE"/>
    <s v="EUR"/>
    <n v="1424940093"/>
    <d v="2015-02-26T08:41:33"/>
    <n v="2015"/>
    <x v="2394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s v="30000 to 34999"/>
    <n v="0"/>
    <x v="1"/>
    <s v="US"/>
    <s v="USD"/>
    <n v="1484038620"/>
    <d v="2017-01-10T08:57:00"/>
    <n v="2017"/>
    <x v="2395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s v="CH"/>
    <s v="CHF"/>
    <n v="1444940558"/>
    <d v="2015-10-15T20:22:38"/>
    <n v="2015"/>
    <x v="2396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Greater than 50000"/>
    <n v="0"/>
    <x v="1"/>
    <s v="US"/>
    <s v="USD"/>
    <n v="1420233256"/>
    <d v="2015-01-02T21:14:16"/>
    <n v="2015"/>
    <x v="2397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s v="US"/>
    <s v="USD"/>
    <n v="1435874384"/>
    <d v="2015-07-02T21:59:44"/>
    <n v="2015"/>
    <x v="2398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10000 to 14999"/>
    <n v="0"/>
    <x v="1"/>
    <s v="SE"/>
    <s v="SEK"/>
    <n v="1418934506"/>
    <d v="2014-12-18T20:28:26"/>
    <n v="2014"/>
    <x v="2399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50000"/>
    <n v="0"/>
    <x v="1"/>
    <s v="AU"/>
    <s v="AUD"/>
    <n v="1460615164"/>
    <d v="2016-04-14T06:26:04"/>
    <n v="2016"/>
    <x v="2400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s v="US"/>
    <s v="USD"/>
    <n v="1457207096"/>
    <d v="2016-03-05T19:44:56"/>
    <n v="2016"/>
    <x v="2401"/>
    <x v="2401"/>
    <b v="0"/>
    <n v="9"/>
    <b v="0"/>
    <s v="food/food trucks"/>
    <x v="7"/>
    <x v="19"/>
  </r>
  <r>
    <n v="2402"/>
    <s v="Cupcake Truck Unite"/>
    <s v="Small town, delicious treats, and a mobile truck"/>
    <n v="12000"/>
    <s v="10000 to 14999"/>
    <n v="52"/>
    <x v="2"/>
    <s v="US"/>
    <s v="USD"/>
    <n v="1431533931"/>
    <d v="2015-05-13T16:18:51"/>
    <n v="2015"/>
    <x v="2402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s v="GB"/>
    <s v="GBP"/>
    <n v="1459368658"/>
    <d v="2016-03-30T20:10:58"/>
    <n v="2016"/>
    <x v="2403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s v="US"/>
    <s v="USD"/>
    <n v="1451782607"/>
    <d v="2016-01-03T00:56:47"/>
    <n v="2016"/>
    <x v="2404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s v="5000 to 9999"/>
    <n v="1126"/>
    <x v="2"/>
    <s v="US"/>
    <s v="USD"/>
    <n v="1472911375"/>
    <d v="2016-09-03T14:02:55"/>
    <n v="2016"/>
    <x v="240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s v="US"/>
    <s v="USD"/>
    <n v="1421635190"/>
    <d v="2015-01-19T02:39:50"/>
    <n v="2015"/>
    <x v="2406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s v="US"/>
    <s v="USD"/>
    <n v="1428732000"/>
    <d v="2015-04-11T06:00:00"/>
    <n v="2015"/>
    <x v="2407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s v="15000 to 19999"/>
    <n v="30"/>
    <x v="2"/>
    <s v="US"/>
    <s v="USD"/>
    <n v="1415247757"/>
    <d v="2014-11-06T04:22:37"/>
    <n v="2014"/>
    <x v="2408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s v="US"/>
    <s v="USD"/>
    <n v="1439931675"/>
    <d v="2015-08-18T21:01:15"/>
    <n v="2015"/>
    <x v="2409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s v="AU"/>
    <s v="AUD"/>
    <n v="1441619275"/>
    <d v="2015-09-07T09:47:55"/>
    <n v="2015"/>
    <x v="2410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s v="US"/>
    <s v="USD"/>
    <n v="1440524082"/>
    <d v="2015-08-25T17:34:42"/>
    <n v="2015"/>
    <x v="2411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s v="FR"/>
    <s v="EUR"/>
    <n v="1480185673"/>
    <d v="2016-11-26T18:41:13"/>
    <n v="2016"/>
    <x v="2412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s v="US"/>
    <s v="USD"/>
    <n v="1401579000"/>
    <d v="2014-05-31T23:30:00"/>
    <n v="2014"/>
    <x v="2413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s v="US"/>
    <s v="USD"/>
    <n v="1440215940"/>
    <d v="2015-08-22T03:59:00"/>
    <n v="2015"/>
    <x v="2414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s v="Greater than 50000"/>
    <n v="335"/>
    <x v="2"/>
    <s v="US"/>
    <s v="USD"/>
    <n v="1468615346"/>
    <d v="2016-07-15T20:42:26"/>
    <n v="2016"/>
    <x v="2415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s v="US"/>
    <s v="USD"/>
    <n v="1426345200"/>
    <d v="2015-03-14T15:00:00"/>
    <n v="2015"/>
    <x v="2416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s v="US"/>
    <s v="USD"/>
    <n v="1407705187"/>
    <d v="2014-08-10T21:13:07"/>
    <n v="2014"/>
    <x v="2417"/>
    <x v="2417"/>
    <b v="0"/>
    <n v="0"/>
    <b v="0"/>
    <s v="food/food trucks"/>
    <x v="7"/>
    <x v="19"/>
  </r>
  <r>
    <n v="2418"/>
    <s v="Mexican food truck"/>
    <s v="I want to start my food truck business."/>
    <n v="25000"/>
    <s v="25000 to 29999"/>
    <n v="5"/>
    <x v="2"/>
    <s v="US"/>
    <s v="USD"/>
    <n v="1427225644"/>
    <d v="2015-03-24T19:34:04"/>
    <n v="2015"/>
    <x v="2418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s v="US"/>
    <s v="USD"/>
    <n v="1424281389"/>
    <d v="2015-02-18T17:43:09"/>
    <n v="2015"/>
    <x v="241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s v="US"/>
    <s v="USD"/>
    <n v="1415583695"/>
    <d v="2014-11-10T01:41:35"/>
    <n v="2014"/>
    <x v="2420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s v="5000 to 9999"/>
    <n v="1"/>
    <x v="2"/>
    <s v="US"/>
    <s v="USD"/>
    <n v="1424536196"/>
    <d v="2015-02-21T16:29:56"/>
    <n v="2015"/>
    <x v="2421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s v="less than 1000"/>
    <n v="1"/>
    <x v="2"/>
    <s v="US"/>
    <s v="USD"/>
    <n v="1426091036"/>
    <d v="2015-03-11T16:23:56"/>
    <n v="2015"/>
    <x v="2422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s v="Greater than 50000"/>
    <n v="8"/>
    <x v="2"/>
    <s v="US"/>
    <s v="USD"/>
    <n v="1420044890"/>
    <d v="2014-12-31T16:54:50"/>
    <n v="2014"/>
    <x v="2423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s v="25000 to 29999"/>
    <n v="310"/>
    <x v="2"/>
    <s v="US"/>
    <s v="USD"/>
    <n v="1414445108"/>
    <d v="2014-10-27T21:25:08"/>
    <n v="2014"/>
    <x v="2424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s v="US"/>
    <s v="USD"/>
    <n v="1464386640"/>
    <d v="2016-05-27T22:04:00"/>
    <n v="2016"/>
    <x v="2425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s v="US"/>
    <s v="USD"/>
    <n v="1439006692"/>
    <d v="2015-08-08T04:04:52"/>
    <n v="2015"/>
    <x v="2426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s v="Greater than 50000"/>
    <n v="1"/>
    <x v="2"/>
    <s v="US"/>
    <s v="USD"/>
    <n v="1458715133"/>
    <d v="2016-03-23T06:38:53"/>
    <n v="2016"/>
    <x v="2427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s v="35000 to 39999"/>
    <n v="1"/>
    <x v="2"/>
    <s v="US"/>
    <s v="USD"/>
    <n v="1426182551"/>
    <d v="2015-03-12T17:49:11"/>
    <n v="2015"/>
    <x v="2428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50000"/>
    <n v="2005"/>
    <x v="2"/>
    <s v="NO"/>
    <s v="NOK"/>
    <n v="1486313040"/>
    <d v="2017-02-05T16:44:00"/>
    <n v="2017"/>
    <x v="2429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s v="US"/>
    <s v="USD"/>
    <n v="1455246504"/>
    <d v="2016-02-12T03:08:24"/>
    <n v="2016"/>
    <x v="2430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s v="Greater than 50000"/>
    <n v="2"/>
    <x v="2"/>
    <s v="US"/>
    <s v="USD"/>
    <n v="1467080613"/>
    <d v="2016-06-28T02:23:33"/>
    <n v="2016"/>
    <x v="2431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s v="10000 to 14999"/>
    <n v="2"/>
    <x v="2"/>
    <s v="US"/>
    <s v="USD"/>
    <n v="1425791697"/>
    <d v="2015-03-08T05:14:57"/>
    <n v="2015"/>
    <x v="2432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10000 to 14999"/>
    <n v="0"/>
    <x v="2"/>
    <s v="US"/>
    <s v="USD"/>
    <n v="1456608943"/>
    <d v="2016-02-27T21:35:43"/>
    <n v="2016"/>
    <x v="243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s v="US"/>
    <s v="USD"/>
    <n v="1438662474"/>
    <d v="2015-08-04T04:27:54"/>
    <n v="2015"/>
    <x v="243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50000"/>
    <n v="1224"/>
    <x v="2"/>
    <s v="SE"/>
    <s v="SEK"/>
    <n v="1444027186"/>
    <d v="2015-10-05T06:39:46"/>
    <n v="2015"/>
    <x v="2435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50000"/>
    <n v="45"/>
    <x v="2"/>
    <s v="CA"/>
    <s v="CAD"/>
    <n v="1454078770"/>
    <d v="2016-01-29T14:46:10"/>
    <n v="2016"/>
    <x v="2436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s v="5000 to 9999"/>
    <n v="0"/>
    <x v="2"/>
    <s v="US"/>
    <s v="USD"/>
    <n v="1426615200"/>
    <d v="2015-03-17T18:00:00"/>
    <n v="2015"/>
    <x v="2437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s v="15000 to 19999"/>
    <n v="50"/>
    <x v="2"/>
    <s v="US"/>
    <s v="USD"/>
    <n v="1449529062"/>
    <d v="2015-12-07T22:57:42"/>
    <n v="2015"/>
    <x v="2438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10000 to 14999"/>
    <n v="0"/>
    <x v="2"/>
    <s v="US"/>
    <s v="USD"/>
    <n v="1445197129"/>
    <d v="2015-10-18T19:38:49"/>
    <n v="2015"/>
    <x v="243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s v="5000 to 9999"/>
    <n v="10"/>
    <x v="2"/>
    <s v="BE"/>
    <s v="EUR"/>
    <n v="1455399313"/>
    <d v="2016-02-13T21:35:13"/>
    <n v="2016"/>
    <x v="2440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s v="5000 to 9999"/>
    <n v="8091"/>
    <x v="0"/>
    <s v="US"/>
    <s v="USD"/>
    <n v="1437627540"/>
    <d v="2015-07-23T04:59:00"/>
    <n v="2015"/>
    <x v="2441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s v="US"/>
    <s v="USD"/>
    <n v="1426777228"/>
    <d v="2015-03-19T15:00:28"/>
    <n v="2015"/>
    <x v="2442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s v="US"/>
    <s v="USD"/>
    <n v="1408114822"/>
    <d v="2014-08-15T15:00:22"/>
    <n v="2014"/>
    <x v="2443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s v="US"/>
    <s v="USD"/>
    <n v="1464199591"/>
    <d v="2016-05-25T18:06:31"/>
    <n v="2016"/>
    <x v="2444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s v="US"/>
    <s v="USD"/>
    <n v="1443242021"/>
    <d v="2015-09-26T04:33:41"/>
    <n v="2015"/>
    <x v="2445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s v="US"/>
    <s v="USD"/>
    <n v="1480174071"/>
    <d v="2016-11-26T15:27:51"/>
    <n v="2016"/>
    <x v="2446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s v="US"/>
    <s v="USD"/>
    <n v="1478923200"/>
    <d v="2016-11-12T04:00:00"/>
    <n v="2016"/>
    <x v="2447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s v="US"/>
    <s v="USD"/>
    <n v="1472621760"/>
    <d v="2016-08-31T05:36:00"/>
    <n v="2016"/>
    <x v="2448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s v="10000 to 14999"/>
    <n v="10800"/>
    <x v="0"/>
    <s v="US"/>
    <s v="USD"/>
    <n v="1417321515"/>
    <d v="2014-11-30T04:25:15"/>
    <n v="2014"/>
    <x v="2449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s v="US"/>
    <s v="USD"/>
    <n v="1414465860"/>
    <d v="2014-10-28T03:11:00"/>
    <n v="2014"/>
    <x v="2450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s v="10000 to 14999"/>
    <n v="11545"/>
    <x v="0"/>
    <s v="US"/>
    <s v="USD"/>
    <n v="1488750490"/>
    <d v="2017-03-05T21:48:10"/>
    <n v="2017"/>
    <x v="2451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s v="US"/>
    <s v="USD"/>
    <n v="1451430000"/>
    <d v="2015-12-29T23:00:00"/>
    <n v="2015"/>
    <x v="2452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s v="US"/>
    <s v="USD"/>
    <n v="1486053409"/>
    <d v="2017-02-02T16:36:49"/>
    <n v="2017"/>
    <x v="2453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s v="35000 to 39999"/>
    <n v="35296"/>
    <x v="0"/>
    <s v="US"/>
    <s v="USD"/>
    <n v="1489207808"/>
    <d v="2017-03-11T04:50:08"/>
    <n v="2017"/>
    <x v="2454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s v="US"/>
    <s v="USD"/>
    <n v="1461177950"/>
    <d v="2016-04-20T18:45:50"/>
    <n v="2016"/>
    <x v="2455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s v="US"/>
    <s v="USD"/>
    <n v="1488063839"/>
    <d v="2017-02-25T23:03:59"/>
    <n v="2017"/>
    <x v="2456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s v="US"/>
    <s v="USD"/>
    <n v="1458826056"/>
    <d v="2016-03-24T13:27:36"/>
    <n v="2016"/>
    <x v="2457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s v="US"/>
    <s v="USD"/>
    <n v="1465498800"/>
    <d v="2016-06-09T19:00:00"/>
    <n v="2016"/>
    <x v="2458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s v="US"/>
    <s v="USD"/>
    <n v="1458742685"/>
    <d v="2016-03-23T14:18:05"/>
    <n v="2016"/>
    <x v="2459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s v="US"/>
    <s v="USD"/>
    <n v="1483417020"/>
    <d v="2017-01-03T04:17:00"/>
    <n v="2017"/>
    <x v="2460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s v="US"/>
    <s v="USD"/>
    <n v="1317438000"/>
    <d v="2011-10-01T03:00:00"/>
    <n v="2011"/>
    <x v="2461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s v="US"/>
    <s v="USD"/>
    <n v="1342672096"/>
    <d v="2012-07-19T04:28:16"/>
    <n v="2012"/>
    <x v="2462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s v="1000 to 4999"/>
    <n v="2325"/>
    <x v="0"/>
    <s v="US"/>
    <s v="USD"/>
    <n v="1366138800"/>
    <d v="2013-04-16T19:00:00"/>
    <n v="2013"/>
    <x v="2463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s v="1000 to 4999"/>
    <n v="2222"/>
    <x v="0"/>
    <s v="CA"/>
    <s v="CAD"/>
    <n v="1443641340"/>
    <d v="2015-09-30T19:29:00"/>
    <n v="2015"/>
    <x v="2464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s v="US"/>
    <s v="USD"/>
    <n v="1348420548"/>
    <d v="2012-09-23T17:15:48"/>
    <n v="2012"/>
    <x v="2465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s v="US"/>
    <s v="USD"/>
    <n v="1368066453"/>
    <d v="2013-05-09T02:27:33"/>
    <n v="2013"/>
    <x v="2466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s v="1000 to 4999"/>
    <n v="1185"/>
    <x v="0"/>
    <s v="US"/>
    <s v="USD"/>
    <n v="1336669200"/>
    <d v="2012-05-10T17:00:00"/>
    <n v="2012"/>
    <x v="2467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s v="US"/>
    <s v="USD"/>
    <n v="1351400400"/>
    <d v="2012-10-28T05:00:00"/>
    <n v="2012"/>
    <x v="2468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s v="US"/>
    <s v="USD"/>
    <n v="1297160329"/>
    <d v="2011-02-08T10:18:49"/>
    <n v="2011"/>
    <x v="246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s v="US"/>
    <s v="USD"/>
    <n v="1337824055"/>
    <d v="2012-05-24T01:47:35"/>
    <n v="2012"/>
    <x v="2470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s v="US"/>
    <s v="USD"/>
    <n v="1327535392"/>
    <d v="2012-01-25T23:49:52"/>
    <n v="2012"/>
    <x v="2471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s v="US"/>
    <s v="USD"/>
    <n v="1283562180"/>
    <d v="2010-09-04T01:03:00"/>
    <n v="2010"/>
    <x v="2472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s v="US"/>
    <s v="USD"/>
    <n v="1352573869"/>
    <d v="2012-11-10T18:57:49"/>
    <n v="2012"/>
    <x v="2473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s v="US"/>
    <s v="USD"/>
    <n v="1286756176"/>
    <d v="2010-10-11T00:16:16"/>
    <n v="2010"/>
    <x v="2474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s v="US"/>
    <s v="USD"/>
    <n v="1278799200"/>
    <d v="2010-07-10T22:00:00"/>
    <n v="2010"/>
    <x v="2475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s v="1000 to 4999"/>
    <n v="3360.72"/>
    <x v="0"/>
    <s v="US"/>
    <s v="USD"/>
    <n v="1415004770"/>
    <d v="2014-11-03T08:52:50"/>
    <n v="2014"/>
    <x v="2476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s v="less than 1000"/>
    <n v="1285"/>
    <x v="0"/>
    <s v="US"/>
    <s v="USD"/>
    <n v="1344789345"/>
    <d v="2012-08-12T16:35:45"/>
    <n v="2012"/>
    <x v="2477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s v="US"/>
    <s v="USD"/>
    <n v="1358117313"/>
    <d v="2013-01-13T22:48:33"/>
    <n v="2013"/>
    <x v="2478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s v="less than 1000"/>
    <n v="400.33"/>
    <x v="0"/>
    <s v="US"/>
    <s v="USD"/>
    <n v="1343440800"/>
    <d v="2012-07-28T02:00:00"/>
    <n v="2012"/>
    <x v="2479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s v="US"/>
    <s v="USD"/>
    <n v="1444516084"/>
    <d v="2015-10-10T22:28:04"/>
    <n v="2015"/>
    <x v="2480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s v="US"/>
    <s v="USD"/>
    <n v="1335799808"/>
    <d v="2012-04-30T15:30:08"/>
    <n v="2012"/>
    <x v="2481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s v="US"/>
    <s v="USD"/>
    <n v="1312224383"/>
    <d v="2011-08-01T18:46:23"/>
    <n v="2011"/>
    <x v="2482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s v="US"/>
    <s v="USD"/>
    <n v="1335891603"/>
    <d v="2012-05-01T17:00:03"/>
    <n v="2012"/>
    <x v="248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s v="US"/>
    <s v="USD"/>
    <n v="1316124003"/>
    <d v="2011-09-15T22:00:03"/>
    <n v="2011"/>
    <x v="2484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s v="US"/>
    <s v="USD"/>
    <n v="1318463879"/>
    <d v="2011-10-12T23:57:59"/>
    <n v="2011"/>
    <x v="2485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s v="US"/>
    <s v="USD"/>
    <n v="1335113976"/>
    <d v="2012-04-22T16:59:36"/>
    <n v="2012"/>
    <x v="248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s v="US"/>
    <s v="USD"/>
    <n v="1338083997"/>
    <d v="2012-05-27T01:59:57"/>
    <n v="2012"/>
    <x v="248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s v="US"/>
    <s v="USD"/>
    <n v="1321459908"/>
    <d v="2011-11-16T16:11:48"/>
    <n v="2011"/>
    <x v="248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s v="US"/>
    <s v="USD"/>
    <n v="1368117239"/>
    <d v="2013-05-09T16:33:59"/>
    <n v="2013"/>
    <x v="248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s v="US"/>
    <s v="USD"/>
    <n v="1340429276"/>
    <d v="2012-06-23T05:27:56"/>
    <n v="2012"/>
    <x v="2490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s v="US"/>
    <s v="USD"/>
    <n v="1295142660"/>
    <d v="2011-01-16T01:51:00"/>
    <n v="2011"/>
    <x v="2491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s v="less than 1000"/>
    <n v="750"/>
    <x v="0"/>
    <s v="US"/>
    <s v="USD"/>
    <n v="1339840740"/>
    <d v="2012-06-16T09:59:00"/>
    <n v="2012"/>
    <x v="2492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s v="US"/>
    <s v="USD"/>
    <n v="1367208140"/>
    <d v="2013-04-29T04:02:20"/>
    <n v="2013"/>
    <x v="2493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s v="US"/>
    <s v="USD"/>
    <n v="1337786944"/>
    <d v="2012-05-23T15:29:04"/>
    <n v="2012"/>
    <x v="249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s v="US"/>
    <s v="USD"/>
    <n v="1339022575"/>
    <d v="2012-06-06T22:42:55"/>
    <n v="2012"/>
    <x v="249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s v="US"/>
    <s v="USD"/>
    <n v="1364597692"/>
    <d v="2013-03-29T22:54:52"/>
    <n v="2013"/>
    <x v="2496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s v="US"/>
    <s v="USD"/>
    <n v="1312578338"/>
    <d v="2011-08-05T21:05:38"/>
    <n v="2011"/>
    <x v="2497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s v="US"/>
    <s v="USD"/>
    <n v="1422400387"/>
    <d v="2015-01-27T23:13:07"/>
    <n v="2015"/>
    <x v="2498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s v="US"/>
    <s v="USD"/>
    <n v="1356976800"/>
    <d v="2012-12-31T18:00:00"/>
    <n v="2012"/>
    <x v="2499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s v="US"/>
    <s v="USD"/>
    <n v="1340476375"/>
    <d v="2012-06-23T18:32:55"/>
    <n v="2012"/>
    <x v="2500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 14999"/>
    <n v="281"/>
    <x v="2"/>
    <s v="CA"/>
    <s v="CAD"/>
    <n v="1443379104"/>
    <d v="2015-09-27T18:38:24"/>
    <n v="2015"/>
    <x v="2501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s v="Greater than 50000"/>
    <n v="86"/>
    <x v="2"/>
    <s v="US"/>
    <s v="USD"/>
    <n v="1411328918"/>
    <d v="2014-09-21T19:48:38"/>
    <n v="2014"/>
    <x v="2502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s v="10000 to 14999"/>
    <n v="0"/>
    <x v="2"/>
    <s v="US"/>
    <s v="USD"/>
    <n v="1465333560"/>
    <d v="2016-06-07T21:06:00"/>
    <n v="2016"/>
    <x v="2503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s v="35000 to 39999"/>
    <n v="0"/>
    <x v="2"/>
    <s v="US"/>
    <s v="USD"/>
    <n v="1416014534"/>
    <d v="2014-11-15T01:22:14"/>
    <n v="2014"/>
    <x v="250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s v="US"/>
    <s v="USD"/>
    <n v="1426292416"/>
    <d v="2015-03-14T00:20:16"/>
    <n v="2015"/>
    <x v="2505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s v="GB"/>
    <s v="GBP"/>
    <n v="1443906000"/>
    <d v="2015-10-03T21:00:00"/>
    <n v="2015"/>
    <x v="2506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s v="40000 to 44999"/>
    <n v="0"/>
    <x v="2"/>
    <s v="US"/>
    <s v="USD"/>
    <n v="1431308704"/>
    <d v="2015-05-11T01:45:04"/>
    <n v="2015"/>
    <x v="2507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s v="US"/>
    <s v="USD"/>
    <n v="1408056634"/>
    <d v="2014-08-14T22:50:34"/>
    <n v="2014"/>
    <x v="2508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s v="Greater than 50000"/>
    <n v="1000"/>
    <x v="2"/>
    <s v="GB"/>
    <s v="GBP"/>
    <n v="1429554349"/>
    <d v="2015-04-20T18:25:49"/>
    <n v="2015"/>
    <x v="250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50000"/>
    <n v="75"/>
    <x v="2"/>
    <s v="US"/>
    <s v="USD"/>
    <n v="1431647772"/>
    <d v="2015-05-14T23:56:12"/>
    <n v="2015"/>
    <x v="2510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s v="Greater than 50000"/>
    <n v="0"/>
    <x v="2"/>
    <s v="GB"/>
    <s v="GBP"/>
    <n v="1454323413"/>
    <d v="2016-02-01T10:43:33"/>
    <n v="2016"/>
    <x v="2511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s v="US"/>
    <s v="USD"/>
    <n v="1418504561"/>
    <d v="2014-12-13T21:02:41"/>
    <n v="2014"/>
    <x v="2512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Greater than 50000"/>
    <n v="0"/>
    <x v="2"/>
    <s v="DE"/>
    <s v="EUR"/>
    <n v="1488067789"/>
    <d v="2017-02-26T00:09:49"/>
    <n v="2017"/>
    <x v="2513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s v="10000 to 14999"/>
    <n v="210"/>
    <x v="2"/>
    <s v="US"/>
    <s v="USD"/>
    <n v="1408526477"/>
    <d v="2014-08-20T09:21:17"/>
    <n v="2014"/>
    <x v="2514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s v="US"/>
    <s v="USD"/>
    <n v="1424635753"/>
    <d v="2015-02-22T20:09:13"/>
    <n v="2015"/>
    <x v="2515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s v="US"/>
    <s v="USD"/>
    <n v="1417279252"/>
    <d v="2014-11-29T16:40:52"/>
    <n v="2014"/>
    <x v="2516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s v="CA"/>
    <s v="CAD"/>
    <n v="1426788930"/>
    <d v="2015-03-19T18:15:30"/>
    <n v="2015"/>
    <x v="2517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s v="US"/>
    <s v="USD"/>
    <n v="1415899228"/>
    <d v="2014-11-13T17:20:28"/>
    <n v="2014"/>
    <x v="251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s v="Greater than 50000"/>
    <n v="65"/>
    <x v="2"/>
    <s v="US"/>
    <s v="USD"/>
    <n v="1405741404"/>
    <d v="2014-07-19T03:43:24"/>
    <n v="2014"/>
    <x v="2519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50000"/>
    <n v="0"/>
    <x v="2"/>
    <s v="US"/>
    <s v="USD"/>
    <n v="1476559260"/>
    <d v="2016-10-15T19:21:00"/>
    <n v="2016"/>
    <x v="2520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 14999"/>
    <n v="13685.99"/>
    <x v="0"/>
    <s v="US"/>
    <s v="USD"/>
    <n v="1444778021"/>
    <d v="2015-10-13T23:13:41"/>
    <n v="2015"/>
    <x v="25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s v="US"/>
    <s v="USD"/>
    <n v="1461336720"/>
    <d v="2016-04-22T14:52:00"/>
    <n v="2016"/>
    <x v="2522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s v="US"/>
    <s v="USD"/>
    <n v="1416270292"/>
    <d v="2014-11-18T00:24:52"/>
    <n v="2014"/>
    <x v="2523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s v="5000 to 9999"/>
    <n v="7620"/>
    <x v="0"/>
    <s v="US"/>
    <s v="USD"/>
    <n v="1419136200"/>
    <d v="2014-12-21T04:30:00"/>
    <n v="2014"/>
    <x v="2524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s v="US"/>
    <s v="USD"/>
    <n v="1340914571"/>
    <d v="2012-06-28T20:16:11"/>
    <n v="2012"/>
    <x v="2525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s v="US"/>
    <s v="USD"/>
    <n v="1418014740"/>
    <d v="2014-12-08T04:59:00"/>
    <n v="2014"/>
    <x v="2526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s v="US"/>
    <s v="USD"/>
    <n v="1382068740"/>
    <d v="2013-10-18T03:59:00"/>
    <n v="2013"/>
    <x v="2527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s v="GB"/>
    <s v="GBP"/>
    <n v="1440068400"/>
    <d v="2015-08-20T11:00:00"/>
    <n v="2015"/>
    <x v="2528"/>
    <x v="2528"/>
    <b v="0"/>
    <n v="81"/>
    <b v="1"/>
    <s v="music/classical music"/>
    <x v="4"/>
    <x v="35"/>
  </r>
  <r>
    <n v="2529"/>
    <s v="UrbanArias is DC's Contemporary Opera Company"/>
    <s v="Opera. Short. New."/>
    <n v="6000"/>
    <s v="5000 to 9999"/>
    <n v="6257"/>
    <x v="0"/>
    <s v="US"/>
    <s v="USD"/>
    <n v="1332636975"/>
    <d v="2012-03-25T00:56:15"/>
    <n v="2012"/>
    <x v="2529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s v="US"/>
    <s v="USD"/>
    <n v="1429505400"/>
    <d v="2015-04-20T04:50:00"/>
    <n v="2015"/>
    <x v="2530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s v="US"/>
    <s v="USD"/>
    <n v="1439611140"/>
    <d v="2015-08-15T03:59:00"/>
    <n v="2015"/>
    <x v="2531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s v="US"/>
    <s v="USD"/>
    <n v="1345148566"/>
    <d v="2012-08-16T20:22:46"/>
    <n v="2012"/>
    <x v="2532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s v="US"/>
    <s v="USD"/>
    <n v="1362160868"/>
    <d v="2013-03-01T18:01:08"/>
    <n v="2013"/>
    <x v="2533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s v="US"/>
    <s v="USD"/>
    <n v="1262325600"/>
    <d v="2010-01-01T06:00:00"/>
    <n v="2010"/>
    <x v="2534"/>
    <x v="2534"/>
    <b v="0"/>
    <n v="14"/>
    <b v="1"/>
    <s v="music/classical music"/>
    <x v="4"/>
    <x v="35"/>
  </r>
  <r>
    <n v="2535"/>
    <s v="Mark Hayes Requiem Recording"/>
    <s v="Mark Hayes: Requiem Recording"/>
    <n v="20000"/>
    <s v="20000 to 24999"/>
    <n v="20755"/>
    <x v="0"/>
    <s v="US"/>
    <s v="USD"/>
    <n v="1417463945"/>
    <d v="2014-12-01T19:59:05"/>
    <n v="2014"/>
    <x v="253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s v="US"/>
    <s v="USD"/>
    <n v="1375151566"/>
    <d v="2013-07-30T02:32:46"/>
    <n v="2013"/>
    <x v="253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s v="US"/>
    <s v="USD"/>
    <n v="1312212855"/>
    <d v="2011-08-01T15:34:15"/>
    <n v="2011"/>
    <x v="2537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s v="15000 to 19999"/>
    <n v="20343.169999999998"/>
    <x v="0"/>
    <s v="US"/>
    <s v="USD"/>
    <n v="1361681940"/>
    <d v="2013-02-24T04:59:00"/>
    <n v="2013"/>
    <x v="2538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s v="10000 to 14999"/>
    <n v="10025"/>
    <x v="0"/>
    <s v="US"/>
    <s v="USD"/>
    <n v="1422913152"/>
    <d v="2015-02-02T21:39:12"/>
    <n v="2015"/>
    <x v="2539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s v="US"/>
    <s v="USD"/>
    <n v="1319904721"/>
    <d v="2011-10-29T16:12:01"/>
    <n v="2011"/>
    <x v="2540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s v="GB"/>
    <s v="GBP"/>
    <n v="1380192418"/>
    <d v="2013-09-26T10:46:58"/>
    <n v="2013"/>
    <x v="2541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s v="US"/>
    <s v="USD"/>
    <n v="1380599940"/>
    <d v="2013-10-01T03:59:00"/>
    <n v="2013"/>
    <x v="2542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s v="US"/>
    <s v="USD"/>
    <n v="1293937200"/>
    <d v="2011-01-02T03:00:00"/>
    <n v="2011"/>
    <x v="2543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s v="5000 to 9999"/>
    <n v="5041"/>
    <x v="0"/>
    <s v="US"/>
    <s v="USD"/>
    <n v="1341750569"/>
    <d v="2012-07-08T12:29:29"/>
    <n v="2012"/>
    <x v="2544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s v="US"/>
    <s v="USD"/>
    <n v="1424997000"/>
    <d v="2015-02-27T00:30:00"/>
    <n v="2015"/>
    <x v="2545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s v="US"/>
    <s v="USD"/>
    <n v="1380949200"/>
    <d v="2013-10-05T05:00:00"/>
    <n v="2013"/>
    <x v="2546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s v="US"/>
    <s v="USD"/>
    <n v="1333560803"/>
    <d v="2012-04-04T17:33:23"/>
    <n v="2012"/>
    <x v="2547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s v="FR"/>
    <s v="EUR"/>
    <n v="1475209620"/>
    <d v="2016-09-30T04:27:00"/>
    <n v="2016"/>
    <x v="2548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s v="GB"/>
    <s v="GBP"/>
    <n v="1370019600"/>
    <d v="2013-05-31T17:00:00"/>
    <n v="2013"/>
    <x v="2549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s v="US"/>
    <s v="USD"/>
    <n v="1444276740"/>
    <d v="2015-10-08T03:59:00"/>
    <n v="2015"/>
    <x v="2550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s v="US"/>
    <s v="USD"/>
    <n v="1332362880"/>
    <d v="2012-03-21T20:48:00"/>
    <n v="2012"/>
    <x v="2551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s v="US"/>
    <s v="USD"/>
    <n v="1488741981"/>
    <d v="2017-03-05T19:26:21"/>
    <n v="2017"/>
    <x v="2552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s v="US"/>
    <s v="USD"/>
    <n v="1348202807"/>
    <d v="2012-09-21T04:46:47"/>
    <n v="2012"/>
    <x v="2553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s v="US"/>
    <s v="USD"/>
    <n v="1433131140"/>
    <d v="2015-06-01T03:59:00"/>
    <n v="2015"/>
    <x v="2554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s v="US"/>
    <s v="USD"/>
    <n v="1338219793"/>
    <d v="2012-05-28T15:43:13"/>
    <n v="2012"/>
    <x v="2555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s v="US"/>
    <s v="USD"/>
    <n v="1356392857"/>
    <d v="2012-12-24T23:47:37"/>
    <n v="2012"/>
    <x v="2556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s v="less than 1000"/>
    <n v="1066"/>
    <x v="0"/>
    <s v="GB"/>
    <s v="GBP"/>
    <n v="1400176386"/>
    <d v="2014-05-15T17:53:06"/>
    <n v="2014"/>
    <x v="2557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s v="1000 to 4999"/>
    <n v="1361"/>
    <x v="0"/>
    <s v="AU"/>
    <s v="AUD"/>
    <n v="1430488740"/>
    <d v="2015-05-01T13:59:00"/>
    <n v="2015"/>
    <x v="2558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s v="US"/>
    <s v="USD"/>
    <n v="1321385820"/>
    <d v="2011-11-15T19:37:00"/>
    <n v="2011"/>
    <x v="2559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s v="GB"/>
    <s v="GBP"/>
    <n v="1425682174"/>
    <d v="2015-03-06T22:49:34"/>
    <n v="2015"/>
    <x v="2560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Greater than 50000"/>
    <n v="0"/>
    <x v="1"/>
    <s v="CA"/>
    <s v="CAD"/>
    <n v="1444740089"/>
    <d v="2015-10-13T12:41:29"/>
    <n v="2015"/>
    <x v="2561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 14999"/>
    <n v="75"/>
    <x v="1"/>
    <s v="DE"/>
    <s v="EUR"/>
    <n v="1476189339"/>
    <d v="2016-10-11T12:35:39"/>
    <n v="2016"/>
    <x v="2562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s v="20000 to 24999"/>
    <n v="0"/>
    <x v="1"/>
    <s v="US"/>
    <s v="USD"/>
    <n v="1438226451"/>
    <d v="2015-07-30T03:20:51"/>
    <n v="2015"/>
    <x v="2563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s v="CA"/>
    <s v="CAD"/>
    <n v="1406854699"/>
    <d v="2014-08-01T00:58:19"/>
    <n v="2014"/>
    <x v="2564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s v="10000 to 14999"/>
    <n v="100"/>
    <x v="1"/>
    <s v="US"/>
    <s v="USD"/>
    <n v="1462827000"/>
    <d v="2016-05-09T20:50:00"/>
    <n v="2016"/>
    <x v="2565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35000 to 39999"/>
    <n v="0"/>
    <x v="1"/>
    <s v="US"/>
    <s v="USD"/>
    <n v="1408663948"/>
    <d v="2014-08-21T23:32:28"/>
    <n v="2014"/>
    <x v="2566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s v="US"/>
    <s v="USD"/>
    <n v="1429823138"/>
    <d v="2015-04-23T21:05:38"/>
    <n v="2015"/>
    <x v="2567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 14999"/>
    <n v="50"/>
    <x v="1"/>
    <s v="GB"/>
    <s v="GBP"/>
    <n v="1472745594"/>
    <d v="2016-09-01T15:59:54"/>
    <n v="2016"/>
    <x v="2568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s v="US"/>
    <s v="USD"/>
    <n v="1442457112"/>
    <d v="2015-09-17T02:31:52"/>
    <n v="2015"/>
    <x v="2569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s v="US"/>
    <s v="USD"/>
    <n v="1486590035"/>
    <d v="2017-02-08T21:40:35"/>
    <n v="2017"/>
    <x v="2570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s v="Greater than 50000"/>
    <n v="250"/>
    <x v="1"/>
    <s v="AU"/>
    <s v="AUD"/>
    <n v="1463645521"/>
    <d v="2016-05-19T08:12:01"/>
    <n v="2016"/>
    <x v="257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s v="US"/>
    <s v="USD"/>
    <n v="1428893517"/>
    <d v="2015-04-13T02:51:57"/>
    <n v="2015"/>
    <x v="2572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s v="US"/>
    <s v="USD"/>
    <n v="1408803149"/>
    <d v="2014-08-23T14:12:29"/>
    <n v="2014"/>
    <x v="2573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10000 to 14999"/>
    <n v="0"/>
    <x v="1"/>
    <s v="US"/>
    <s v="USD"/>
    <n v="1463600945"/>
    <d v="2016-05-18T19:49:05"/>
    <n v="2016"/>
    <x v="2574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s v="Greater than 50000"/>
    <n v="0"/>
    <x v="1"/>
    <s v="US"/>
    <s v="USD"/>
    <n v="1421030194"/>
    <d v="2015-01-12T02:36:34"/>
    <n v="2015"/>
    <x v="2575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s v="10000 to 14999"/>
    <n v="0"/>
    <x v="1"/>
    <s v="US"/>
    <s v="USD"/>
    <n v="1428707647"/>
    <d v="2015-04-10T23:14:07"/>
    <n v="2015"/>
    <x v="2576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s v="US"/>
    <s v="USD"/>
    <n v="1407181297"/>
    <d v="2014-08-04T19:41:37"/>
    <n v="2014"/>
    <x v="257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s v="US"/>
    <s v="USD"/>
    <n v="1444410000"/>
    <d v="2015-10-09T17:00:00"/>
    <n v="2015"/>
    <x v="2578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50000"/>
    <n v="277"/>
    <x v="1"/>
    <s v="US"/>
    <s v="USD"/>
    <n v="1410810903"/>
    <d v="2014-09-15T19:55:03"/>
    <n v="2014"/>
    <x v="2579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s v="US"/>
    <s v="USD"/>
    <n v="1431745200"/>
    <d v="2015-05-16T03:00:00"/>
    <n v="2015"/>
    <x v="2580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s v="US"/>
    <s v="USD"/>
    <n v="1447689898"/>
    <d v="2015-11-16T16:04:58"/>
    <n v="2015"/>
    <x v="2581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s v="Greater than 50000"/>
    <n v="1"/>
    <x v="2"/>
    <s v="US"/>
    <s v="USD"/>
    <n v="1477784634"/>
    <d v="2016-10-29T23:43:54"/>
    <n v="2016"/>
    <x v="2582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s v="1000 to 4999"/>
    <n v="5"/>
    <x v="2"/>
    <s v="US"/>
    <s v="USD"/>
    <n v="1426526880"/>
    <d v="2015-03-16T17:28:00"/>
    <n v="2015"/>
    <x v="2583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s v="10000 to 14999"/>
    <n v="0"/>
    <x v="2"/>
    <s v="US"/>
    <s v="USD"/>
    <n v="1434341369"/>
    <d v="2015-06-15T04:09:29"/>
    <n v="2015"/>
    <x v="2584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s v="US"/>
    <s v="USD"/>
    <n v="1404601632"/>
    <d v="2014-07-05T23:07:12"/>
    <n v="2014"/>
    <x v="2585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s v="1000 to 4999"/>
    <n v="5"/>
    <x v="2"/>
    <s v="GB"/>
    <s v="GBP"/>
    <n v="1451030136"/>
    <d v="2015-12-25T07:55:36"/>
    <n v="2015"/>
    <x v="258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s v="Greater than 50000"/>
    <n v="1217"/>
    <x v="2"/>
    <s v="US"/>
    <s v="USD"/>
    <n v="1451491953"/>
    <d v="2015-12-30T16:12:33"/>
    <n v="2015"/>
    <x v="2587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s v="US"/>
    <s v="USD"/>
    <n v="1427807640"/>
    <d v="2015-03-31T13:14:00"/>
    <n v="2015"/>
    <x v="2588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s v="Greater than 50000"/>
    <n v="5"/>
    <x v="2"/>
    <s v="DK"/>
    <s v="DKK"/>
    <n v="1458733927"/>
    <d v="2016-03-23T11:52:07"/>
    <n v="2016"/>
    <x v="2589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s v="AU"/>
    <s v="AUD"/>
    <n v="1453817297"/>
    <d v="2016-01-26T14:08:17"/>
    <n v="2016"/>
    <x v="2590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s v="US"/>
    <s v="USD"/>
    <n v="1457901924"/>
    <d v="2016-03-13T20:45:24"/>
    <n v="2016"/>
    <x v="2591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s v="US"/>
    <s v="USD"/>
    <n v="1412536421"/>
    <d v="2014-10-05T19:13:41"/>
    <n v="2014"/>
    <x v="2592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10000 to 14999"/>
    <n v="0"/>
    <x v="2"/>
    <s v="US"/>
    <s v="USD"/>
    <n v="1429993026"/>
    <d v="2015-04-25T20:17:06"/>
    <n v="2015"/>
    <x v="2593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s v="Greater than 50000"/>
    <n v="1"/>
    <x v="2"/>
    <s v="US"/>
    <s v="USD"/>
    <n v="1407453228"/>
    <d v="2014-08-07T23:13:48"/>
    <n v="2014"/>
    <x v="2594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s v="15000 to 19999"/>
    <n v="1825"/>
    <x v="2"/>
    <s v="US"/>
    <s v="USD"/>
    <n v="1487915500"/>
    <d v="2017-02-24T05:51:40"/>
    <n v="2017"/>
    <x v="2595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s v="35000 to 39999"/>
    <n v="8256"/>
    <x v="2"/>
    <s v="CA"/>
    <s v="CAD"/>
    <n v="1407427009"/>
    <d v="2014-08-07T15:56:49"/>
    <n v="2014"/>
    <x v="2596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s v="GB"/>
    <s v="GBP"/>
    <n v="1466323917"/>
    <d v="2016-06-19T08:11:57"/>
    <n v="2016"/>
    <x v="259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s v="US"/>
    <s v="USD"/>
    <n v="1443039001"/>
    <d v="2015-09-23T20:10:01"/>
    <n v="2015"/>
    <x v="2598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s v="5000 to 9999"/>
    <n v="90"/>
    <x v="2"/>
    <s v="US"/>
    <s v="USD"/>
    <n v="1407089147"/>
    <d v="2014-08-03T18:05:47"/>
    <n v="2014"/>
    <x v="2599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s v="Greater than 50000"/>
    <n v="3466"/>
    <x v="2"/>
    <s v="US"/>
    <s v="USD"/>
    <n v="1458938200"/>
    <d v="2016-03-25T20:36:40"/>
    <n v="2016"/>
    <x v="26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s v="US"/>
    <s v="USD"/>
    <n v="1347508740"/>
    <d v="2012-09-13T03:59:00"/>
    <n v="2012"/>
    <x v="2601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s v="10000 to 14999"/>
    <n v="39131"/>
    <x v="0"/>
    <s v="US"/>
    <s v="USD"/>
    <n v="1415827200"/>
    <d v="2014-11-12T21:20:00"/>
    <n v="2014"/>
    <x v="2602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s v="1000 to 4999"/>
    <n v="1776"/>
    <x v="0"/>
    <s v="US"/>
    <s v="USD"/>
    <n v="1387835654"/>
    <d v="2013-12-23T21:54:14"/>
    <n v="2013"/>
    <x v="2603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s v="US"/>
    <s v="USD"/>
    <n v="1335662023"/>
    <d v="2012-04-29T01:13:43"/>
    <n v="2012"/>
    <x v="2604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s v="Greater than 50000"/>
    <n v="107421.57"/>
    <x v="0"/>
    <s v="US"/>
    <s v="USD"/>
    <n v="1466168390"/>
    <d v="2016-06-17T12:59:50"/>
    <n v="2016"/>
    <x v="2605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s v="10000 to 14999"/>
    <n v="12106"/>
    <x v="0"/>
    <s v="US"/>
    <s v="USD"/>
    <n v="1398791182"/>
    <d v="2014-04-29T17:06:22"/>
    <n v="2014"/>
    <x v="2606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s v="US"/>
    <s v="USD"/>
    <n v="1439344800"/>
    <d v="2015-08-12T02:00:00"/>
    <n v="2015"/>
    <x v="2607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s v="US"/>
    <s v="USD"/>
    <n v="1489536000"/>
    <d v="2017-03-15T00:00:00"/>
    <n v="2017"/>
    <x v="2608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s v="35000 to 39999"/>
    <n v="106330.39"/>
    <x v="0"/>
    <s v="US"/>
    <s v="USD"/>
    <n v="1342330951"/>
    <d v="2012-07-15T05:42:31"/>
    <n v="2012"/>
    <x v="2609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s v="20000 to 24999"/>
    <n v="32172.66"/>
    <x v="0"/>
    <s v="US"/>
    <s v="USD"/>
    <n v="1471849140"/>
    <d v="2016-08-22T06:59:00"/>
    <n v="2016"/>
    <x v="2610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s v="10000 to 14999"/>
    <n v="306970"/>
    <x v="0"/>
    <s v="DE"/>
    <s v="EUR"/>
    <n v="1483397940"/>
    <d v="2017-01-02T22:59:00"/>
    <n v="2017"/>
    <x v="2611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s v="10000 to 14999"/>
    <n v="17176.13"/>
    <x v="0"/>
    <s v="US"/>
    <s v="USD"/>
    <n v="1420773970"/>
    <d v="2015-01-09T03:26:10"/>
    <n v="2015"/>
    <x v="2612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s v="US"/>
    <s v="USD"/>
    <n v="1348256294"/>
    <d v="2012-09-21T19:38:14"/>
    <n v="2012"/>
    <x v="2613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 14999"/>
    <n v="10710"/>
    <x v="0"/>
    <s v="US"/>
    <s v="USD"/>
    <n v="1398834000"/>
    <d v="2014-04-30T05:00:00"/>
    <n v="2014"/>
    <x v="2614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s v="GB"/>
    <s v="GBP"/>
    <n v="1462017600"/>
    <d v="2016-04-30T12:00:00"/>
    <n v="2016"/>
    <x v="2615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s v="US"/>
    <s v="USD"/>
    <n v="1440546729"/>
    <d v="2015-08-25T23:52:09"/>
    <n v="2015"/>
    <x v="2616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s v="US"/>
    <s v="USD"/>
    <n v="1413838751"/>
    <d v="2014-10-20T20:59:11"/>
    <n v="2014"/>
    <x v="2617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s v="15000 to 19999"/>
    <n v="15808"/>
    <x v="0"/>
    <s v="US"/>
    <s v="USD"/>
    <n v="1449000061"/>
    <d v="2015-12-01T20:01:01"/>
    <n v="2015"/>
    <x v="2618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s v="US"/>
    <s v="USD"/>
    <n v="1445598000"/>
    <d v="2015-10-23T11:00:00"/>
    <n v="2015"/>
    <x v="2619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50000"/>
    <n v="93374"/>
    <x v="0"/>
    <s v="AU"/>
    <s v="AUD"/>
    <n v="1444525200"/>
    <d v="2015-10-11T01:00:00"/>
    <n v="2015"/>
    <x v="2620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s v="US"/>
    <s v="USD"/>
    <n v="1432230988"/>
    <d v="2015-05-21T17:56:28"/>
    <n v="2015"/>
    <x v="2621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s v="IT"/>
    <s v="EUR"/>
    <n v="1483120216"/>
    <d v="2016-12-30T17:50:16"/>
    <n v="2016"/>
    <x v="2622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s v="US"/>
    <s v="USD"/>
    <n v="1480658966"/>
    <d v="2016-12-02T06:09:26"/>
    <n v="2016"/>
    <x v="2623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s v="US"/>
    <s v="USD"/>
    <n v="1347530822"/>
    <d v="2012-09-13T10:07:02"/>
    <n v="2012"/>
    <x v="2624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s v="DE"/>
    <s v="EUR"/>
    <n v="1478723208"/>
    <d v="2016-11-09T20:26:48"/>
    <n v="2016"/>
    <x v="2625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s v="US"/>
    <s v="USD"/>
    <n v="1433343869"/>
    <d v="2015-06-03T15:04:29"/>
    <n v="2015"/>
    <x v="2626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s v="US"/>
    <s v="USD"/>
    <n v="1448571261"/>
    <d v="2015-11-26T20:54:21"/>
    <n v="2015"/>
    <x v="2627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s v="less than 1000"/>
    <n v="926"/>
    <x v="0"/>
    <s v="US"/>
    <s v="USD"/>
    <n v="1417389067"/>
    <d v="2014-11-30T23:11:07"/>
    <n v="2014"/>
    <x v="2628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s v="5000 to 9999"/>
    <n v="6387"/>
    <x v="0"/>
    <s v="GB"/>
    <s v="GBP"/>
    <n v="1431608122"/>
    <d v="2015-05-14T12:55:22"/>
    <n v="2015"/>
    <x v="2629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s v="AU"/>
    <s v="AUD"/>
    <n v="1467280800"/>
    <d v="2016-06-30T10:00:00"/>
    <n v="2016"/>
    <x v="2630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s v="US"/>
    <s v="USD"/>
    <n v="1440907427"/>
    <d v="2015-08-30T04:03:47"/>
    <n v="2015"/>
    <x v="2631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s v="1000 to 4999"/>
    <n v="1466"/>
    <x v="0"/>
    <s v="US"/>
    <s v="USD"/>
    <n v="1464485339"/>
    <d v="2016-05-29T01:28:59"/>
    <n v="2016"/>
    <x v="2632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s v="5000 to 9999"/>
    <n v="17731"/>
    <x v="0"/>
    <s v="US"/>
    <s v="USD"/>
    <n v="1393542000"/>
    <d v="2014-02-27T23:00:00"/>
    <n v="2014"/>
    <x v="2633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s v="US"/>
    <s v="USD"/>
    <n v="1475163921"/>
    <d v="2016-09-29T15:45:21"/>
    <n v="2016"/>
    <x v="2634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 14999"/>
    <n v="11500"/>
    <x v="0"/>
    <s v="CA"/>
    <s v="CAD"/>
    <n v="1425937761"/>
    <d v="2015-03-09T21:49:21"/>
    <n v="2015"/>
    <x v="2635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s v="US"/>
    <s v="USD"/>
    <n v="1476579600"/>
    <d v="2016-10-16T01:00:00"/>
    <n v="2016"/>
    <x v="2636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s v="less than 1000"/>
    <n v="831"/>
    <x v="0"/>
    <s v="US"/>
    <s v="USD"/>
    <n v="1476277875"/>
    <d v="2016-10-12T13:11:15"/>
    <n v="2016"/>
    <x v="2637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s v="US"/>
    <s v="USD"/>
    <n v="1421358895"/>
    <d v="2015-01-15T21:54:55"/>
    <n v="2015"/>
    <x v="2638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s v="GB"/>
    <s v="GBP"/>
    <n v="1424378748"/>
    <d v="2015-02-19T20:45:48"/>
    <n v="2015"/>
    <x v="2639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s v="US"/>
    <s v="USD"/>
    <n v="1433735474"/>
    <d v="2015-06-08T03:51:14"/>
    <n v="2015"/>
    <x v="2640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s v="1000 to 4999"/>
    <n v="15"/>
    <x v="2"/>
    <s v="US"/>
    <s v="USD"/>
    <n v="1410811740"/>
    <d v="2014-09-15T20:09:00"/>
    <n v="2014"/>
    <x v="2641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50000"/>
    <n v="0"/>
    <x v="2"/>
    <s v="DE"/>
    <s v="EUR"/>
    <n v="1468565820"/>
    <d v="2016-07-15T06:57:00"/>
    <n v="2016"/>
    <x v="2642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50000"/>
    <n v="335597.31"/>
    <x v="1"/>
    <s v="US"/>
    <s v="USD"/>
    <n v="1482307140"/>
    <d v="2016-12-21T07:59:00"/>
    <n v="2016"/>
    <x v="2643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50000"/>
    <n v="2053"/>
    <x v="1"/>
    <s v="US"/>
    <s v="USD"/>
    <n v="1489172435"/>
    <d v="2017-03-10T19:00:35"/>
    <n v="2017"/>
    <x v="2644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s v="AU"/>
    <s v="AUD"/>
    <n v="1415481203"/>
    <d v="2014-11-08T21:13:23"/>
    <n v="2014"/>
    <x v="2645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s v="Greater than 50000"/>
    <n v="42086.42"/>
    <x v="1"/>
    <s v="US"/>
    <s v="USD"/>
    <n v="1441783869"/>
    <d v="2015-09-09T07:31:09"/>
    <n v="2015"/>
    <x v="2646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s v="CA"/>
    <s v="CAD"/>
    <n v="1439533019"/>
    <d v="2015-08-14T06:16:59"/>
    <n v="2015"/>
    <x v="2647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 14999"/>
    <n v="106"/>
    <x v="1"/>
    <s v="US"/>
    <s v="USD"/>
    <n v="1457543360"/>
    <d v="2016-03-09T17:09:20"/>
    <n v="2016"/>
    <x v="2648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s v="Greater than 50000"/>
    <n v="124"/>
    <x v="1"/>
    <s v="US"/>
    <s v="USD"/>
    <n v="1454370941"/>
    <d v="2016-02-01T23:55:41"/>
    <n v="2016"/>
    <x v="2649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s v="Greater than 50000"/>
    <n v="358"/>
    <x v="1"/>
    <s v="US"/>
    <s v="USD"/>
    <n v="1482332343"/>
    <d v="2016-12-21T14:59:03"/>
    <n v="2016"/>
    <x v="2650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50000"/>
    <n v="5233"/>
    <x v="1"/>
    <s v="US"/>
    <s v="USD"/>
    <n v="1450380009"/>
    <d v="2015-12-17T19:20:09"/>
    <n v="2015"/>
    <x v="2651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50000"/>
    <n v="885"/>
    <x v="1"/>
    <s v="AU"/>
    <s v="AUD"/>
    <n v="1418183325"/>
    <d v="2014-12-10T03:48:45"/>
    <n v="2014"/>
    <x v="2652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s v="Greater than 50000"/>
    <n v="5876"/>
    <x v="1"/>
    <s v="US"/>
    <s v="USD"/>
    <n v="1402632000"/>
    <d v="2014-06-13T04:00:00"/>
    <n v="2014"/>
    <x v="2653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50000"/>
    <n v="51"/>
    <x v="1"/>
    <s v="US"/>
    <s v="USD"/>
    <n v="1429622726"/>
    <d v="2015-04-21T13:25:26"/>
    <n v="2015"/>
    <x v="2654"/>
    <x v="2654"/>
    <b v="0"/>
    <n v="6"/>
    <b v="0"/>
    <s v="technology/space exploration"/>
    <x v="2"/>
    <x v="36"/>
  </r>
  <r>
    <n v="2655"/>
    <s v="Balloons (Canceled)"/>
    <s v="Thank you for your support!"/>
    <n v="15000"/>
    <s v="15000 to 19999"/>
    <n v="3155"/>
    <x v="1"/>
    <s v="US"/>
    <s v="USD"/>
    <n v="1455048000"/>
    <d v="2016-02-09T20:00:00"/>
    <n v="2016"/>
    <x v="2655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s v="Greater than 50000"/>
    <n v="17155"/>
    <x v="1"/>
    <s v="US"/>
    <s v="USD"/>
    <n v="1489345200"/>
    <d v="2017-03-12T19:00:00"/>
    <n v="2017"/>
    <x v="2656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s v="US"/>
    <s v="USD"/>
    <n v="1470187800"/>
    <d v="2016-08-03T01:30:00"/>
    <n v="2016"/>
    <x v="2657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s v="Greater than 50000"/>
    <n v="91"/>
    <x v="1"/>
    <s v="US"/>
    <s v="USD"/>
    <n v="1469913194"/>
    <d v="2016-07-30T21:13:14"/>
    <n v="2016"/>
    <x v="2658"/>
    <x v="2658"/>
    <b v="0"/>
    <n v="4"/>
    <b v="0"/>
    <s v="technology/space exploration"/>
    <x v="2"/>
    <x v="36"/>
  </r>
  <r>
    <n v="2659"/>
    <s v="test (Canceled)"/>
    <s v="test"/>
    <n v="49000"/>
    <s v="45000 to 49999"/>
    <n v="1333"/>
    <x v="1"/>
    <s v="US"/>
    <s v="USD"/>
    <n v="1429321210"/>
    <d v="2015-04-18T01:40:10"/>
    <n v="2015"/>
    <x v="2659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s v="US"/>
    <s v="USD"/>
    <n v="1448388418"/>
    <d v="2015-11-24T18:06:58"/>
    <n v="2015"/>
    <x v="2660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s v="US"/>
    <s v="USD"/>
    <n v="1382742010"/>
    <d v="2013-10-25T23:00:10"/>
    <n v="2013"/>
    <x v="2661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s v="US"/>
    <s v="USD"/>
    <n v="1440179713"/>
    <d v="2015-08-21T17:55:13"/>
    <n v="2015"/>
    <x v="2662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s v="CA"/>
    <s v="CAD"/>
    <n v="1441378800"/>
    <d v="2015-09-04T15:00:00"/>
    <n v="2015"/>
    <x v="2663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s v="US"/>
    <s v="USD"/>
    <n v="1449644340"/>
    <d v="2015-12-09T06:59:00"/>
    <n v="2015"/>
    <x v="2664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s v="US"/>
    <s v="USD"/>
    <n v="1430774974"/>
    <d v="2015-05-04T21:29:34"/>
    <n v="2015"/>
    <x v="2665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 14999"/>
    <n v="15929.51"/>
    <x v="0"/>
    <s v="US"/>
    <s v="USD"/>
    <n v="1443214800"/>
    <d v="2015-09-25T21:00:00"/>
    <n v="2015"/>
    <x v="2666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s v="US"/>
    <s v="USD"/>
    <n v="1455142416"/>
    <d v="2016-02-10T22:13:36"/>
    <n v="2016"/>
    <x v="2667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s v="1000 to 4999"/>
    <n v="1707"/>
    <x v="0"/>
    <s v="CA"/>
    <s v="CAD"/>
    <n v="1447079520"/>
    <d v="2015-11-09T14:32:00"/>
    <n v="2015"/>
    <x v="2668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s v="US"/>
    <s v="USD"/>
    <n v="1452387096"/>
    <d v="2016-01-10T00:51:36"/>
    <n v="2016"/>
    <x v="2669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s v="35000 to 39999"/>
    <n v="2495"/>
    <x v="2"/>
    <s v="AU"/>
    <s v="AUD"/>
    <n v="1406593780"/>
    <d v="2014-07-29T00:29:40"/>
    <n v="2014"/>
    <x v="267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s v="US"/>
    <s v="USD"/>
    <n v="1419017880"/>
    <d v="2014-12-19T19:38:00"/>
    <n v="2014"/>
    <x v="2671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s v="10000 to 14999"/>
    <n v="3319"/>
    <x v="2"/>
    <s v="US"/>
    <s v="USD"/>
    <n v="1451282400"/>
    <d v="2015-12-28T06:00:00"/>
    <n v="2015"/>
    <x v="2672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s v="US"/>
    <s v="USD"/>
    <n v="1414622700"/>
    <d v="2014-10-29T22:45:00"/>
    <n v="2014"/>
    <x v="2673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 39999"/>
    <n v="21994"/>
    <x v="2"/>
    <s v="US"/>
    <s v="USD"/>
    <n v="1467694740"/>
    <d v="2016-07-05T04:59:00"/>
    <n v="2016"/>
    <x v="2674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s v="US"/>
    <s v="USD"/>
    <n v="1415655289"/>
    <d v="2014-11-10T21:34:49"/>
    <n v="2014"/>
    <x v="2675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s v="CA"/>
    <s v="CAD"/>
    <n v="1463929174"/>
    <d v="2016-05-22T14:59:34"/>
    <n v="2016"/>
    <x v="2676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s v="US"/>
    <s v="USD"/>
    <n v="1404348143"/>
    <d v="2014-07-03T00:42:23"/>
    <n v="2014"/>
    <x v="2677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s v="Greater than 50000"/>
    <n v="1100"/>
    <x v="2"/>
    <s v="ES"/>
    <s v="EUR"/>
    <n v="1443121765"/>
    <d v="2015-09-24T19:09:25"/>
    <n v="2015"/>
    <x v="2678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s v="US"/>
    <s v="USD"/>
    <n v="1425081694"/>
    <d v="2015-02-28T00:01:34"/>
    <n v="2015"/>
    <x v="2679"/>
    <x v="2679"/>
    <b v="0"/>
    <n v="3"/>
    <b v="0"/>
    <s v="technology/makerspaces"/>
    <x v="2"/>
    <x v="37"/>
  </r>
  <r>
    <n v="2680"/>
    <s v="iHeart Pillow"/>
    <s v="iHeartPillow, Connecting loved ones"/>
    <n v="32000"/>
    <s v="30000 to 34999"/>
    <n v="276"/>
    <x v="2"/>
    <s v="ES"/>
    <s v="EUR"/>
    <n v="1459915491"/>
    <d v="2016-04-06T04:04:51"/>
    <n v="2016"/>
    <x v="2680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s v="US"/>
    <s v="USD"/>
    <n v="1405027750"/>
    <d v="2014-07-10T21:29:10"/>
    <n v="2014"/>
    <x v="2681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s v="5000 to 9999"/>
    <n v="1698"/>
    <x v="2"/>
    <s v="US"/>
    <s v="USD"/>
    <n v="1416635940"/>
    <d v="2014-11-22T05:59:00"/>
    <n v="2014"/>
    <x v="2682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s v="US"/>
    <s v="USD"/>
    <n v="1425233240"/>
    <d v="2015-03-01T18:07:20"/>
    <n v="2015"/>
    <x v="2683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s v="Greater than 50000"/>
    <n v="800"/>
    <x v="2"/>
    <s v="US"/>
    <s v="USD"/>
    <n v="1407621425"/>
    <d v="2014-08-09T21:57:05"/>
    <n v="2014"/>
    <x v="2684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s v="Greater than 50000"/>
    <n v="10"/>
    <x v="2"/>
    <s v="US"/>
    <s v="USD"/>
    <n v="1430149330"/>
    <d v="2015-04-27T15:42:10"/>
    <n v="2015"/>
    <x v="2685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s v="US"/>
    <s v="USD"/>
    <n v="1412119423"/>
    <d v="2014-09-30T23:23:43"/>
    <n v="2014"/>
    <x v="2686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s v="15000 to 19999"/>
    <n v="0"/>
    <x v="2"/>
    <s v="US"/>
    <s v="USD"/>
    <n v="1435591318"/>
    <d v="2015-06-29T15:21:58"/>
    <n v="2015"/>
    <x v="2687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s v="Greater than 50000"/>
    <n v="74"/>
    <x v="2"/>
    <s v="US"/>
    <s v="USD"/>
    <n v="1424746800"/>
    <d v="2015-02-24T03:00:00"/>
    <n v="2015"/>
    <x v="2688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s v="35000 to 39999"/>
    <n v="1"/>
    <x v="2"/>
    <s v="US"/>
    <s v="USD"/>
    <n v="1469919890"/>
    <d v="2016-07-30T23:04:50"/>
    <n v="2016"/>
    <x v="2689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s v="Greater than 50000"/>
    <n v="8586"/>
    <x v="2"/>
    <s v="US"/>
    <s v="USD"/>
    <n v="1433298676"/>
    <d v="2015-06-03T02:31:16"/>
    <n v="2015"/>
    <x v="2690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s v="Greater than 50000"/>
    <n v="35"/>
    <x v="2"/>
    <s v="CA"/>
    <s v="CAD"/>
    <n v="1431278557"/>
    <d v="2015-05-10T17:22:37"/>
    <n v="2015"/>
    <x v="2691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s v="US"/>
    <s v="USD"/>
    <n v="1427266860"/>
    <d v="2015-03-25T07:01:00"/>
    <n v="2015"/>
    <x v="2692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s v="US"/>
    <s v="USD"/>
    <n v="1407899966"/>
    <d v="2014-08-13T03:19:26"/>
    <n v="2014"/>
    <x v="2693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s v="US"/>
    <s v="USD"/>
    <n v="1411701739"/>
    <d v="2014-09-26T03:22:19"/>
    <n v="2014"/>
    <x v="2694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s v="15000 to 19999"/>
    <n v="71"/>
    <x v="2"/>
    <s v="US"/>
    <s v="USD"/>
    <n v="1428981718"/>
    <d v="2015-04-14T03:21:58"/>
    <n v="2015"/>
    <x v="2695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s v="Greater than 50000"/>
    <n v="3390"/>
    <x v="2"/>
    <s v="US"/>
    <s v="USD"/>
    <n v="1419538560"/>
    <d v="2014-12-25T20:16:00"/>
    <n v="2014"/>
    <x v="2696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s v="US"/>
    <s v="USD"/>
    <n v="1438552800"/>
    <d v="2015-08-02T22:00:00"/>
    <n v="2015"/>
    <x v="2697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s v="US"/>
    <s v="USD"/>
    <n v="1403904808"/>
    <d v="2014-06-27T21:33:28"/>
    <n v="2014"/>
    <x v="269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s v="less than 1000"/>
    <n v="0"/>
    <x v="2"/>
    <s v="CA"/>
    <s v="CAD"/>
    <n v="1407533463"/>
    <d v="2014-08-08T21:31:03"/>
    <n v="2014"/>
    <x v="2699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s v="5000 to 9999"/>
    <n v="70"/>
    <x v="2"/>
    <s v="US"/>
    <s v="USD"/>
    <n v="1411073972"/>
    <d v="2014-09-18T20:59:32"/>
    <n v="2014"/>
    <x v="2700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s v="IE"/>
    <s v="EUR"/>
    <n v="1491586534"/>
    <d v="2017-04-07T17:35:34"/>
    <n v="2017"/>
    <x v="2701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 14999"/>
    <n v="3441"/>
    <x v="3"/>
    <s v="US"/>
    <s v="USD"/>
    <n v="1491416077"/>
    <d v="2017-04-05T18:14:37"/>
    <n v="2017"/>
    <x v="2702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s v="40000 to 44999"/>
    <n v="41500"/>
    <x v="3"/>
    <s v="MX"/>
    <s v="MXN"/>
    <n v="1490196830"/>
    <d v="2017-03-22T15:33:50"/>
    <n v="2017"/>
    <x v="2703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s v="US"/>
    <s v="USD"/>
    <n v="1491421314"/>
    <d v="2017-04-05T19:41:54"/>
    <n v="2017"/>
    <x v="270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s v="15000 to 19999"/>
    <n v="1739"/>
    <x v="3"/>
    <s v="US"/>
    <s v="USD"/>
    <n v="1490389158"/>
    <d v="2017-03-24T20:59:18"/>
    <n v="2017"/>
    <x v="2705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s v="35000 to 39999"/>
    <n v="39304"/>
    <x v="0"/>
    <s v="US"/>
    <s v="USD"/>
    <n v="1413442740"/>
    <d v="2014-10-16T06:59:00"/>
    <n v="2014"/>
    <x v="2706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s v="US"/>
    <s v="USD"/>
    <n v="1369637940"/>
    <d v="2013-05-27T06:59:00"/>
    <n v="2013"/>
    <x v="2707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s v="20000 to 24999"/>
    <n v="46643.07"/>
    <x v="0"/>
    <s v="GB"/>
    <s v="GBP"/>
    <n v="1469119526"/>
    <d v="2016-07-21T16:45:26"/>
    <n v="2016"/>
    <x v="2708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50000"/>
    <n v="50803"/>
    <x v="0"/>
    <s v="US"/>
    <s v="USD"/>
    <n v="1475553540"/>
    <d v="2016-10-04T03:59:00"/>
    <n v="2016"/>
    <x v="2709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s v="Greater than 50000"/>
    <n v="92340.21"/>
    <x v="0"/>
    <s v="US"/>
    <s v="USD"/>
    <n v="1407549600"/>
    <d v="2014-08-09T02:00:00"/>
    <n v="2014"/>
    <x v="2710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s v="GB"/>
    <s v="GBP"/>
    <n v="1403301660"/>
    <d v="2014-06-20T22:01:00"/>
    <n v="2014"/>
    <x v="2711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s v="US"/>
    <s v="USD"/>
    <n v="1373738400"/>
    <d v="2013-07-13T18:00:00"/>
    <n v="2013"/>
    <x v="2712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50000"/>
    <n v="153362"/>
    <x v="0"/>
    <s v="US"/>
    <s v="USD"/>
    <n v="1450971684"/>
    <d v="2015-12-24T15:41:24"/>
    <n v="2015"/>
    <x v="2713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s v="25000 to 29999"/>
    <n v="29089"/>
    <x v="0"/>
    <s v="US"/>
    <s v="USD"/>
    <n v="1476486000"/>
    <d v="2016-10-14T23:00:00"/>
    <n v="2016"/>
    <x v="2714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s v="10000 to 14999"/>
    <n v="31754.69"/>
    <x v="0"/>
    <s v="US"/>
    <s v="USD"/>
    <n v="1456047228"/>
    <d v="2016-02-21T09:33:48"/>
    <n v="2016"/>
    <x v="2715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 14999"/>
    <n v="11998.01"/>
    <x v="0"/>
    <s v="DE"/>
    <s v="EUR"/>
    <n v="1444291193"/>
    <d v="2015-10-08T07:59:53"/>
    <n v="2015"/>
    <x v="2716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s v="US"/>
    <s v="USD"/>
    <n v="1417906649"/>
    <d v="2014-12-06T22:57:29"/>
    <n v="2014"/>
    <x v="2717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s v="US"/>
    <s v="USD"/>
    <n v="1462316400"/>
    <d v="2016-05-03T23:00:00"/>
    <n v="2016"/>
    <x v="2718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s v="US"/>
    <s v="USD"/>
    <n v="1460936694"/>
    <d v="2016-04-17T23:44:54"/>
    <n v="2016"/>
    <x v="2719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s v="25000 to 29999"/>
    <n v="29531"/>
    <x v="0"/>
    <s v="US"/>
    <s v="USD"/>
    <n v="1478866253"/>
    <d v="2016-11-11T12:10:53"/>
    <n v="2016"/>
    <x v="2720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s v="GB"/>
    <s v="GBP"/>
    <n v="1378494000"/>
    <d v="2013-09-06T19:00:00"/>
    <n v="2013"/>
    <x v="2721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s v="US"/>
    <s v="USD"/>
    <n v="1485722053"/>
    <d v="2017-01-29T20:34:13"/>
    <n v="2017"/>
    <x v="2722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 14999"/>
    <n v="16806"/>
    <x v="0"/>
    <s v="US"/>
    <s v="USD"/>
    <n v="1420060088"/>
    <d v="2014-12-31T21:08:08"/>
    <n v="2014"/>
    <x v="2723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s v="GB"/>
    <s v="GBP"/>
    <n v="1439625059"/>
    <d v="2015-08-15T07:50:59"/>
    <n v="2015"/>
    <x v="2724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s v="CA"/>
    <s v="CAD"/>
    <n v="1488390735"/>
    <d v="2017-03-01T17:52:15"/>
    <n v="2017"/>
    <x v="272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s v="Greater than 50000"/>
    <n v="105745"/>
    <x v="0"/>
    <s v="US"/>
    <s v="USD"/>
    <n v="1461333311"/>
    <d v="2016-04-22T13:55:11"/>
    <n v="2016"/>
    <x v="2726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s v="10000 to 14999"/>
    <n v="49321"/>
    <x v="0"/>
    <s v="US"/>
    <s v="USD"/>
    <n v="1438964063"/>
    <d v="2015-08-07T16:14:23"/>
    <n v="2015"/>
    <x v="2727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s v="15000 to 19999"/>
    <n v="30274"/>
    <x v="0"/>
    <s v="US"/>
    <s v="USD"/>
    <n v="1451485434"/>
    <d v="2015-12-30T14:23:54"/>
    <n v="2015"/>
    <x v="2728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s v="5000 to 9999"/>
    <n v="7833"/>
    <x v="0"/>
    <s v="US"/>
    <s v="USD"/>
    <n v="1430459197"/>
    <d v="2015-05-01T05:46:37"/>
    <n v="2015"/>
    <x v="2729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s v="US"/>
    <s v="USD"/>
    <n v="1366635575"/>
    <d v="2013-04-22T12:59:35"/>
    <n v="2013"/>
    <x v="2730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s v="US"/>
    <s v="USD"/>
    <n v="1413604800"/>
    <d v="2014-10-18T04:00:00"/>
    <n v="2014"/>
    <x v="2731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 14999"/>
    <n v="14190"/>
    <x v="0"/>
    <s v="US"/>
    <s v="USD"/>
    <n v="1369699200"/>
    <d v="2013-05-28T00:00:00"/>
    <n v="2013"/>
    <x v="2732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50000"/>
    <n v="53769"/>
    <x v="0"/>
    <s v="US"/>
    <s v="USD"/>
    <n v="1428643974"/>
    <d v="2015-04-10T05:32:54"/>
    <n v="2015"/>
    <x v="2733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s v="US"/>
    <s v="USD"/>
    <n v="1476395940"/>
    <d v="2016-10-13T21:59:00"/>
    <n v="2016"/>
    <x v="2734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s v="GB"/>
    <s v="GBP"/>
    <n v="1363204800"/>
    <d v="2013-03-13T20:00:00"/>
    <n v="2013"/>
    <x v="2735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s v="CA"/>
    <s v="CAD"/>
    <n v="1398268773"/>
    <d v="2014-04-23T15:59:33"/>
    <n v="2014"/>
    <x v="2736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s v="US"/>
    <s v="USD"/>
    <n v="1389812400"/>
    <d v="2014-01-15T19:00:00"/>
    <n v="2014"/>
    <x v="2737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s v="US"/>
    <s v="USD"/>
    <n v="1478402804"/>
    <d v="2016-11-06T03:26:44"/>
    <n v="2016"/>
    <x v="2738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s v="GB"/>
    <s v="GBP"/>
    <n v="1399324717"/>
    <d v="2014-05-05T21:18:37"/>
    <n v="2014"/>
    <x v="2739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s v="less than 1000"/>
    <n v="310"/>
    <x v="0"/>
    <s v="US"/>
    <s v="USD"/>
    <n v="1426117552"/>
    <d v="2015-03-11T23:45:52"/>
    <n v="2015"/>
    <x v="2740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s v="5000 to 9999"/>
    <n v="35"/>
    <x v="2"/>
    <s v="US"/>
    <s v="USD"/>
    <n v="1413770820"/>
    <d v="2014-10-20T02:07:00"/>
    <n v="2014"/>
    <x v="2741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s v="1000 to 4999"/>
    <n v="731"/>
    <x v="2"/>
    <s v="US"/>
    <s v="USD"/>
    <n v="1337102187"/>
    <d v="2012-05-15T17:16:27"/>
    <n v="2012"/>
    <x v="2742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s v="US"/>
    <s v="USD"/>
    <n v="1476863607"/>
    <d v="2016-10-19T07:53:27"/>
    <n v="2016"/>
    <x v="2743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s v="US"/>
    <s v="USD"/>
    <n v="1330478998"/>
    <d v="2012-02-29T01:29:58"/>
    <n v="2012"/>
    <x v="2744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s v="US"/>
    <s v="USD"/>
    <n v="1342309368"/>
    <d v="2012-07-14T23:42:48"/>
    <n v="2012"/>
    <x v="2745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s v="US"/>
    <s v="USD"/>
    <n v="1409337911"/>
    <d v="2014-08-29T18:45:11"/>
    <n v="2014"/>
    <x v="2746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s v="US"/>
    <s v="USD"/>
    <n v="1339816200"/>
    <d v="2012-06-16T03:10:00"/>
    <n v="2012"/>
    <x v="2747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s v="US"/>
    <s v="USD"/>
    <n v="1472835802"/>
    <d v="2016-09-02T17:03:22"/>
    <n v="2016"/>
    <x v="2748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s v="10000 to 14999"/>
    <n v="110"/>
    <x v="2"/>
    <s v="US"/>
    <s v="USD"/>
    <n v="1428171037"/>
    <d v="2015-04-04T18:10:37"/>
    <n v="2015"/>
    <x v="2749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s v="1000 to 4999"/>
    <n v="0"/>
    <x v="2"/>
    <s v="US"/>
    <s v="USD"/>
    <n v="1341086400"/>
    <d v="2012-06-30T20:00:00"/>
    <n v="2012"/>
    <x v="2750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s v="US"/>
    <s v="USD"/>
    <n v="1403039842"/>
    <d v="2014-06-17T21:17:22"/>
    <n v="2014"/>
    <x v="2751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s v="US"/>
    <s v="USD"/>
    <n v="1324232504"/>
    <d v="2011-12-18T18:21:44"/>
    <n v="2011"/>
    <x v="2752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s v="US"/>
    <s v="USD"/>
    <n v="1346017023"/>
    <d v="2012-08-26T21:37:03"/>
    <n v="2012"/>
    <x v="275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s v="10000 to 14999"/>
    <n v="0"/>
    <x v="2"/>
    <s v="US"/>
    <s v="USD"/>
    <n v="1410448551"/>
    <d v="2014-09-11T15:15:51"/>
    <n v="2014"/>
    <x v="2754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s v="IE"/>
    <s v="EUR"/>
    <n v="1428519527"/>
    <d v="2015-04-08T18:58:47"/>
    <n v="2015"/>
    <x v="2755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s v="10000 to 14999"/>
    <n v="1048"/>
    <x v="2"/>
    <s v="US"/>
    <s v="USD"/>
    <n v="1389476201"/>
    <d v="2014-01-11T21:36:41"/>
    <n v="2014"/>
    <x v="2756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s v="1000 to 4999"/>
    <n v="10"/>
    <x v="2"/>
    <s v="US"/>
    <s v="USD"/>
    <n v="1470498332"/>
    <d v="2016-08-06T15:45:32"/>
    <n v="2016"/>
    <x v="2757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s v="AU"/>
    <s v="AUD"/>
    <n v="1476095783"/>
    <d v="2016-10-10T10:36:23"/>
    <n v="2016"/>
    <x v="2758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s v="AU"/>
    <s v="AUD"/>
    <n v="1468658866"/>
    <d v="2016-07-16T08:47:46"/>
    <n v="2016"/>
    <x v="2759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s v="GB"/>
    <s v="GBP"/>
    <n v="1371726258"/>
    <d v="2013-06-20T11:04:18"/>
    <n v="2013"/>
    <x v="2760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s v="US"/>
    <s v="USD"/>
    <n v="1357176693"/>
    <d v="2013-01-03T01:31:33"/>
    <n v="2013"/>
    <x v="2761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s v="US"/>
    <s v="USD"/>
    <n v="1332114795"/>
    <d v="2012-03-18T23:53:15"/>
    <n v="2012"/>
    <x v="2762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s v="35000 to 39999"/>
    <n v="90"/>
    <x v="2"/>
    <s v="US"/>
    <s v="USD"/>
    <n v="1369403684"/>
    <d v="2013-05-24T13:54:44"/>
    <n v="2013"/>
    <x v="2763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s v="US"/>
    <s v="USD"/>
    <n v="1338404400"/>
    <d v="2012-05-30T19:00:00"/>
    <n v="2012"/>
    <x v="2764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s v="US"/>
    <s v="USD"/>
    <n v="1351432428"/>
    <d v="2012-10-28T13:53:48"/>
    <n v="2012"/>
    <x v="2765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s v="US"/>
    <s v="USD"/>
    <n v="1313078518"/>
    <d v="2011-08-11T16:01:58"/>
    <n v="2011"/>
    <x v="2766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s v="1000 to 4999"/>
    <n v="34"/>
    <x v="2"/>
    <s v="CA"/>
    <s v="CAD"/>
    <n v="1439766050"/>
    <d v="2015-08-16T23:00:50"/>
    <n v="2015"/>
    <x v="2767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s v="US"/>
    <s v="USD"/>
    <n v="1333028723"/>
    <d v="2012-03-29T13:45:23"/>
    <n v="2012"/>
    <x v="2768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s v="GB"/>
    <s v="GBP"/>
    <n v="1401997790"/>
    <d v="2014-06-05T19:49:50"/>
    <n v="2014"/>
    <x v="2769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s v="US"/>
    <s v="USD"/>
    <n v="1395158130"/>
    <d v="2014-03-18T15:55:30"/>
    <n v="2014"/>
    <x v="277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s v="US"/>
    <s v="USD"/>
    <n v="1359738000"/>
    <d v="2013-02-01T17:00:00"/>
    <n v="2013"/>
    <x v="2771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s v="US"/>
    <s v="USD"/>
    <n v="1381006294"/>
    <d v="2013-10-05T20:51:34"/>
    <n v="2013"/>
    <x v="2772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s v="less than 1000"/>
    <n v="1"/>
    <x v="2"/>
    <s v="CA"/>
    <s v="CAD"/>
    <n v="1461530721"/>
    <d v="2016-04-24T20:45:21"/>
    <n v="2016"/>
    <x v="2773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s v="US"/>
    <s v="USD"/>
    <n v="1362711728"/>
    <d v="2013-03-08T03:02:08"/>
    <n v="2013"/>
    <x v="2774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s v="US"/>
    <s v="USD"/>
    <n v="1323994754"/>
    <d v="2011-12-16T00:19:14"/>
    <n v="2011"/>
    <x v="2775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s v="US"/>
    <s v="USD"/>
    <n v="1434092876"/>
    <d v="2015-06-12T07:07:56"/>
    <n v="2015"/>
    <x v="27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s v="US"/>
    <s v="USD"/>
    <n v="1437149004"/>
    <d v="2015-07-17T16:03:24"/>
    <n v="2015"/>
    <x v="2777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s v="US"/>
    <s v="USD"/>
    <n v="1409009306"/>
    <d v="2014-08-25T23:28:26"/>
    <n v="2014"/>
    <x v="2778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s v="US"/>
    <s v="USD"/>
    <n v="1448204621"/>
    <d v="2015-11-22T15:03:41"/>
    <n v="2015"/>
    <x v="2779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s v="Greater than 50000"/>
    <n v="0"/>
    <x v="2"/>
    <s v="IT"/>
    <s v="EUR"/>
    <n v="1489142688"/>
    <d v="2017-03-10T10:44:48"/>
    <n v="2017"/>
    <x v="2780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s v="US"/>
    <s v="USD"/>
    <n v="1423724400"/>
    <d v="2015-02-12T07:00:00"/>
    <n v="2015"/>
    <x v="2781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s v="US"/>
    <s v="USD"/>
    <n v="1424149140"/>
    <d v="2015-02-17T04:59:00"/>
    <n v="2015"/>
    <x v="2782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s v="GB"/>
    <s v="GBP"/>
    <n v="1429793446"/>
    <d v="2015-04-23T12:50:46"/>
    <n v="2015"/>
    <x v="2783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s v="US"/>
    <s v="USD"/>
    <n v="1414608843"/>
    <d v="2014-10-29T18:54:03"/>
    <n v="2014"/>
    <x v="2784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s v="5000 to 9999"/>
    <n v="5234"/>
    <x v="0"/>
    <s v="US"/>
    <s v="USD"/>
    <n v="1470430800"/>
    <d v="2016-08-05T21:00:00"/>
    <n v="2016"/>
    <x v="2785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s v="1000 to 4999"/>
    <n v="2946"/>
    <x v="0"/>
    <s v="GB"/>
    <s v="GBP"/>
    <n v="1404913180"/>
    <d v="2014-07-09T13:39:40"/>
    <n v="2014"/>
    <x v="2786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s v="US"/>
    <s v="USD"/>
    <n v="1405658752"/>
    <d v="2014-07-18T04:45:52"/>
    <n v="2014"/>
    <x v="2787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s v="1000 to 4999"/>
    <n v="2050"/>
    <x v="0"/>
    <s v="US"/>
    <s v="USD"/>
    <n v="1469811043"/>
    <d v="2016-07-29T16:50:43"/>
    <n v="2016"/>
    <x v="2788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s v="1000 to 4999"/>
    <n v="3035"/>
    <x v="0"/>
    <s v="US"/>
    <s v="USD"/>
    <n v="1426132800"/>
    <d v="2015-03-12T04:00:00"/>
    <n v="2015"/>
    <x v="2789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s v="US"/>
    <s v="USD"/>
    <n v="1423693903"/>
    <d v="2015-02-11T22:31:43"/>
    <n v="2015"/>
    <x v="2790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s v="US"/>
    <s v="USD"/>
    <n v="1473393600"/>
    <d v="2016-09-09T04:00:00"/>
    <n v="2016"/>
    <x v="2791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s v="US"/>
    <s v="USD"/>
    <n v="1439357559"/>
    <d v="2015-08-12T05:32:39"/>
    <n v="2015"/>
    <x v="2792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 14999"/>
    <n v="11056.75"/>
    <x v="0"/>
    <s v="AU"/>
    <s v="AUD"/>
    <n v="1437473005"/>
    <d v="2015-07-21T10:03:25"/>
    <n v="2015"/>
    <x v="2793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s v="GB"/>
    <s v="GBP"/>
    <n v="1457031600"/>
    <d v="2016-03-03T19:00:00"/>
    <n v="2016"/>
    <x v="2794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s v="US"/>
    <s v="USD"/>
    <n v="1402095600"/>
    <d v="2014-06-06T23:00:00"/>
    <n v="2014"/>
    <x v="2795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s v="GB"/>
    <s v="GBP"/>
    <n v="1404564028"/>
    <d v="2014-07-05T12:40:28"/>
    <n v="2014"/>
    <x v="2796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s v="GB"/>
    <s v="GBP"/>
    <n v="1404858840"/>
    <d v="2014-07-08T22:34:00"/>
    <n v="2014"/>
    <x v="2797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s v="GB"/>
    <s v="GBP"/>
    <n v="1438358400"/>
    <d v="2015-07-31T16:00:00"/>
    <n v="2015"/>
    <x v="2798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s v="GB"/>
    <s v="GBP"/>
    <n v="1466179200"/>
    <d v="2016-06-17T16:00:00"/>
    <n v="2016"/>
    <x v="2799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s v="GB"/>
    <s v="GBP"/>
    <n v="1420377366"/>
    <d v="2015-01-04T13:16:06"/>
    <n v="2015"/>
    <x v="2800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s v="less than 1000"/>
    <n v="666"/>
    <x v="0"/>
    <s v="AU"/>
    <s v="AUD"/>
    <n v="1412938800"/>
    <d v="2014-10-10T11:00:00"/>
    <n v="2014"/>
    <x v="2801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s v="GB"/>
    <s v="GBP"/>
    <n v="1438875107"/>
    <d v="2015-08-06T15:31:47"/>
    <n v="2015"/>
    <x v="2802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 14999"/>
    <n v="12795"/>
    <x v="0"/>
    <s v="US"/>
    <s v="USD"/>
    <n v="1437004800"/>
    <d v="2015-07-16T00:00:00"/>
    <n v="2015"/>
    <x v="2803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s v="GB"/>
    <s v="GBP"/>
    <n v="1411987990"/>
    <d v="2014-09-29T10:53:10"/>
    <n v="2014"/>
    <x v="2804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s v="GB"/>
    <s v="GBP"/>
    <n v="1440245273"/>
    <d v="2015-08-22T12:07:53"/>
    <n v="2015"/>
    <x v="2805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s v="GB"/>
    <s v="GBP"/>
    <n v="1438772400"/>
    <d v="2015-08-05T11:00:00"/>
    <n v="2015"/>
    <x v="2806"/>
    <x v="2806"/>
    <b v="0"/>
    <n v="76"/>
    <b v="1"/>
    <s v="theater/plays"/>
    <x v="1"/>
    <x v="6"/>
  </r>
  <r>
    <n v="2807"/>
    <s v="The Commission Theatre Co."/>
    <s v="Bringing Shakespeare back to the Playwrights"/>
    <n v="5000"/>
    <s v="5000 to 9999"/>
    <n v="6300"/>
    <x v="0"/>
    <s v="US"/>
    <s v="USD"/>
    <n v="1435611438"/>
    <d v="2015-06-29T20:57:18"/>
    <n v="2015"/>
    <x v="2807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s v="US"/>
    <s v="USD"/>
    <n v="1440274735"/>
    <d v="2015-08-22T20:18:55"/>
    <n v="2015"/>
    <x v="2808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s v="US"/>
    <s v="USD"/>
    <n v="1459348740"/>
    <d v="2016-03-30T14:39:00"/>
    <n v="2016"/>
    <x v="2809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s v="US"/>
    <s v="USD"/>
    <n v="1401595140"/>
    <d v="2014-06-01T03:59:00"/>
    <n v="2014"/>
    <x v="2810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s v="10000 to 14999"/>
    <n v="10027"/>
    <x v="0"/>
    <s v="GB"/>
    <s v="GBP"/>
    <n v="1424692503"/>
    <d v="2015-02-23T11:55:03"/>
    <n v="2015"/>
    <x v="2811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s v="CA"/>
    <s v="CAD"/>
    <n v="1428292800"/>
    <d v="2015-04-06T04:00:00"/>
    <n v="2015"/>
    <x v="2812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s v="US"/>
    <s v="USD"/>
    <n v="1481737761"/>
    <d v="2016-12-14T17:49:21"/>
    <n v="2016"/>
    <x v="2813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s v="GB"/>
    <s v="GBP"/>
    <n v="1431164115"/>
    <d v="2015-05-09T09:35:15"/>
    <n v="2015"/>
    <x v="2814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s v="CA"/>
    <s v="CAD"/>
    <n v="1470595109"/>
    <d v="2016-08-07T18:38:29"/>
    <n v="2016"/>
    <x v="2815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s v="GB"/>
    <s v="GBP"/>
    <n v="1438531200"/>
    <d v="2015-08-02T16:00:00"/>
    <n v="2015"/>
    <x v="2816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s v="GB"/>
    <s v="GBP"/>
    <n v="1425136462"/>
    <d v="2015-02-28T15:14:22"/>
    <n v="2015"/>
    <x v="2817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s v="10000 to 14999"/>
    <n v="10603"/>
    <x v="0"/>
    <s v="US"/>
    <s v="USD"/>
    <n v="1443018086"/>
    <d v="2015-09-23T14:21:26"/>
    <n v="2015"/>
    <x v="2818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s v="GB"/>
    <s v="GBP"/>
    <n v="1434285409"/>
    <d v="2015-06-14T12:36:49"/>
    <n v="2015"/>
    <x v="281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s v="GB"/>
    <s v="GBP"/>
    <n v="1456444800"/>
    <d v="2016-02-26T00:00:00"/>
    <n v="2016"/>
    <x v="2820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s v="GB"/>
    <s v="GBP"/>
    <n v="1411510135"/>
    <d v="2014-09-23T22:08:55"/>
    <n v="2014"/>
    <x v="2821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s v="US"/>
    <s v="USD"/>
    <n v="1427469892"/>
    <d v="2015-03-27T15:24:52"/>
    <n v="2015"/>
    <x v="282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s v="GB"/>
    <s v="GBP"/>
    <n v="1427842740"/>
    <d v="2015-03-31T22:59:00"/>
    <n v="2015"/>
    <x v="2823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s v="less than 1000"/>
    <n v="760"/>
    <x v="0"/>
    <s v="US"/>
    <s v="USD"/>
    <n v="1434159780"/>
    <d v="2015-06-13T01:43:00"/>
    <n v="2015"/>
    <x v="2824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s v="GB"/>
    <s v="GBP"/>
    <n v="1449255686"/>
    <d v="2015-12-04T19:01:26"/>
    <n v="2015"/>
    <x v="2825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s v="US"/>
    <s v="USD"/>
    <n v="1436511600"/>
    <d v="2015-07-10T07:00:00"/>
    <n v="2015"/>
    <x v="2826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s v="US"/>
    <s v="USD"/>
    <n v="1464971400"/>
    <d v="2016-06-03T16:30:00"/>
    <n v="2016"/>
    <x v="2827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s v="GB"/>
    <s v="GBP"/>
    <n v="1443826800"/>
    <d v="2015-10-02T23:00:00"/>
    <n v="2015"/>
    <x v="2828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s v="GB"/>
    <s v="GBP"/>
    <n v="1464863118"/>
    <d v="2016-06-02T10:25:18"/>
    <n v="2016"/>
    <x v="2829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s v="1000 to 4999"/>
    <n v="3000"/>
    <x v="0"/>
    <s v="US"/>
    <s v="USD"/>
    <n v="1399867140"/>
    <d v="2014-05-12T03:59:00"/>
    <n v="2014"/>
    <x v="2830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s v="1000 to 4999"/>
    <n v="3320"/>
    <x v="0"/>
    <s v="US"/>
    <s v="USD"/>
    <n v="1437076070"/>
    <d v="2015-07-16T19:47:50"/>
    <n v="2015"/>
    <x v="2831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s v="GB"/>
    <s v="GBP"/>
    <n v="1416780000"/>
    <d v="2014-11-23T22:00:00"/>
    <n v="2014"/>
    <x v="2832"/>
    <x v="2832"/>
    <b v="0"/>
    <n v="95"/>
    <b v="1"/>
    <s v="theater/plays"/>
    <x v="1"/>
    <x v="6"/>
  </r>
  <r>
    <n v="2833"/>
    <s v="Star Man Rocket Man"/>
    <s v="A new play about exploring outer space"/>
    <n v="2700"/>
    <s v="1000 to 4999"/>
    <n v="2923"/>
    <x v="0"/>
    <s v="US"/>
    <s v="USD"/>
    <n v="1444528800"/>
    <d v="2015-10-11T02:00:00"/>
    <n v="2015"/>
    <x v="2833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s v="GB"/>
    <s v="GBP"/>
    <n v="1422658930"/>
    <d v="2015-01-30T23:02:10"/>
    <n v="2015"/>
    <x v="2834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s v="GB"/>
    <s v="GBP"/>
    <n v="1449273600"/>
    <d v="2015-12-05T00:00:00"/>
    <n v="2015"/>
    <x v="2835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s v="US"/>
    <s v="USD"/>
    <n v="1487393940"/>
    <d v="2017-02-18T04:59:00"/>
    <n v="2017"/>
    <x v="2836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s v="CA"/>
    <s v="CAD"/>
    <n v="1449701284"/>
    <d v="2015-12-09T22:48:04"/>
    <n v="2015"/>
    <x v="2837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s v="US"/>
    <s v="USD"/>
    <n v="1407967200"/>
    <d v="2014-08-13T22:00:00"/>
    <n v="2014"/>
    <x v="2838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s v="US"/>
    <s v="USD"/>
    <n v="1408942740"/>
    <d v="2014-08-25T04:59:00"/>
    <n v="2014"/>
    <x v="2839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s v="GB"/>
    <s v="GBP"/>
    <n v="1426698000"/>
    <d v="2015-03-18T17:00:00"/>
    <n v="2015"/>
    <x v="2840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s v="GB"/>
    <s v="GBP"/>
    <n v="1450032297"/>
    <d v="2015-12-13T18:44:57"/>
    <n v="2015"/>
    <x v="2841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s v="GB"/>
    <s v="GBP"/>
    <n v="1403348400"/>
    <d v="2014-06-21T11:00:00"/>
    <n v="2014"/>
    <x v="2842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s v="US"/>
    <s v="USD"/>
    <n v="1465790400"/>
    <d v="2016-06-13T04:00:00"/>
    <n v="2016"/>
    <x v="2843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s v="AT"/>
    <s v="EUR"/>
    <n v="1483535180"/>
    <d v="2017-01-04T13:06:20"/>
    <n v="2017"/>
    <x v="2844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s v="US"/>
    <s v="USD"/>
    <n v="1433723033"/>
    <d v="2015-06-08T00:23:53"/>
    <n v="2015"/>
    <x v="2845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s v="US"/>
    <s v="USD"/>
    <n v="1432917394"/>
    <d v="2015-05-29T16:36:34"/>
    <n v="2015"/>
    <x v="2846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s v="1000 to 4999"/>
    <n v="0"/>
    <x v="2"/>
    <s v="US"/>
    <s v="USD"/>
    <n v="1464031265"/>
    <d v="2016-05-23T19:21:05"/>
    <n v="2016"/>
    <x v="2847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 39999"/>
    <n v="70"/>
    <x v="2"/>
    <s v="US"/>
    <s v="USD"/>
    <n v="1432913659"/>
    <d v="2015-05-29T15:34:19"/>
    <n v="2015"/>
    <x v="2848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s v="GB"/>
    <s v="GBP"/>
    <n v="1461406600"/>
    <d v="2016-04-23T10:16:40"/>
    <n v="2016"/>
    <x v="2849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s v="US"/>
    <s v="USD"/>
    <n v="1409962211"/>
    <d v="2014-09-06T00:10:11"/>
    <n v="2014"/>
    <x v="2850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s v="IE"/>
    <s v="EUR"/>
    <n v="1454109420"/>
    <d v="2016-01-29T23:17:00"/>
    <n v="2016"/>
    <x v="2851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s v="5000 to 9999"/>
    <n v="95"/>
    <x v="2"/>
    <s v="US"/>
    <s v="USD"/>
    <n v="1403312703"/>
    <d v="2014-06-21T01:05:03"/>
    <n v="2014"/>
    <x v="2852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s v="CA"/>
    <s v="CAD"/>
    <n v="1410669297"/>
    <d v="2014-09-14T04:34:57"/>
    <n v="2014"/>
    <x v="2853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s v="1000 to 4999"/>
    <n v="417"/>
    <x v="2"/>
    <s v="GB"/>
    <s v="GBP"/>
    <n v="1431018719"/>
    <d v="2015-05-07T17:11:59"/>
    <n v="2015"/>
    <x v="2854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s v="US"/>
    <s v="USD"/>
    <n v="1454110440"/>
    <d v="2016-01-29T23:34:00"/>
    <n v="2016"/>
    <x v="2855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s v="US"/>
    <s v="USD"/>
    <n v="1439069640"/>
    <d v="2015-08-08T21:34:00"/>
    <n v="2015"/>
    <x v="2856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s v="35000 to 39999"/>
    <n v="7500"/>
    <x v="2"/>
    <s v="MX"/>
    <s v="MXN"/>
    <n v="1487613600"/>
    <d v="2017-02-20T18:00:00"/>
    <n v="2017"/>
    <x v="2857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s v="NL"/>
    <s v="EUR"/>
    <n v="1417778880"/>
    <d v="2014-12-05T11:28:00"/>
    <n v="2014"/>
    <x v="2858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s v="1000 to 4999"/>
    <n v="35"/>
    <x v="2"/>
    <s v="AU"/>
    <s v="AUD"/>
    <n v="1444984904"/>
    <d v="2015-10-16T08:41:44"/>
    <n v="2015"/>
    <x v="2859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s v="US"/>
    <s v="USD"/>
    <n v="1466363576"/>
    <d v="2016-06-19T19:12:56"/>
    <n v="2016"/>
    <x v="2860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s v="less than 1000"/>
    <n v="80"/>
    <x v="2"/>
    <s v="AU"/>
    <s v="AUD"/>
    <n v="1443103848"/>
    <d v="2015-09-24T14:10:48"/>
    <n v="2015"/>
    <x v="2861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s v="10000 to 14999"/>
    <n v="55"/>
    <x v="2"/>
    <s v="US"/>
    <s v="USD"/>
    <n v="1403636229"/>
    <d v="2014-06-24T18:57:09"/>
    <n v="2014"/>
    <x v="2862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s v="Greater than 50000"/>
    <n v="20"/>
    <x v="2"/>
    <s v="US"/>
    <s v="USD"/>
    <n v="1410279123"/>
    <d v="2014-09-09T16:12:03"/>
    <n v="2014"/>
    <x v="2863"/>
    <x v="2863"/>
    <b v="0"/>
    <n v="1"/>
    <b v="0"/>
    <s v="theater/plays"/>
    <x v="1"/>
    <x v="6"/>
  </r>
  <r>
    <n v="2864"/>
    <s v="'Haunting Julia' by Alan Ayckbourn"/>
    <s v="Accessible, original theatre for all!"/>
    <n v="2500"/>
    <s v="1000 to 4999"/>
    <n v="40"/>
    <x v="2"/>
    <s v="GB"/>
    <s v="GBP"/>
    <n v="1437139080"/>
    <d v="2015-07-17T13:18:00"/>
    <n v="2015"/>
    <x v="2864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s v="US"/>
    <s v="USD"/>
    <n v="1420512259"/>
    <d v="2015-01-06T02:44:19"/>
    <n v="2015"/>
    <x v="2865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s v="US"/>
    <s v="USD"/>
    <n v="1476482400"/>
    <d v="2016-10-14T22:00:00"/>
    <n v="2016"/>
    <x v="2866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s v="US"/>
    <s v="USD"/>
    <n v="1467604800"/>
    <d v="2016-07-04T04:00:00"/>
    <n v="2016"/>
    <x v="2867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s v="US"/>
    <s v="USD"/>
    <n v="1475697054"/>
    <d v="2016-10-05T19:50:54"/>
    <n v="2016"/>
    <x v="2868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s v="US"/>
    <s v="USD"/>
    <n v="1468937681"/>
    <d v="2016-07-19T14:14:41"/>
    <n v="2016"/>
    <x v="2869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s v="US"/>
    <s v="USD"/>
    <n v="1400301165"/>
    <d v="2014-05-17T04:32:45"/>
    <n v="2014"/>
    <x v="2870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s v="10000 to 14999"/>
    <n v="467"/>
    <x v="2"/>
    <s v="US"/>
    <s v="USD"/>
    <n v="1419183813"/>
    <d v="2014-12-21T17:43:33"/>
    <n v="2014"/>
    <x v="2871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s v="1000 to 4999"/>
    <n v="0"/>
    <x v="2"/>
    <s v="US"/>
    <s v="USD"/>
    <n v="1434768438"/>
    <d v="2015-06-20T02:47:18"/>
    <n v="2015"/>
    <x v="2872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s v="US"/>
    <s v="USD"/>
    <n v="1422473831"/>
    <d v="2015-01-28T19:37:11"/>
    <n v="2015"/>
    <x v="2873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s v="US"/>
    <s v="USD"/>
    <n v="1484684186"/>
    <d v="2017-01-17T20:16:26"/>
    <n v="2017"/>
    <x v="2874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s v="US"/>
    <s v="USD"/>
    <n v="1462417493"/>
    <d v="2016-05-05T03:04:53"/>
    <n v="2016"/>
    <x v="2875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Greater than 50000"/>
    <n v="0"/>
    <x v="2"/>
    <s v="US"/>
    <s v="USD"/>
    <n v="1437069079"/>
    <d v="2015-07-16T17:51:19"/>
    <n v="2015"/>
    <x v="2876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s v="US"/>
    <s v="USD"/>
    <n v="1480525200"/>
    <d v="2016-11-30T17:00:00"/>
    <n v="2016"/>
    <x v="2877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s v="GB"/>
    <s v="GBP"/>
    <n v="1435934795"/>
    <d v="2015-07-03T14:46:35"/>
    <n v="2015"/>
    <x v="2878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s v="10000 to 14999"/>
    <n v="29"/>
    <x v="2"/>
    <s v="US"/>
    <s v="USD"/>
    <n v="1453310661"/>
    <d v="2016-01-20T17:24:21"/>
    <n v="2016"/>
    <x v="2879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s v="10000 to 14999"/>
    <n v="2800"/>
    <x v="2"/>
    <s v="US"/>
    <s v="USD"/>
    <n v="1440090300"/>
    <d v="2015-08-20T17:05:00"/>
    <n v="2015"/>
    <x v="2880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s v="US"/>
    <s v="USD"/>
    <n v="1417620036"/>
    <d v="2014-12-03T15:20:36"/>
    <n v="2014"/>
    <x v="2881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s v="US"/>
    <s v="USD"/>
    <n v="1462112318"/>
    <d v="2016-05-01T14:18:38"/>
    <n v="2016"/>
    <x v="2882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 14999"/>
    <n v="1908"/>
    <x v="2"/>
    <s v="US"/>
    <s v="USD"/>
    <n v="1454734740"/>
    <d v="2016-02-06T04:59:00"/>
    <n v="2016"/>
    <x v="2883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s v="45000 to 49999"/>
    <n v="185"/>
    <x v="2"/>
    <s v="US"/>
    <s v="USD"/>
    <n v="1417800435"/>
    <d v="2014-12-05T17:27:15"/>
    <n v="2014"/>
    <x v="2884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s v="less than 1000"/>
    <n v="130"/>
    <x v="2"/>
    <s v="US"/>
    <s v="USD"/>
    <n v="1426294201"/>
    <d v="2015-03-14T00:50:01"/>
    <n v="2015"/>
    <x v="2885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s v="US"/>
    <s v="USD"/>
    <n v="1442635140"/>
    <d v="2015-09-19T03:59:00"/>
    <n v="2015"/>
    <x v="2886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s v="US"/>
    <s v="USD"/>
    <n v="1420971324"/>
    <d v="2015-01-11T10:15:24"/>
    <n v="2015"/>
    <x v="2887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s v="US"/>
    <s v="USD"/>
    <n v="1413608340"/>
    <d v="2014-10-18T04:59:00"/>
    <n v="2014"/>
    <x v="2888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s v="1000 to 4999"/>
    <n v="1142"/>
    <x v="2"/>
    <s v="US"/>
    <s v="USD"/>
    <n v="1409344985"/>
    <d v="2014-08-29T20:43:05"/>
    <n v="2014"/>
    <x v="2889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s v="US"/>
    <s v="USD"/>
    <n v="1407553200"/>
    <d v="2014-08-09T03:00:00"/>
    <n v="2014"/>
    <x v="2890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s v="10000 to 14999"/>
    <n v="273"/>
    <x v="2"/>
    <s v="US"/>
    <s v="USD"/>
    <n v="1460751128"/>
    <d v="2016-04-15T20:12:08"/>
    <n v="2016"/>
    <x v="2891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s v="US"/>
    <s v="USD"/>
    <n v="1409000400"/>
    <d v="2014-08-25T21:00:00"/>
    <n v="2014"/>
    <x v="2892"/>
    <x v="2892"/>
    <b v="0"/>
    <n v="17"/>
    <b v="0"/>
    <s v="theater/plays"/>
    <x v="1"/>
    <x v="6"/>
  </r>
  <r>
    <n v="2893"/>
    <s v="REDISCOVERING KIA THE PLAY"/>
    <s v="Fundraising for REDISCOVERING KIA THE PLAY"/>
    <n v="5000"/>
    <s v="5000 to 9999"/>
    <n v="25"/>
    <x v="2"/>
    <s v="US"/>
    <s v="USD"/>
    <n v="1420768800"/>
    <d v="2015-01-09T02:00:00"/>
    <n v="2015"/>
    <x v="2893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s v="Greater than 50000"/>
    <n v="0"/>
    <x v="2"/>
    <s v="US"/>
    <s v="USD"/>
    <n v="1428100815"/>
    <d v="2015-04-03T22:40:15"/>
    <n v="2015"/>
    <x v="2894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s v="US"/>
    <s v="USD"/>
    <n v="1403470800"/>
    <d v="2014-06-22T21:00:00"/>
    <n v="2014"/>
    <x v="2895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s v="US"/>
    <s v="USD"/>
    <n v="1481522400"/>
    <d v="2016-12-12T06:00:00"/>
    <n v="2016"/>
    <x v="2896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s v="10000 to 14999"/>
    <n v="550"/>
    <x v="2"/>
    <s v="US"/>
    <s v="USD"/>
    <n v="1444577345"/>
    <d v="2015-10-11T15:29:05"/>
    <n v="2015"/>
    <x v="2897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s v="US"/>
    <s v="USD"/>
    <n v="1446307053"/>
    <d v="2015-10-31T15:57:33"/>
    <n v="2015"/>
    <x v="2898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10000 to 14999"/>
    <n v="0"/>
    <x v="2"/>
    <s v="US"/>
    <s v="USD"/>
    <n v="1469325158"/>
    <d v="2016-07-24T01:52:38"/>
    <n v="2016"/>
    <x v="2899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s v="US"/>
    <s v="USD"/>
    <n v="1407562632"/>
    <d v="2014-08-09T05:37:12"/>
    <n v="2014"/>
    <x v="2900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s v="US"/>
    <s v="USD"/>
    <n v="1423345339"/>
    <d v="2015-02-07T21:42:19"/>
    <n v="2015"/>
    <x v="2901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s v="Greater than 50000"/>
    <n v="25"/>
    <x v="2"/>
    <s v="US"/>
    <s v="USD"/>
    <n v="1440412396"/>
    <d v="2015-08-24T10:33:16"/>
    <n v="2015"/>
    <x v="2902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s v="US"/>
    <s v="USD"/>
    <n v="1441771218"/>
    <d v="2015-09-09T04:00:18"/>
    <n v="2015"/>
    <x v="2903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s v="GB"/>
    <s v="GBP"/>
    <n v="1415534400"/>
    <d v="2014-11-09T12:00:00"/>
    <n v="2014"/>
    <x v="2904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s v="US"/>
    <s v="USD"/>
    <n v="1473211313"/>
    <d v="2016-09-07T01:21:53"/>
    <n v="2016"/>
    <x v="2905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s v="US"/>
    <s v="USD"/>
    <n v="1438390800"/>
    <d v="2015-08-01T01:00:00"/>
    <n v="2015"/>
    <x v="2906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s v="US"/>
    <s v="USD"/>
    <n v="1463259837"/>
    <d v="2016-05-14T21:03:57"/>
    <n v="2016"/>
    <x v="290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s v="US"/>
    <s v="USD"/>
    <n v="1465407219"/>
    <d v="2016-06-08T17:33:39"/>
    <n v="2016"/>
    <x v="2908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s v="Greater than 50000"/>
    <n v="20"/>
    <x v="2"/>
    <s v="US"/>
    <s v="USD"/>
    <n v="1416944760"/>
    <d v="2014-11-25T19:46:00"/>
    <n v="2014"/>
    <x v="2909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s v="30000 to 34999"/>
    <n v="1"/>
    <x v="2"/>
    <s v="GB"/>
    <s v="GBP"/>
    <n v="1434139887"/>
    <d v="2015-06-12T20:11:27"/>
    <n v="2015"/>
    <x v="2910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s v="US"/>
    <s v="USD"/>
    <n v="1435429626"/>
    <d v="2015-06-27T18:27:06"/>
    <n v="2015"/>
    <x v="2911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s v="10000 to 14999"/>
    <n v="2030"/>
    <x v="2"/>
    <s v="US"/>
    <s v="USD"/>
    <n v="1452827374"/>
    <d v="2016-01-15T03:09:34"/>
    <n v="2016"/>
    <x v="2912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s v="10000 to 14999"/>
    <n v="2"/>
    <x v="2"/>
    <s v="US"/>
    <s v="USD"/>
    <n v="1410041339"/>
    <d v="2014-09-06T22:08:59"/>
    <n v="2014"/>
    <x v="2913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s v="25000 to 29999"/>
    <n v="1"/>
    <x v="2"/>
    <s v="GB"/>
    <s v="GBP"/>
    <n v="1426365994"/>
    <d v="2015-03-14T20:46:34"/>
    <n v="2015"/>
    <x v="291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s v="GB"/>
    <s v="GBP"/>
    <n v="1458117190"/>
    <d v="2016-03-16T08:33:10"/>
    <n v="2016"/>
    <x v="2915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s v="GB"/>
    <s v="GBP"/>
    <n v="1400498789"/>
    <d v="2014-05-19T11:26:29"/>
    <n v="2014"/>
    <x v="2916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s v="US"/>
    <s v="USD"/>
    <n v="1442381847"/>
    <d v="2015-09-16T05:37:27"/>
    <n v="2015"/>
    <x v="291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s v="US"/>
    <s v="USD"/>
    <n v="1446131207"/>
    <d v="2015-10-29T15:06:47"/>
    <n v="2015"/>
    <x v="2918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s v="less than 1000"/>
    <n v="51"/>
    <x v="2"/>
    <s v="US"/>
    <s v="USD"/>
    <n v="1407250329"/>
    <d v="2014-08-05T14:52:09"/>
    <n v="2014"/>
    <x v="291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s v="CA"/>
    <s v="CAD"/>
    <n v="1427306470"/>
    <d v="2015-03-25T18:01:10"/>
    <n v="2015"/>
    <x v="292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s v="US"/>
    <s v="USD"/>
    <n v="1411679804"/>
    <d v="2014-09-25T21:16:44"/>
    <n v="2014"/>
    <x v="2921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s v="GB"/>
    <s v="GBP"/>
    <n v="1431982727"/>
    <d v="2015-05-18T20:58:47"/>
    <n v="2015"/>
    <x v="2922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s v="US"/>
    <s v="USD"/>
    <n v="1422068400"/>
    <d v="2015-01-24T03:00:00"/>
    <n v="2015"/>
    <x v="2923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s v="US"/>
    <s v="USD"/>
    <n v="1431143940"/>
    <d v="2015-05-09T03:59:00"/>
    <n v="2015"/>
    <x v="2924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s v="US"/>
    <s v="USD"/>
    <n v="1410444068"/>
    <d v="2014-09-11T14:01:08"/>
    <n v="2014"/>
    <x v="2925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s v="US"/>
    <s v="USD"/>
    <n v="1424715779"/>
    <d v="2015-02-23T18:22:59"/>
    <n v="2015"/>
    <x v="2926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s v="US"/>
    <s v="USD"/>
    <n v="1405400400"/>
    <d v="2014-07-15T05:00:00"/>
    <n v="2014"/>
    <x v="2927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s v="1000 to 4999"/>
    <n v="1000"/>
    <x v="0"/>
    <s v="US"/>
    <s v="USD"/>
    <n v="1457135846"/>
    <d v="2016-03-04T23:57:26"/>
    <n v="2016"/>
    <x v="2928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s v="US"/>
    <s v="USD"/>
    <n v="1401024758"/>
    <d v="2014-05-25T13:32:38"/>
    <n v="2014"/>
    <x v="2929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s v="10000 to 14999"/>
    <n v="10092"/>
    <x v="0"/>
    <s v="GB"/>
    <s v="GBP"/>
    <n v="1431007264"/>
    <d v="2015-05-07T14:01:04"/>
    <n v="2015"/>
    <x v="2930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s v="CA"/>
    <s v="CAD"/>
    <n v="1410761280"/>
    <d v="2014-09-15T06:08:00"/>
    <n v="2014"/>
    <x v="2931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s v="AU"/>
    <s v="AUD"/>
    <n v="1424516400"/>
    <d v="2015-02-21T11:00:00"/>
    <n v="2015"/>
    <x v="2932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s v="US"/>
    <s v="USD"/>
    <n v="1465081053"/>
    <d v="2016-06-04T22:57:33"/>
    <n v="2016"/>
    <x v="293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s v="CA"/>
    <s v="CAD"/>
    <n v="1402845364"/>
    <d v="2014-06-15T15:16:04"/>
    <n v="2014"/>
    <x v="293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s v="US"/>
    <s v="USD"/>
    <n v="1472490000"/>
    <d v="2016-08-29T17:00:00"/>
    <n v="2016"/>
    <x v="2935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s v="US"/>
    <s v="USD"/>
    <n v="1413176340"/>
    <d v="2014-10-13T04:59:00"/>
    <n v="2014"/>
    <x v="2936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s v="1000 to 4999"/>
    <n v="2000"/>
    <x v="0"/>
    <s v="GB"/>
    <s v="GBP"/>
    <n v="1405249113"/>
    <d v="2014-07-13T10:58:33"/>
    <n v="2014"/>
    <x v="2937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s v="US"/>
    <s v="USD"/>
    <n v="1422636814"/>
    <d v="2015-01-30T16:53:34"/>
    <n v="2015"/>
    <x v="2938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s v="US"/>
    <s v="USD"/>
    <n v="1409187600"/>
    <d v="2014-08-28T01:00:00"/>
    <n v="2014"/>
    <x v="2939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s v="US"/>
    <s v="USD"/>
    <n v="1421606018"/>
    <d v="2015-01-18T18:33:38"/>
    <n v="2015"/>
    <x v="2940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s v="US"/>
    <s v="USD"/>
    <n v="1425250955"/>
    <d v="2015-03-01T23:02:35"/>
    <n v="2015"/>
    <x v="2941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s v="Greater than 50000"/>
    <n v="40850"/>
    <x v="2"/>
    <s v="CA"/>
    <s v="CAD"/>
    <n v="1450297080"/>
    <d v="2015-12-16T20:18:00"/>
    <n v="2015"/>
    <x v="2942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s v="US"/>
    <s v="USD"/>
    <n v="1428894380"/>
    <d v="2015-04-13T03:06:20"/>
    <n v="2015"/>
    <x v="2943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s v="10000 to 14999"/>
    <n v="100"/>
    <x v="2"/>
    <s v="US"/>
    <s v="USD"/>
    <n v="1433714198"/>
    <d v="2015-06-07T21:56:38"/>
    <n v="2015"/>
    <x v="2944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s v="Greater than 50000"/>
    <n v="0"/>
    <x v="2"/>
    <s v="US"/>
    <s v="USD"/>
    <n v="1432437660"/>
    <d v="2015-05-24T03:21:00"/>
    <n v="2015"/>
    <x v="2945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s v="GB"/>
    <s v="GBP"/>
    <n v="1471265092"/>
    <d v="2016-08-15T12:44:52"/>
    <n v="2016"/>
    <x v="2946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s v="US"/>
    <s v="USD"/>
    <n v="1480007460"/>
    <d v="2016-11-24T17:11:00"/>
    <n v="2016"/>
    <x v="2947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s v="Greater than 50000"/>
    <n v="24"/>
    <x v="2"/>
    <s v="US"/>
    <s v="USD"/>
    <n v="1433259293"/>
    <d v="2015-06-02T15:34:53"/>
    <n v="2015"/>
    <x v="2948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s v="US"/>
    <s v="USD"/>
    <n v="1447965917"/>
    <d v="2015-11-19T20:45:17"/>
    <n v="2015"/>
    <x v="2949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50000"/>
    <n v="0"/>
    <x v="2"/>
    <s v="US"/>
    <s v="USD"/>
    <n v="1453538752"/>
    <d v="2016-01-23T08:45:52"/>
    <n v="2016"/>
    <x v="2950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50000"/>
    <n v="1096"/>
    <x v="1"/>
    <s v="US"/>
    <s v="USD"/>
    <n v="1412536573"/>
    <d v="2014-10-05T19:16:13"/>
    <n v="2014"/>
    <x v="2951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s v="US"/>
    <s v="USD"/>
    <n v="1476676800"/>
    <d v="2016-10-17T04:00:00"/>
    <n v="2016"/>
    <x v="2952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s v="Greater than 50000"/>
    <n v="605"/>
    <x v="1"/>
    <s v="US"/>
    <s v="USD"/>
    <n v="1444330821"/>
    <d v="2015-10-08T19:00:21"/>
    <n v="2015"/>
    <x v="2953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s v="US"/>
    <s v="USD"/>
    <n v="1489669203"/>
    <d v="2017-03-16T13:00:03"/>
    <n v="2017"/>
    <x v="2954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s v="1000 to 4999"/>
    <n v="715"/>
    <x v="1"/>
    <s v="US"/>
    <s v="USD"/>
    <n v="1434476849"/>
    <d v="2015-06-16T17:47:29"/>
    <n v="2015"/>
    <x v="2955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s v="US"/>
    <s v="USD"/>
    <n v="1462402850"/>
    <d v="2016-05-04T23:00:50"/>
    <n v="2016"/>
    <x v="2956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s v="US"/>
    <s v="USD"/>
    <n v="1427498172"/>
    <d v="2015-03-27T23:16:12"/>
    <n v="2015"/>
    <x v="2957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s v="Greater than 50000"/>
    <n v="0"/>
    <x v="1"/>
    <s v="US"/>
    <s v="USD"/>
    <n v="1462729317"/>
    <d v="2016-05-08T17:41:57"/>
    <n v="2016"/>
    <x v="2958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10000 to 14999"/>
    <n v="0"/>
    <x v="1"/>
    <s v="GB"/>
    <s v="GBP"/>
    <n v="1465258325"/>
    <d v="2016-06-07T00:12:05"/>
    <n v="2016"/>
    <x v="2959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Greater than 50000"/>
    <n v="0"/>
    <x v="1"/>
    <s v="US"/>
    <s v="USD"/>
    <n v="1410459023"/>
    <d v="2014-09-11T18:10:23"/>
    <n v="2014"/>
    <x v="2960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s v="US"/>
    <s v="USD"/>
    <n v="1427342400"/>
    <d v="2015-03-26T04:00:00"/>
    <n v="2015"/>
    <x v="2961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s v="US"/>
    <s v="USD"/>
    <n v="1425193140"/>
    <d v="2015-03-01T06:59:00"/>
    <n v="2015"/>
    <x v="2962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s v="10000 to 14999"/>
    <n v="10685"/>
    <x v="0"/>
    <s v="US"/>
    <s v="USD"/>
    <n v="1435835824"/>
    <d v="2015-07-02T11:17:04"/>
    <n v="2015"/>
    <x v="2963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s v="US"/>
    <s v="USD"/>
    <n v="1407360720"/>
    <d v="2014-08-06T21:32:00"/>
    <n v="2014"/>
    <x v="2964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s v="US"/>
    <s v="USD"/>
    <n v="1436290233"/>
    <d v="2015-07-07T17:30:33"/>
    <n v="2015"/>
    <x v="2965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s v="10000 to 14999"/>
    <n v="11363"/>
    <x v="0"/>
    <s v="US"/>
    <s v="USD"/>
    <n v="1442425412"/>
    <d v="2015-09-16T17:43:32"/>
    <n v="2015"/>
    <x v="2966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s v="US"/>
    <s v="USD"/>
    <n v="1425872692"/>
    <d v="2015-03-09T03:44:52"/>
    <n v="2015"/>
    <x v="2967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s v="1000 to 4999"/>
    <n v="3710"/>
    <x v="0"/>
    <s v="US"/>
    <s v="USD"/>
    <n v="1471406340"/>
    <d v="2016-08-17T03:59:00"/>
    <n v="2016"/>
    <x v="2968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s v="CA"/>
    <s v="CAD"/>
    <n v="1430693460"/>
    <d v="2015-05-03T22:51:00"/>
    <n v="2015"/>
    <x v="2969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s v="US"/>
    <s v="USD"/>
    <n v="1405699451"/>
    <d v="2014-07-18T16:04:11"/>
    <n v="2014"/>
    <x v="2970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s v="US"/>
    <s v="USD"/>
    <n v="1409500078"/>
    <d v="2014-08-31T15:47:58"/>
    <n v="2014"/>
    <x v="2971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s v="1000 to 4999"/>
    <n v="2107"/>
    <x v="0"/>
    <s v="US"/>
    <s v="USD"/>
    <n v="1480899600"/>
    <d v="2016-12-05T01:00:00"/>
    <n v="2016"/>
    <x v="2972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s v="US"/>
    <s v="USD"/>
    <n v="1451620800"/>
    <d v="2016-01-01T04:00:00"/>
    <n v="2016"/>
    <x v="2973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s v="US"/>
    <s v="USD"/>
    <n v="1411695300"/>
    <d v="2014-09-26T01:35:00"/>
    <n v="2014"/>
    <x v="2974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s v="US"/>
    <s v="USD"/>
    <n v="1417057200"/>
    <d v="2014-11-27T03:00:00"/>
    <n v="2014"/>
    <x v="2975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s v="less than 1000"/>
    <n v="120"/>
    <x v="0"/>
    <s v="GB"/>
    <s v="GBP"/>
    <n v="1457870400"/>
    <d v="2016-03-13T12:00:00"/>
    <n v="2016"/>
    <x v="2976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s v="US"/>
    <s v="USD"/>
    <n v="1427076840"/>
    <d v="2015-03-23T02:14:00"/>
    <n v="2015"/>
    <x v="2977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s v="US"/>
    <s v="USD"/>
    <n v="1413784740"/>
    <d v="2014-10-20T05:59:00"/>
    <n v="2014"/>
    <x v="2978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s v="5000 to 9999"/>
    <n v="5070"/>
    <x v="0"/>
    <s v="US"/>
    <s v="USD"/>
    <n v="1420524000"/>
    <d v="2015-01-06T06:00:00"/>
    <n v="2015"/>
    <x v="2979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s v="1000 to 4999"/>
    <n v="3275"/>
    <x v="0"/>
    <s v="US"/>
    <s v="USD"/>
    <n v="1440381600"/>
    <d v="2015-08-24T02:00:00"/>
    <n v="2015"/>
    <x v="298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s v="IE"/>
    <s v="EUR"/>
    <n v="1443014756"/>
    <d v="2015-09-23T13:25:56"/>
    <n v="2015"/>
    <x v="2981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s v="GB"/>
    <s v="GBP"/>
    <n v="1455208143"/>
    <d v="2016-02-11T16:29:03"/>
    <n v="2016"/>
    <x v="2982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s v="Greater than 50000"/>
    <n v="169985.91"/>
    <x v="0"/>
    <s v="US"/>
    <s v="USD"/>
    <n v="1415722236"/>
    <d v="2014-11-11T16:10:36"/>
    <n v="2014"/>
    <x v="2983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s v="US"/>
    <s v="USD"/>
    <n v="1472020881"/>
    <d v="2016-08-24T06:41:21"/>
    <n v="2016"/>
    <x v="2984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s v="10000 to 14999"/>
    <n v="12165"/>
    <x v="0"/>
    <s v="NZ"/>
    <s v="NZD"/>
    <n v="1477886400"/>
    <d v="2016-10-31T04:00:00"/>
    <n v="2016"/>
    <x v="2985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s v="GB"/>
    <s v="GBP"/>
    <n v="1462100406"/>
    <d v="2016-05-01T11:00:06"/>
    <n v="2016"/>
    <x v="298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s v="US"/>
    <s v="USD"/>
    <n v="1476316800"/>
    <d v="2016-10-13T00:00:00"/>
    <n v="2016"/>
    <x v="2987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s v="GB"/>
    <s v="GBP"/>
    <n v="1466412081"/>
    <d v="2016-06-20T08:41:21"/>
    <n v="2016"/>
    <x v="2988"/>
    <x v="2988"/>
    <b v="0"/>
    <n v="28"/>
    <b v="1"/>
    <s v="theater/spaces"/>
    <x v="1"/>
    <x v="38"/>
  </r>
  <r>
    <n v="2989"/>
    <s v="Let's Light Up The Gem!"/>
    <s v="Bring the movies back to Bethel, Maine."/>
    <n v="20000"/>
    <s v="20000 to 24999"/>
    <n v="35307"/>
    <x v="0"/>
    <s v="US"/>
    <s v="USD"/>
    <n v="1450673940"/>
    <d v="2015-12-21T04:59:00"/>
    <n v="2015"/>
    <x v="2989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s v="10000 to 14999"/>
    <n v="10000"/>
    <x v="0"/>
    <s v="US"/>
    <s v="USD"/>
    <n v="1452174420"/>
    <d v="2016-01-07T13:47:00"/>
    <n v="2016"/>
    <x v="299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s v="US"/>
    <s v="USD"/>
    <n v="1485547530"/>
    <d v="2017-01-27T20:05:30"/>
    <n v="2017"/>
    <x v="2991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s v="US"/>
    <s v="USD"/>
    <n v="1476037510"/>
    <d v="2016-10-09T18:25:10"/>
    <n v="2016"/>
    <x v="2992"/>
    <x v="2992"/>
    <b v="0"/>
    <n v="64"/>
    <b v="1"/>
    <s v="theater/spaces"/>
    <x v="1"/>
    <x v="38"/>
  </r>
  <r>
    <n v="2993"/>
    <s v="TRUE WEST: Think, Dog! Productions"/>
    <s v="Help us build the Kitchen from Hell!"/>
    <n v="1000"/>
    <s v="1000 to 4999"/>
    <n v="1003"/>
    <x v="0"/>
    <s v="US"/>
    <s v="USD"/>
    <n v="1455998867"/>
    <d v="2016-02-20T20:07:47"/>
    <n v="2016"/>
    <x v="2993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s v="GB"/>
    <s v="GBP"/>
    <n v="1412335772"/>
    <d v="2014-10-03T11:29:32"/>
    <n v="2014"/>
    <x v="2994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s v="US"/>
    <s v="USD"/>
    <n v="1484841471"/>
    <d v="2017-01-19T15:57:51"/>
    <n v="2017"/>
    <x v="2995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s v="35000 to 39999"/>
    <n v="60180"/>
    <x v="0"/>
    <s v="US"/>
    <s v="USD"/>
    <n v="1432677240"/>
    <d v="2015-05-26T21:54:00"/>
    <n v="2015"/>
    <x v="2996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s v="10000 to 14999"/>
    <n v="10373"/>
    <x v="0"/>
    <s v="US"/>
    <s v="USD"/>
    <n v="1488171540"/>
    <d v="2017-02-27T04:59:00"/>
    <n v="2017"/>
    <x v="2997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50000"/>
    <n v="51514.5"/>
    <x v="0"/>
    <s v="US"/>
    <s v="USD"/>
    <n v="1402892700"/>
    <d v="2014-06-16T04:25:00"/>
    <n v="2014"/>
    <x v="2998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s v="US"/>
    <s v="USD"/>
    <n v="1488333600"/>
    <d v="2017-03-01T02:00:00"/>
    <n v="2017"/>
    <x v="2999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s v="US"/>
    <s v="USD"/>
    <n v="1485885600"/>
    <d v="2017-01-31T18:00:00"/>
    <n v="2017"/>
    <x v="300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s v="US"/>
    <s v="USD"/>
    <n v="1468445382"/>
    <d v="2016-07-13T21:29:42"/>
    <n v="2016"/>
    <x v="3001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s v="US"/>
    <s v="USD"/>
    <n v="1356552252"/>
    <d v="2012-12-26T20:04:12"/>
    <n v="2012"/>
    <x v="300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s v="US"/>
    <s v="USD"/>
    <n v="1456811940"/>
    <d v="2016-03-01T05:59:00"/>
    <n v="2016"/>
    <x v="3003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s v="US"/>
    <s v="USD"/>
    <n v="1416089324"/>
    <d v="2014-11-15T22:08:44"/>
    <n v="2014"/>
    <x v="300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s v="10000 to 14999"/>
    <n v="12772.6"/>
    <x v="0"/>
    <s v="US"/>
    <s v="USD"/>
    <n v="1412611905"/>
    <d v="2014-10-06T16:11:45"/>
    <n v="2014"/>
    <x v="30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s v="5000 to 9999"/>
    <n v="8620"/>
    <x v="0"/>
    <s v="CA"/>
    <s v="CAD"/>
    <n v="1418580591"/>
    <d v="2014-12-14T18:09:51"/>
    <n v="2014"/>
    <x v="3006"/>
    <x v="3006"/>
    <b v="0"/>
    <n v="97"/>
    <b v="1"/>
    <s v="theater/spaces"/>
    <x v="1"/>
    <x v="38"/>
  </r>
  <r>
    <n v="3007"/>
    <s v="Bethlem"/>
    <s v="Consuite for 2015 CoreCon.  An adventure into insanity."/>
    <n v="600"/>
    <s v="less than 1000"/>
    <n v="1080"/>
    <x v="0"/>
    <s v="US"/>
    <s v="USD"/>
    <n v="1429938683"/>
    <d v="2015-04-25T05:11:23"/>
    <n v="2015"/>
    <x v="3007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s v="US"/>
    <s v="USD"/>
    <n v="1453352719"/>
    <d v="2016-01-21T05:05:19"/>
    <n v="2016"/>
    <x v="3008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s v="US"/>
    <s v="USD"/>
    <n v="1417012840"/>
    <d v="2014-11-26T14:40:40"/>
    <n v="2014"/>
    <x v="3009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s v="US"/>
    <s v="USD"/>
    <n v="1424548719"/>
    <d v="2015-02-21T19:58:39"/>
    <n v="2015"/>
    <x v="3010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s v="ES"/>
    <s v="EUR"/>
    <n v="1450911540"/>
    <d v="2015-12-23T22:59:00"/>
    <n v="2015"/>
    <x v="3011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s v="US"/>
    <s v="USD"/>
    <n v="1423587130"/>
    <d v="2015-02-10T16:52:10"/>
    <n v="2015"/>
    <x v="3012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s v="10000 to 14999"/>
    <n v="15696"/>
    <x v="0"/>
    <s v="US"/>
    <s v="USD"/>
    <n v="1434917049"/>
    <d v="2015-06-21T20:04:09"/>
    <n v="2015"/>
    <x v="3013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s v="US"/>
    <s v="USD"/>
    <n v="1415163600"/>
    <d v="2014-11-05T05:00:00"/>
    <n v="2014"/>
    <x v="3014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s v="1000 to 4999"/>
    <n v="3508"/>
    <x v="0"/>
    <s v="US"/>
    <s v="USD"/>
    <n v="1402459200"/>
    <d v="2014-06-11T04:00:00"/>
    <n v="2014"/>
    <x v="3015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s v="US"/>
    <s v="USD"/>
    <n v="1405688952"/>
    <d v="2014-07-18T13:09:12"/>
    <n v="2014"/>
    <x v="3016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s v="US"/>
    <s v="USD"/>
    <n v="1408566243"/>
    <d v="2014-08-20T20:24:03"/>
    <n v="2014"/>
    <x v="3017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s v="FR"/>
    <s v="EUR"/>
    <n v="1437429600"/>
    <d v="2015-07-20T22:00:00"/>
    <n v="2015"/>
    <x v="3018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s v="US"/>
    <s v="USD"/>
    <n v="1401159600"/>
    <d v="2014-05-27T03:00:00"/>
    <n v="2014"/>
    <x v="3019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s v="US"/>
    <s v="USD"/>
    <n v="1439583533"/>
    <d v="2015-08-14T20:18:53"/>
    <n v="2015"/>
    <x v="3020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s v="US"/>
    <s v="USD"/>
    <n v="1479794340"/>
    <d v="2016-11-22T05:59:00"/>
    <n v="2016"/>
    <x v="3021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 14999"/>
    <n v="10088"/>
    <x v="0"/>
    <s v="US"/>
    <s v="USD"/>
    <n v="1472338409"/>
    <d v="2016-08-27T22:53:29"/>
    <n v="2016"/>
    <x v="3022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s v="GB"/>
    <s v="GBP"/>
    <n v="1434039186"/>
    <d v="2015-06-11T16:13:06"/>
    <n v="2015"/>
    <x v="3023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s v="US"/>
    <s v="USD"/>
    <n v="1349567475"/>
    <d v="2012-10-06T23:51:15"/>
    <n v="2012"/>
    <x v="3024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s v="GB"/>
    <s v="GBP"/>
    <n v="1401465600"/>
    <d v="2014-05-30T16:00:00"/>
    <n v="2014"/>
    <x v="3025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s v="GB"/>
    <s v="GBP"/>
    <n v="1488538892"/>
    <d v="2017-03-03T11:01:32"/>
    <n v="2017"/>
    <x v="3026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s v="US"/>
    <s v="USD"/>
    <n v="1426866851"/>
    <d v="2015-03-20T15:54:11"/>
    <n v="2015"/>
    <x v="3027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s v="5000 to 9999"/>
    <n v="8401"/>
    <x v="0"/>
    <s v="US"/>
    <s v="USD"/>
    <n v="1471242025"/>
    <d v="2016-08-15T06:20:25"/>
    <n v="2016"/>
    <x v="3028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s v="US"/>
    <s v="USD"/>
    <n v="1416285300"/>
    <d v="2014-11-18T04:35:00"/>
    <n v="2014"/>
    <x v="3029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s v="US"/>
    <s v="USD"/>
    <n v="1442426171"/>
    <d v="2015-09-16T17:56:11"/>
    <n v="2015"/>
    <x v="3030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s v="US"/>
    <s v="USD"/>
    <n v="1476479447"/>
    <d v="2016-10-14T21:10:47"/>
    <n v="2016"/>
    <x v="3031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s v="US"/>
    <s v="USD"/>
    <n v="1441933459"/>
    <d v="2015-09-11T01:04:19"/>
    <n v="2015"/>
    <x v="3032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s v="US"/>
    <s v="USD"/>
    <n v="1471487925"/>
    <d v="2016-08-18T02:38:45"/>
    <n v="2016"/>
    <x v="3033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50000"/>
    <n v="112536"/>
    <x v="0"/>
    <s v="US"/>
    <s v="USD"/>
    <n v="1477972740"/>
    <d v="2016-11-01T03:59:00"/>
    <n v="2016"/>
    <x v="3034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s v="25000 to 29999"/>
    <n v="27196.71"/>
    <x v="0"/>
    <s v="US"/>
    <s v="USD"/>
    <n v="1367674009"/>
    <d v="2013-05-04T13:26:49"/>
    <n v="2013"/>
    <x v="3035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s v="US"/>
    <s v="USD"/>
    <n v="1376654340"/>
    <d v="2013-08-16T11:59:00"/>
    <n v="2013"/>
    <x v="3036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s v="US"/>
    <s v="USD"/>
    <n v="1285995540"/>
    <d v="2010-10-02T04:59:00"/>
    <n v="2010"/>
    <x v="3037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s v="US"/>
    <s v="USD"/>
    <n v="1457071397"/>
    <d v="2016-03-04T06:03:17"/>
    <n v="2016"/>
    <x v="3038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s v="US"/>
    <s v="USD"/>
    <n v="1388303940"/>
    <d v="2013-12-29T07:59:00"/>
    <n v="2013"/>
    <x v="3039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s v="1000 to 4999"/>
    <n v="3225"/>
    <x v="0"/>
    <s v="US"/>
    <s v="USD"/>
    <n v="1435359600"/>
    <d v="2015-06-26T23:00:00"/>
    <n v="2015"/>
    <x v="3040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s v="5000 to 9999"/>
    <n v="9170"/>
    <x v="0"/>
    <s v="US"/>
    <s v="USD"/>
    <n v="1453323048"/>
    <d v="2016-01-20T20:50:48"/>
    <n v="2016"/>
    <x v="3041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s v="GB"/>
    <s v="GBP"/>
    <n v="1444149047"/>
    <d v="2015-10-06T16:30:47"/>
    <n v="2015"/>
    <x v="3042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s v="CA"/>
    <s v="CAD"/>
    <n v="1429152600"/>
    <d v="2015-04-16T02:50:00"/>
    <n v="2015"/>
    <x v="3043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s v="10000 to 14999"/>
    <n v="13121"/>
    <x v="0"/>
    <s v="US"/>
    <s v="USD"/>
    <n v="1454433998"/>
    <d v="2016-02-02T17:26:38"/>
    <n v="2016"/>
    <x v="3044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s v="US"/>
    <s v="USD"/>
    <n v="1408679055"/>
    <d v="2014-08-22T03:44:15"/>
    <n v="2014"/>
    <x v="304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s v="US"/>
    <s v="USD"/>
    <n v="1410324720"/>
    <d v="2014-09-10T04:52:00"/>
    <n v="2014"/>
    <x v="3046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s v="less than 1000"/>
    <n v="745"/>
    <x v="0"/>
    <s v="US"/>
    <s v="USD"/>
    <n v="1461762960"/>
    <d v="2016-04-27T13:16:00"/>
    <n v="2016"/>
    <x v="3047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s v="US"/>
    <s v="USD"/>
    <n v="1420060920"/>
    <d v="2014-12-31T21:22:00"/>
    <n v="2014"/>
    <x v="3048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s v="US"/>
    <s v="USD"/>
    <n v="1434241255"/>
    <d v="2015-06-14T00:20:55"/>
    <n v="2015"/>
    <x v="3049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s v="less than 1000"/>
    <n v="636"/>
    <x v="0"/>
    <s v="US"/>
    <s v="USD"/>
    <n v="1462420960"/>
    <d v="2016-05-05T04:02:40"/>
    <n v="2016"/>
    <x v="305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s v="GB"/>
    <s v="GBP"/>
    <n v="1486547945"/>
    <d v="2017-02-08T09:59:05"/>
    <n v="2017"/>
    <x v="3051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s v="Greater than 50000"/>
    <n v="75"/>
    <x v="2"/>
    <s v="US"/>
    <s v="USD"/>
    <n v="1432828740"/>
    <d v="2015-05-28T15:59:00"/>
    <n v="2015"/>
    <x v="3052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s v="10000 to 14999"/>
    <n v="40"/>
    <x v="2"/>
    <s v="US"/>
    <s v="USD"/>
    <n v="1412222340"/>
    <d v="2014-10-02T03:59:00"/>
    <n v="2014"/>
    <x v="3053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s v="US"/>
    <s v="USD"/>
    <n v="1425258240"/>
    <d v="2015-03-02T01:04:00"/>
    <n v="2015"/>
    <x v="3054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s v="US"/>
    <s v="USD"/>
    <n v="1420844390"/>
    <d v="2015-01-09T22:59:50"/>
    <n v="2015"/>
    <x v="3055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s v="US"/>
    <s v="USD"/>
    <n v="1412003784"/>
    <d v="2014-09-29T15:16:24"/>
    <n v="2014"/>
    <x v="3056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s v="Greater than 50000"/>
    <n v="0"/>
    <x v="2"/>
    <s v="GB"/>
    <s v="GBP"/>
    <n v="1459694211"/>
    <d v="2016-04-03T14:36:51"/>
    <n v="2016"/>
    <x v="3057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s v="IT"/>
    <s v="EUR"/>
    <n v="1463734740"/>
    <d v="2016-05-20T08:59:00"/>
    <n v="2016"/>
    <x v="3058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s v="US"/>
    <s v="USD"/>
    <n v="1407536846"/>
    <d v="2014-08-08T22:27:26"/>
    <n v="2014"/>
    <x v="3059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s v="Greater than 50000"/>
    <n v="335"/>
    <x v="2"/>
    <s v="US"/>
    <s v="USD"/>
    <n v="1443422134"/>
    <d v="2015-09-28T06:35:34"/>
    <n v="2015"/>
    <x v="3060"/>
    <x v="3060"/>
    <b v="0"/>
    <n v="6"/>
    <b v="0"/>
    <s v="theater/spaces"/>
    <x v="1"/>
    <x v="38"/>
  </r>
  <r>
    <n v="3061"/>
    <s v="Help Save Parkway Cinemas!"/>
    <s v="Save a historic Local theater."/>
    <n v="1000000"/>
    <s v="Greater than 50000"/>
    <n v="0"/>
    <x v="2"/>
    <s v="US"/>
    <s v="USD"/>
    <n v="1407955748"/>
    <d v="2014-08-13T18:49:08"/>
    <n v="2014"/>
    <x v="3061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s v="10000 to 14999"/>
    <n v="6684"/>
    <x v="2"/>
    <s v="US"/>
    <s v="USD"/>
    <n v="1443636000"/>
    <d v="2015-09-30T18:00:00"/>
    <n v="2015"/>
    <x v="3062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s v="1000 to 4999"/>
    <n v="587"/>
    <x v="2"/>
    <s v="US"/>
    <s v="USD"/>
    <n v="1477174138"/>
    <d v="2016-10-22T22:08:58"/>
    <n v="2016"/>
    <x v="3063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s v="Greater than 50000"/>
    <n v="8471"/>
    <x v="2"/>
    <s v="US"/>
    <s v="USD"/>
    <n v="1448175540"/>
    <d v="2015-11-22T06:59:00"/>
    <n v="2015"/>
    <x v="3064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s v="US"/>
    <s v="USD"/>
    <n v="1406683172"/>
    <d v="2014-07-30T01:19:32"/>
    <n v="2014"/>
    <x v="3065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s v="Greater than 50000"/>
    <n v="41950"/>
    <x v="2"/>
    <s v="AU"/>
    <s v="AUD"/>
    <n v="1468128537"/>
    <d v="2016-07-10T05:28:57"/>
    <n v="2016"/>
    <x v="3066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s v="NZ"/>
    <s v="NZD"/>
    <n v="1441837879"/>
    <d v="2015-09-09T22:31:19"/>
    <n v="2015"/>
    <x v="3067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50000"/>
    <n v="175"/>
    <x v="2"/>
    <s v="US"/>
    <s v="USD"/>
    <n v="1445013352"/>
    <d v="2015-10-16T16:35:52"/>
    <n v="2015"/>
    <x v="3068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s v="US"/>
    <s v="USD"/>
    <n v="1418587234"/>
    <d v="2014-12-14T20:00:34"/>
    <n v="2014"/>
    <x v="3069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s v="10000 to 14999"/>
    <n v="334"/>
    <x v="2"/>
    <s v="GB"/>
    <s v="GBP"/>
    <n v="1481132169"/>
    <d v="2016-12-07T17:36:09"/>
    <n v="2016"/>
    <x v="3070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s v="10000 to 14999"/>
    <n v="7173"/>
    <x v="2"/>
    <s v="US"/>
    <s v="USD"/>
    <n v="1429595940"/>
    <d v="2015-04-21T05:59:00"/>
    <n v="2015"/>
    <x v="3071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s v="10000 to 14999"/>
    <n v="2"/>
    <x v="2"/>
    <s v="US"/>
    <s v="USD"/>
    <n v="1477791960"/>
    <d v="2016-10-30T01:46:00"/>
    <n v="2016"/>
    <x v="3072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s v="Greater than 50000"/>
    <n v="645"/>
    <x v="2"/>
    <s v="US"/>
    <s v="USD"/>
    <n v="1434309540"/>
    <d v="2015-06-14T19:19:00"/>
    <n v="2015"/>
    <x v="3073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s v="FR"/>
    <s v="EUR"/>
    <n v="1457617359"/>
    <d v="2016-03-10T13:42:39"/>
    <n v="2016"/>
    <x v="3074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s v="US"/>
    <s v="USD"/>
    <n v="1471573640"/>
    <d v="2016-08-19T02:27:20"/>
    <n v="2016"/>
    <x v="3075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s v="10000 to 14999"/>
    <n v="1506"/>
    <x v="2"/>
    <s v="US"/>
    <s v="USD"/>
    <n v="1444405123"/>
    <d v="2015-10-09T15:38:43"/>
    <n v="2015"/>
    <x v="3076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s v="CA"/>
    <s v="CAD"/>
    <n v="1488495478"/>
    <d v="2017-03-02T22:57:58"/>
    <n v="2017"/>
    <x v="3077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50000"/>
    <n v="71"/>
    <x v="2"/>
    <s v="US"/>
    <s v="USD"/>
    <n v="1424920795"/>
    <d v="2015-02-26T03:19:55"/>
    <n v="2015"/>
    <x v="3078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50000"/>
    <n v="11226"/>
    <x v="2"/>
    <s v="US"/>
    <s v="USD"/>
    <n v="1427040435"/>
    <d v="2015-03-22T16:07:15"/>
    <n v="2015"/>
    <x v="3079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s v="Greater than 50000"/>
    <n v="376"/>
    <x v="2"/>
    <s v="US"/>
    <s v="USD"/>
    <n v="1419644444"/>
    <d v="2014-12-27T01:40:44"/>
    <n v="2014"/>
    <x v="3080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50000"/>
    <n v="2103"/>
    <x v="2"/>
    <s v="US"/>
    <s v="USD"/>
    <n v="1442722891"/>
    <d v="2015-09-20T04:21:31"/>
    <n v="2015"/>
    <x v="308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s v="US"/>
    <s v="USD"/>
    <n v="1447628946"/>
    <d v="2015-11-15T23:09:06"/>
    <n v="2015"/>
    <x v="3082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s v="US"/>
    <s v="USD"/>
    <n v="1409547600"/>
    <d v="2014-09-01T05:00:00"/>
    <n v="2014"/>
    <x v="3083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s v="US"/>
    <s v="USD"/>
    <n v="1430851680"/>
    <d v="2015-05-05T18:48:00"/>
    <n v="2015"/>
    <x v="3084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s v="US"/>
    <s v="USD"/>
    <n v="1443561159"/>
    <d v="2015-09-29T21:12:39"/>
    <n v="2015"/>
    <x v="3085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s v="IT"/>
    <s v="EUR"/>
    <n v="1439827559"/>
    <d v="2015-08-17T16:05:59"/>
    <n v="2015"/>
    <x v="3086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s v="US"/>
    <s v="USD"/>
    <n v="1482294990"/>
    <d v="2016-12-21T04:36:30"/>
    <n v="2016"/>
    <x v="3087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s v="Greater than 50000"/>
    <n v="126"/>
    <x v="2"/>
    <s v="US"/>
    <s v="USD"/>
    <n v="1420724460"/>
    <d v="2015-01-08T13:41:00"/>
    <n v="2015"/>
    <x v="3088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s v="US"/>
    <s v="USD"/>
    <n v="1468029540"/>
    <d v="2016-07-09T01:59:00"/>
    <n v="2016"/>
    <x v="3089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s v="Greater than 50000"/>
    <n v="11432"/>
    <x v="2"/>
    <s v="US"/>
    <s v="USD"/>
    <n v="1430505545"/>
    <d v="2015-05-01T18:39:05"/>
    <n v="2015"/>
    <x v="3090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s v="US"/>
    <s v="USD"/>
    <n v="1471214743"/>
    <d v="2016-08-14T22:45:43"/>
    <n v="2016"/>
    <x v="3091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s v="Greater than 50000"/>
    <n v="1183.19"/>
    <x v="2"/>
    <s v="US"/>
    <s v="USD"/>
    <n v="1444946400"/>
    <d v="2015-10-15T22:00:00"/>
    <n v="2015"/>
    <x v="3092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s v="CA"/>
    <s v="CAD"/>
    <n v="1401595140"/>
    <d v="2014-06-01T03:59:00"/>
    <n v="2014"/>
    <x v="3093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s v="Greater than 50000"/>
    <n v="25"/>
    <x v="2"/>
    <s v="US"/>
    <s v="USD"/>
    <n v="1442775956"/>
    <d v="2015-09-20T19:05:56"/>
    <n v="2015"/>
    <x v="3094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s v="10000 to 14999"/>
    <n v="50"/>
    <x v="2"/>
    <s v="US"/>
    <s v="USD"/>
    <n v="1470011780"/>
    <d v="2016-08-01T00:36:20"/>
    <n v="2016"/>
    <x v="3095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s v="US"/>
    <s v="USD"/>
    <n v="1432151326"/>
    <d v="2015-05-20T19:48:46"/>
    <n v="2015"/>
    <x v="309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 14999"/>
    <n v="1715"/>
    <x v="2"/>
    <s v="GB"/>
    <s v="GBP"/>
    <n v="1475848800"/>
    <d v="2016-10-07T14:00:00"/>
    <n v="2016"/>
    <x v="3097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s v="US"/>
    <s v="USD"/>
    <n v="1454890620"/>
    <d v="2016-02-08T00:17:00"/>
    <n v="2016"/>
    <x v="3098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s v="US"/>
    <s v="USD"/>
    <n v="1455251591"/>
    <d v="2016-02-12T04:33:11"/>
    <n v="2016"/>
    <x v="3099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 14999"/>
    <n v="1827"/>
    <x v="2"/>
    <s v="US"/>
    <s v="USD"/>
    <n v="1413816975"/>
    <d v="2014-10-20T14:56:15"/>
    <n v="2014"/>
    <x v="3100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s v="FR"/>
    <s v="EUR"/>
    <n v="1437033360"/>
    <d v="2015-07-16T07:56:00"/>
    <n v="2015"/>
    <x v="3101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s v="GB"/>
    <s v="GBP"/>
    <n v="1471939818"/>
    <d v="2016-08-23T08:10:18"/>
    <n v="2016"/>
    <x v="3102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s v="1000 to 4999"/>
    <n v="11"/>
    <x v="2"/>
    <s v="US"/>
    <s v="USD"/>
    <n v="1434080706"/>
    <d v="2015-06-12T03:45:06"/>
    <n v="2015"/>
    <x v="3103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s v="AU"/>
    <s v="AUD"/>
    <n v="1422928800"/>
    <d v="2015-02-03T02:00:00"/>
    <n v="2015"/>
    <x v="3104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s v="US"/>
    <s v="USD"/>
    <n v="1413694800"/>
    <d v="2014-10-19T05:00:00"/>
    <n v="2014"/>
    <x v="3105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s v="GB"/>
    <s v="GBP"/>
    <n v="1442440800"/>
    <d v="2015-09-16T22:00:00"/>
    <n v="2015"/>
    <x v="3106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s v="US"/>
    <s v="USD"/>
    <n v="1431372751"/>
    <d v="2015-05-11T19:32:31"/>
    <n v="2015"/>
    <x v="3107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s v="Greater than 50000"/>
    <n v="26"/>
    <x v="2"/>
    <s v="US"/>
    <s v="USD"/>
    <n v="1430234394"/>
    <d v="2015-04-28T15:19:54"/>
    <n v="2015"/>
    <x v="3108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s v="US"/>
    <s v="USD"/>
    <n v="1409194810"/>
    <d v="2014-08-28T03:00:10"/>
    <n v="2014"/>
    <x v="3109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s v="25000 to 29999"/>
    <n v="10"/>
    <x v="2"/>
    <s v="US"/>
    <s v="USD"/>
    <n v="1487465119"/>
    <d v="2017-02-19T00:45:19"/>
    <n v="2017"/>
    <x v="3110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s v="20000 to 24999"/>
    <n v="5328"/>
    <x v="2"/>
    <s v="US"/>
    <s v="USD"/>
    <n v="1412432220"/>
    <d v="2014-10-04T14:17:00"/>
    <n v="2014"/>
    <x v="3111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s v="10000 to 14999"/>
    <n v="521"/>
    <x v="2"/>
    <s v="US"/>
    <s v="USD"/>
    <n v="1477968934"/>
    <d v="2016-11-01T02:55:34"/>
    <n v="2016"/>
    <x v="3112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s v="Greater than 50000"/>
    <n v="4635"/>
    <x v="2"/>
    <s v="US"/>
    <s v="USD"/>
    <n v="1429291982"/>
    <d v="2015-04-17T17:33:02"/>
    <n v="2015"/>
    <x v="3113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50000"/>
    <n v="0"/>
    <x v="2"/>
    <s v="US"/>
    <s v="USD"/>
    <n v="1411312250"/>
    <d v="2014-09-21T15:10:50"/>
    <n v="2014"/>
    <x v="3114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s v="10000 to 14999"/>
    <n v="300"/>
    <x v="2"/>
    <s v="SE"/>
    <s v="SEK"/>
    <n v="1465123427"/>
    <d v="2016-06-05T10:43:47"/>
    <n v="2016"/>
    <x v="3115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s v="less than 1000"/>
    <n v="430"/>
    <x v="2"/>
    <s v="US"/>
    <s v="USD"/>
    <n v="1427890925"/>
    <d v="2015-04-01T12:22:05"/>
    <n v="2015"/>
    <x v="3116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s v="1000 to 4999"/>
    <n v="1"/>
    <x v="2"/>
    <s v="GB"/>
    <s v="GBP"/>
    <n v="1464354720"/>
    <d v="2016-05-27T13:12:00"/>
    <n v="2016"/>
    <x v="3117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s v="Greater than 50000"/>
    <n v="1550"/>
    <x v="2"/>
    <s v="SE"/>
    <s v="SEK"/>
    <n v="1467473723"/>
    <d v="2016-07-02T15:35:23"/>
    <n v="2016"/>
    <x v="3118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 14999"/>
    <n v="5"/>
    <x v="2"/>
    <s v="US"/>
    <s v="USD"/>
    <n v="1427414732"/>
    <d v="2015-03-27T00:05:32"/>
    <n v="2015"/>
    <x v="3119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s v="Greater than 50000"/>
    <n v="128"/>
    <x v="2"/>
    <s v="NL"/>
    <s v="EUR"/>
    <n v="1462484196"/>
    <d v="2016-05-05T21:36:36"/>
    <n v="2016"/>
    <x v="3120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s v="1000 to 4999"/>
    <n v="10"/>
    <x v="1"/>
    <s v="CA"/>
    <s v="CAD"/>
    <n v="1411748335"/>
    <d v="2014-09-26T16:18:55"/>
    <n v="2014"/>
    <x v="3121"/>
    <x v="3121"/>
    <b v="0"/>
    <n v="1"/>
    <b v="0"/>
    <s v="theater/spaces"/>
    <x v="1"/>
    <x v="38"/>
  </r>
  <r>
    <n v="3122"/>
    <s v="be back soon (Canceled)"/>
    <s v="cancelled until further notice"/>
    <n v="199"/>
    <s v="less than 1000"/>
    <n v="116"/>
    <x v="1"/>
    <s v="US"/>
    <s v="USD"/>
    <n v="1478733732"/>
    <d v="2016-11-09T23:22:12"/>
    <n v="2016"/>
    <x v="312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s v="Greater than 50000"/>
    <n v="85192"/>
    <x v="1"/>
    <s v="US"/>
    <s v="USD"/>
    <n v="1468108198"/>
    <d v="2016-07-09T23:49:58"/>
    <n v="2016"/>
    <x v="3123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s v="Greater than 50000"/>
    <n v="26"/>
    <x v="1"/>
    <s v="US"/>
    <s v="USD"/>
    <n v="1422902601"/>
    <d v="2015-02-02T18:43:21"/>
    <n v="2015"/>
    <x v="3124"/>
    <x v="3124"/>
    <b v="0"/>
    <n v="4"/>
    <b v="0"/>
    <s v="theater/spaces"/>
    <x v="1"/>
    <x v="38"/>
  </r>
  <r>
    <n v="3125"/>
    <s v="N/A (Canceled)"/>
    <s v="N/A"/>
    <n v="1500000"/>
    <s v="Greater than 50000"/>
    <n v="0"/>
    <x v="1"/>
    <s v="US"/>
    <s v="USD"/>
    <n v="1452142672"/>
    <d v="2016-01-07T04:57:52"/>
    <n v="2016"/>
    <x v="3125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s v="US"/>
    <s v="USD"/>
    <n v="1459121162"/>
    <d v="2016-03-27T23:26:02"/>
    <n v="2016"/>
    <x v="3126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50000"/>
    <n v="0"/>
    <x v="1"/>
    <s v="US"/>
    <s v="USD"/>
    <n v="1425242029"/>
    <d v="2015-03-01T20:33:49"/>
    <n v="2015"/>
    <x v="3127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s v="US"/>
    <s v="USD"/>
    <n v="1489690141"/>
    <d v="2017-03-16T18:49:01"/>
    <n v="2017"/>
    <x v="3128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s v="US"/>
    <s v="USD"/>
    <n v="1492542819"/>
    <d v="2017-04-18T19:13:39"/>
    <n v="2017"/>
    <x v="312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s v="10000 to 14999"/>
    <n v="375"/>
    <x v="3"/>
    <s v="US"/>
    <s v="USD"/>
    <n v="1492145940"/>
    <d v="2017-04-14T04:59:00"/>
    <n v="2017"/>
    <x v="3130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s v="1000 to 4999"/>
    <n v="645"/>
    <x v="3"/>
    <s v="US"/>
    <s v="USD"/>
    <n v="1491656045"/>
    <d v="2017-04-08T12:54:05"/>
    <n v="2017"/>
    <x v="3131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s v="30000 to 34999"/>
    <n v="10"/>
    <x v="3"/>
    <s v="US"/>
    <s v="USD"/>
    <n v="1492759460"/>
    <d v="2017-04-21T07:24:20"/>
    <n v="2017"/>
    <x v="3132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s v="GB"/>
    <s v="GBP"/>
    <n v="1490358834"/>
    <d v="2017-03-24T12:33:54"/>
    <n v="2017"/>
    <x v="3133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s v="GB"/>
    <s v="GBP"/>
    <n v="1490631419"/>
    <d v="2017-03-27T16:16:59"/>
    <n v="2017"/>
    <x v="3134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s v="US"/>
    <s v="USD"/>
    <n v="1491277121"/>
    <d v="2017-04-04T03:38:41"/>
    <n v="2017"/>
    <x v="3135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s v="less than 1000"/>
    <n v="639"/>
    <x v="3"/>
    <s v="GB"/>
    <s v="GBP"/>
    <n v="1491001140"/>
    <d v="2017-03-31T22:59:00"/>
    <n v="2017"/>
    <x v="3136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s v="US"/>
    <s v="USD"/>
    <n v="1493838720"/>
    <d v="2017-05-03T19:12:00"/>
    <n v="2017"/>
    <x v="3137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s v="GB"/>
    <s v="GBP"/>
    <n v="1491233407"/>
    <d v="2017-04-03T15:30:07"/>
    <n v="2017"/>
    <x v="3138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50000"/>
    <n v="2700"/>
    <x v="3"/>
    <s v="MX"/>
    <s v="MXN"/>
    <n v="1490416380"/>
    <d v="2017-03-25T04:33:00"/>
    <n v="2017"/>
    <x v="3139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 14999"/>
    <n v="96"/>
    <x v="3"/>
    <s v="FR"/>
    <s v="EUR"/>
    <n v="1491581703"/>
    <d v="2017-04-07T16:15:03"/>
    <n v="2017"/>
    <x v="3140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s v="NL"/>
    <s v="EUR"/>
    <n v="1492372800"/>
    <d v="2017-04-16T20:00:00"/>
    <n v="2017"/>
    <x v="3141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s v="GB"/>
    <s v="GBP"/>
    <n v="1489922339"/>
    <d v="2017-03-19T11:18:59"/>
    <n v="2017"/>
    <x v="3142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s v="GB"/>
    <s v="GBP"/>
    <n v="1491726956"/>
    <d v="2017-04-09T08:35:56"/>
    <n v="2017"/>
    <x v="3143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s v="10000 to 14999"/>
    <n v="7540"/>
    <x v="3"/>
    <s v="US"/>
    <s v="USD"/>
    <n v="1489903200"/>
    <d v="2017-03-19T06:00:00"/>
    <n v="2017"/>
    <x v="3144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s v="25000 to 29999"/>
    <n v="0"/>
    <x v="3"/>
    <s v="US"/>
    <s v="USD"/>
    <n v="1490659134"/>
    <d v="2017-03-27T23:58:54"/>
    <n v="2017"/>
    <x v="3145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s v="Greater than 50000"/>
    <n v="5250"/>
    <x v="3"/>
    <s v="MX"/>
    <s v="MXN"/>
    <n v="1492356166"/>
    <d v="2017-04-16T15:22:46"/>
    <n v="2017"/>
    <x v="314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s v="US"/>
    <s v="USD"/>
    <n v="1415319355"/>
    <d v="2014-11-07T00:15:55"/>
    <n v="2014"/>
    <x v="3147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s v="1000 to 4999"/>
    <n v="2361"/>
    <x v="0"/>
    <s v="US"/>
    <s v="USD"/>
    <n v="1412136000"/>
    <d v="2014-10-01T04:00:00"/>
    <n v="2014"/>
    <x v="3148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s v="US"/>
    <s v="USD"/>
    <n v="1354845600"/>
    <d v="2012-12-07T02:00:00"/>
    <n v="2012"/>
    <x v="3149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s v="US"/>
    <s v="USD"/>
    <n v="1295928000"/>
    <d v="2011-01-25T04:00:00"/>
    <n v="2011"/>
    <x v="3150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s v="US"/>
    <s v="USD"/>
    <n v="1410379774"/>
    <d v="2014-09-10T20:09:34"/>
    <n v="2014"/>
    <x v="3151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s v="GB"/>
    <s v="GBP"/>
    <n v="1383425367"/>
    <d v="2013-11-02T20:49:27"/>
    <n v="2013"/>
    <x v="3152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s v="1000 to 4999"/>
    <n v="10067.5"/>
    <x v="0"/>
    <s v="US"/>
    <s v="USD"/>
    <n v="1304225940"/>
    <d v="2011-05-01T04:59:00"/>
    <n v="2011"/>
    <x v="3153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s v="US"/>
    <s v="USD"/>
    <n v="1333310458"/>
    <d v="2012-04-01T20:00:58"/>
    <n v="2012"/>
    <x v="3154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s v="GB"/>
    <s v="GBP"/>
    <n v="1356004725"/>
    <d v="2012-12-20T11:58:45"/>
    <n v="2012"/>
    <x v="315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s v="US"/>
    <s v="USD"/>
    <n v="1338591144"/>
    <d v="2012-06-01T22:52:24"/>
    <n v="2012"/>
    <x v="3156"/>
    <x v="3156"/>
    <b v="1"/>
    <n v="89"/>
    <b v="1"/>
    <s v="theater/plays"/>
    <x v="1"/>
    <x v="6"/>
  </r>
  <r>
    <n v="3157"/>
    <s v="Summer FourPlay"/>
    <s v="Four Directors.  Four One Acts.  Four Genres.  For You."/>
    <n v="4000"/>
    <s v="1000 to 4999"/>
    <n v="4040"/>
    <x v="0"/>
    <s v="US"/>
    <s v="USD"/>
    <n v="1405746000"/>
    <d v="2014-07-19T05:00:00"/>
    <n v="2014"/>
    <x v="3157"/>
    <x v="3157"/>
    <b v="1"/>
    <n v="41"/>
    <b v="1"/>
    <s v="theater/plays"/>
    <x v="1"/>
    <x v="6"/>
  </r>
  <r>
    <n v="3158"/>
    <s v="Nursery Crimes"/>
    <s v="A 40s crime-noir play using nursery rhyme characters."/>
    <n v="5000"/>
    <s v="5000 to 9999"/>
    <n v="5700"/>
    <x v="0"/>
    <s v="US"/>
    <s v="USD"/>
    <n v="1374523752"/>
    <d v="2013-07-22T20:09:12"/>
    <n v="2013"/>
    <x v="3158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s v="1000 to 4999"/>
    <n v="2002.22"/>
    <x v="0"/>
    <s v="US"/>
    <s v="USD"/>
    <n v="1326927600"/>
    <d v="2012-01-18T23:00:00"/>
    <n v="2012"/>
    <x v="3159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s v="US"/>
    <s v="USD"/>
    <n v="1407905940"/>
    <d v="2014-08-13T04:59:00"/>
    <n v="2014"/>
    <x v="3160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s v="GB"/>
    <s v="GBP"/>
    <n v="1413377522"/>
    <d v="2014-10-15T12:52:02"/>
    <n v="2014"/>
    <x v="3161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s v="US"/>
    <s v="USD"/>
    <n v="1404698400"/>
    <d v="2014-07-07T02:00:00"/>
    <n v="2014"/>
    <x v="3162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s v="10000 to 14999"/>
    <n v="14450"/>
    <x v="0"/>
    <s v="US"/>
    <s v="USD"/>
    <n v="1402855525"/>
    <d v="2014-06-15T18:05:25"/>
    <n v="2014"/>
    <x v="3163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s v="US"/>
    <s v="USD"/>
    <n v="1402341615"/>
    <d v="2014-06-09T19:20:15"/>
    <n v="2014"/>
    <x v="3164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s v="US"/>
    <s v="USD"/>
    <n v="1304395140"/>
    <d v="2011-05-03T03:59:00"/>
    <n v="2011"/>
    <x v="3165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s v="35000 to 39999"/>
    <n v="56079.83"/>
    <x v="0"/>
    <s v="US"/>
    <s v="USD"/>
    <n v="1416988740"/>
    <d v="2014-11-26T07:59:00"/>
    <n v="2014"/>
    <x v="3166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s v="1000 to 4999"/>
    <n v="3485"/>
    <x v="0"/>
    <s v="US"/>
    <s v="USD"/>
    <n v="1406952781"/>
    <d v="2014-08-02T04:13:01"/>
    <n v="2014"/>
    <x v="3167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s v="US"/>
    <s v="USD"/>
    <n v="1402696800"/>
    <d v="2014-06-13T22:00:00"/>
    <n v="2014"/>
    <x v="3168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s v="5000 to 9999"/>
    <n v="8241"/>
    <x v="0"/>
    <s v="US"/>
    <s v="USD"/>
    <n v="1386910740"/>
    <d v="2013-12-13T04:59:00"/>
    <n v="2013"/>
    <x v="3169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s v="1000 to 4999"/>
    <n v="2245"/>
    <x v="0"/>
    <s v="US"/>
    <s v="USD"/>
    <n v="1404273600"/>
    <d v="2014-07-02T04:00:00"/>
    <n v="2014"/>
    <x v="3170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s v="GB"/>
    <s v="GBP"/>
    <n v="1462545358"/>
    <d v="2016-05-06T14:35:58"/>
    <n v="2016"/>
    <x v="3171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s v="US"/>
    <s v="USD"/>
    <n v="1329240668"/>
    <d v="2012-02-14T17:31:08"/>
    <n v="2012"/>
    <x v="3172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s v="10000 to 14999"/>
    <n v="10300"/>
    <x v="0"/>
    <s v="US"/>
    <s v="USD"/>
    <n v="1411765492"/>
    <d v="2014-09-26T21:04:52"/>
    <n v="2014"/>
    <x v="3173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s v="US"/>
    <s v="USD"/>
    <n v="1408999508"/>
    <d v="2014-08-25T20:45:08"/>
    <n v="2014"/>
    <x v="3174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s v="US"/>
    <s v="USD"/>
    <n v="1297977427"/>
    <d v="2011-02-17T21:17:07"/>
    <n v="2011"/>
    <x v="3175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s v="US"/>
    <s v="USD"/>
    <n v="1376838000"/>
    <d v="2013-08-18T15:00:00"/>
    <n v="2013"/>
    <x v="3176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s v="US"/>
    <s v="USD"/>
    <n v="1403366409"/>
    <d v="2014-06-21T16:00:09"/>
    <n v="2014"/>
    <x v="3177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s v="GB"/>
    <s v="GBP"/>
    <n v="1405521075"/>
    <d v="2014-07-16T14:31:15"/>
    <n v="2014"/>
    <x v="3178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s v="1000 to 4999"/>
    <n v="4794.82"/>
    <x v="0"/>
    <s v="US"/>
    <s v="USD"/>
    <n v="1367859071"/>
    <d v="2013-05-06T16:51:11"/>
    <n v="2013"/>
    <x v="3179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s v="GB"/>
    <s v="GBP"/>
    <n v="1403258049"/>
    <d v="2014-06-20T09:54:09"/>
    <n v="2014"/>
    <x v="3180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s v="GB"/>
    <s v="GBP"/>
    <n v="1402848000"/>
    <d v="2014-06-15T16:00:00"/>
    <n v="2014"/>
    <x v="3181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s v="US"/>
    <s v="USD"/>
    <n v="1328029200"/>
    <d v="2012-01-31T17:00:00"/>
    <n v="2012"/>
    <x v="3182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s v="1000 to 4999"/>
    <n v="2725"/>
    <x v="0"/>
    <s v="US"/>
    <s v="USD"/>
    <n v="1377284669"/>
    <d v="2013-08-23T19:04:29"/>
    <n v="2013"/>
    <x v="3183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s v="1000 to 4999"/>
    <n v="4610"/>
    <x v="0"/>
    <s v="US"/>
    <s v="USD"/>
    <n v="1404258631"/>
    <d v="2014-07-01T23:50:31"/>
    <n v="2014"/>
    <x v="3184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s v="GB"/>
    <s v="GBP"/>
    <n v="1405553241"/>
    <d v="2014-07-16T23:27:21"/>
    <n v="2014"/>
    <x v="3185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s v="GB"/>
    <s v="GBP"/>
    <n v="1410901200"/>
    <d v="2014-09-16T21:00:00"/>
    <n v="2014"/>
    <x v="3186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s v="US"/>
    <s v="USD"/>
    <n v="1407167973"/>
    <d v="2014-08-04T15:59:33"/>
    <n v="2014"/>
    <x v="3187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s v="GB"/>
    <s v="GBP"/>
    <n v="1433930302"/>
    <d v="2015-06-10T09:58:22"/>
    <n v="2015"/>
    <x v="3188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s v="Greater than 50000"/>
    <n v="6780"/>
    <x v="2"/>
    <s v="SE"/>
    <s v="SEK"/>
    <n v="1432455532"/>
    <d v="2015-05-24T08:18:52"/>
    <n v="2015"/>
    <x v="3189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s v="CA"/>
    <s v="CAD"/>
    <n v="1481258275"/>
    <d v="2016-12-09T04:37:55"/>
    <n v="2016"/>
    <x v="3190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s v="US"/>
    <s v="USD"/>
    <n v="1471370869"/>
    <d v="2016-08-16T18:07:49"/>
    <n v="2016"/>
    <x v="3191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s v="10000 to 14999"/>
    <n v="102"/>
    <x v="2"/>
    <s v="GB"/>
    <s v="GBP"/>
    <n v="1425160800"/>
    <d v="2015-02-28T22:00:00"/>
    <n v="2015"/>
    <x v="3192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s v="GB"/>
    <s v="GBP"/>
    <n v="1424474056"/>
    <d v="2015-02-20T23:14:16"/>
    <n v="2015"/>
    <x v="3193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10000 to 14999"/>
    <n v="0"/>
    <x v="2"/>
    <s v="US"/>
    <s v="USD"/>
    <n v="1437960598"/>
    <d v="2015-07-27T01:29:58"/>
    <n v="2015"/>
    <x v="3194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s v="US"/>
    <s v="USD"/>
    <n v="1423750542"/>
    <d v="2015-02-12T14:15:42"/>
    <n v="2015"/>
    <x v="3195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s v="Greater than 50000"/>
    <n v="1800"/>
    <x v="2"/>
    <s v="US"/>
    <s v="USD"/>
    <n v="1438437600"/>
    <d v="2015-08-01T14:00:00"/>
    <n v="2015"/>
    <x v="3196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s v="10000 to 14999"/>
    <n v="1145"/>
    <x v="2"/>
    <s v="NO"/>
    <s v="NOK"/>
    <n v="1423050618"/>
    <d v="2015-02-04T11:50:18"/>
    <n v="2015"/>
    <x v="3197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s v="DK"/>
    <s v="DKK"/>
    <n v="1424081477"/>
    <d v="2015-02-16T10:11:17"/>
    <n v="2015"/>
    <x v="3198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s v="US"/>
    <s v="USD"/>
    <n v="1410037200"/>
    <d v="2014-09-06T21:00:00"/>
    <n v="2014"/>
    <x v="3199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s v="Greater than 50000"/>
    <n v="1"/>
    <x v="2"/>
    <s v="US"/>
    <s v="USD"/>
    <n v="1461994440"/>
    <d v="2016-04-30T05:34:00"/>
    <n v="2016"/>
    <x v="3200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s v="GB"/>
    <s v="GBP"/>
    <n v="1409509477"/>
    <d v="2014-08-31T18:24:37"/>
    <n v="2014"/>
    <x v="3201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s v="US"/>
    <s v="USD"/>
    <n v="1450072740"/>
    <d v="2015-12-14T05:59:00"/>
    <n v="2015"/>
    <x v="3202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s v="US"/>
    <s v="USD"/>
    <n v="1443224622"/>
    <d v="2015-09-25T23:43:42"/>
    <n v="2015"/>
    <x v="3203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s v="US"/>
    <s v="USD"/>
    <n v="1437149640"/>
    <d v="2015-07-17T16:14:00"/>
    <n v="2015"/>
    <x v="3204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s v="GB"/>
    <s v="GBP"/>
    <n v="1430470772"/>
    <d v="2015-05-01T08:59:32"/>
    <n v="2015"/>
    <x v="3205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s v="US"/>
    <s v="USD"/>
    <n v="1442644651"/>
    <d v="2015-09-19T06:37:31"/>
    <n v="2015"/>
    <x v="3206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s v="US"/>
    <s v="USD"/>
    <n v="1429767607"/>
    <d v="2015-04-23T05:40:07"/>
    <n v="2015"/>
    <x v="32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s v="US"/>
    <s v="USD"/>
    <n v="1406557877"/>
    <d v="2014-07-28T14:31:17"/>
    <n v="2014"/>
    <x v="3208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s v="US"/>
    <s v="USD"/>
    <n v="1403305200"/>
    <d v="2014-06-20T23:00:00"/>
    <n v="2014"/>
    <x v="3209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s v="US"/>
    <s v="USD"/>
    <n v="1338523140"/>
    <d v="2012-06-01T03:59:00"/>
    <n v="2012"/>
    <x v="3210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s v="US"/>
    <s v="USD"/>
    <n v="1408068000"/>
    <d v="2014-08-15T02:00:00"/>
    <n v="2014"/>
    <x v="3211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s v="1000 to 4999"/>
    <n v="5050"/>
    <x v="0"/>
    <s v="US"/>
    <s v="USD"/>
    <n v="1407524751"/>
    <d v="2014-08-08T19:05:51"/>
    <n v="2014"/>
    <x v="3212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s v="GB"/>
    <s v="GBP"/>
    <n v="1437934759"/>
    <d v="2015-07-26T18:19:19"/>
    <n v="2015"/>
    <x v="3213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 14999"/>
    <n v="12256"/>
    <x v="0"/>
    <s v="GB"/>
    <s v="GBP"/>
    <n v="1452038100"/>
    <d v="2016-01-05T23:55:00"/>
    <n v="2016"/>
    <x v="3214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s v="35000 to 39999"/>
    <n v="35123"/>
    <x v="0"/>
    <s v="US"/>
    <s v="USD"/>
    <n v="1441857540"/>
    <d v="2015-09-10T03:59:00"/>
    <n v="2015"/>
    <x v="3215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s v="GB"/>
    <s v="GBP"/>
    <n v="1436625000"/>
    <d v="2015-07-11T14:30:00"/>
    <n v="2015"/>
    <x v="3216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s v="1000 to 4999"/>
    <n v="5221"/>
    <x v="0"/>
    <s v="US"/>
    <s v="USD"/>
    <n v="1478264784"/>
    <d v="2016-11-04T13:06:24"/>
    <n v="2016"/>
    <x v="3217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 14999"/>
    <n v="12252"/>
    <x v="0"/>
    <s v="GB"/>
    <s v="GBP"/>
    <n v="1419984000"/>
    <d v="2014-12-31T00:00:00"/>
    <n v="2014"/>
    <x v="3218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s v="US"/>
    <s v="USD"/>
    <n v="1427063747"/>
    <d v="2015-03-22T22:35:47"/>
    <n v="2015"/>
    <x v="3219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s v="15000 to 19999"/>
    <n v="15126"/>
    <x v="0"/>
    <s v="US"/>
    <s v="USD"/>
    <n v="1489352400"/>
    <d v="2017-03-12T21:00:00"/>
    <n v="2017"/>
    <x v="3220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s v="GB"/>
    <s v="GBP"/>
    <n v="1436114603"/>
    <d v="2015-07-05T16:43:23"/>
    <n v="2015"/>
    <x v="3221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s v="US"/>
    <s v="USD"/>
    <n v="1445722140"/>
    <d v="2015-10-24T21:29:00"/>
    <n v="2015"/>
    <x v="3222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s v="US"/>
    <s v="USD"/>
    <n v="1440100976"/>
    <d v="2015-08-20T20:02:56"/>
    <n v="2015"/>
    <x v="3223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s v="US"/>
    <s v="USD"/>
    <n v="1484024400"/>
    <d v="2017-01-10T05:00:00"/>
    <n v="2017"/>
    <x v="3224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s v="US"/>
    <s v="USD"/>
    <n v="1464987600"/>
    <d v="2016-06-03T21:00:00"/>
    <n v="2016"/>
    <x v="3225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s v="GB"/>
    <s v="GBP"/>
    <n v="1446213612"/>
    <d v="2015-10-30T14:00:12"/>
    <n v="2015"/>
    <x v="3226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s v="GB"/>
    <s v="GBP"/>
    <n v="1484687436"/>
    <d v="2017-01-17T21:10:36"/>
    <n v="2017"/>
    <x v="3227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s v="5000 to 9999"/>
    <n v="7164"/>
    <x v="0"/>
    <s v="US"/>
    <s v="USD"/>
    <n v="1450328340"/>
    <d v="2015-12-17T04:59:00"/>
    <n v="2015"/>
    <x v="3228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s v="US"/>
    <s v="USD"/>
    <n v="1416470398"/>
    <d v="2014-11-20T07:59:58"/>
    <n v="2014"/>
    <x v="3229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s v="US"/>
    <s v="USD"/>
    <n v="1412135940"/>
    <d v="2014-10-01T03:59:00"/>
    <n v="2014"/>
    <x v="3230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s v="US"/>
    <s v="USD"/>
    <n v="1460846347"/>
    <d v="2016-04-16T22:39:07"/>
    <n v="2016"/>
    <x v="3231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s v="US"/>
    <s v="USD"/>
    <n v="1462334340"/>
    <d v="2016-05-04T03:59:00"/>
    <n v="2016"/>
    <x v="3232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s v="5000 to 9999"/>
    <n v="5940"/>
    <x v="0"/>
    <s v="US"/>
    <s v="USD"/>
    <n v="1488482355"/>
    <d v="2017-03-02T19:19:15"/>
    <n v="2017"/>
    <x v="3233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s v="GB"/>
    <s v="GBP"/>
    <n v="1485991860"/>
    <d v="2017-02-01T23:31:00"/>
    <n v="2017"/>
    <x v="3234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s v="US"/>
    <s v="USD"/>
    <n v="1467361251"/>
    <d v="2016-07-01T08:20:51"/>
    <n v="2016"/>
    <x v="3235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s v="US"/>
    <s v="USD"/>
    <n v="1482962433"/>
    <d v="2016-12-28T22:00:33"/>
    <n v="2016"/>
    <x v="3236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s v="35000 to 39999"/>
    <n v="35275.64"/>
    <x v="0"/>
    <s v="US"/>
    <s v="USD"/>
    <n v="1443499140"/>
    <d v="2015-09-29T03:59:00"/>
    <n v="2015"/>
    <x v="3237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s v="GB"/>
    <s v="GBP"/>
    <n v="1435752898"/>
    <d v="2015-07-01T12:14:58"/>
    <n v="2015"/>
    <x v="323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s v="GB"/>
    <s v="GBP"/>
    <n v="1445817540"/>
    <d v="2015-10-25T23:59:00"/>
    <n v="2015"/>
    <x v="3239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s v="GB"/>
    <s v="GBP"/>
    <n v="1487286000"/>
    <d v="2017-02-16T23:00:00"/>
    <n v="2017"/>
    <x v="3240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s v="US"/>
    <s v="USD"/>
    <n v="1413269940"/>
    <d v="2014-10-14T06:59:00"/>
    <n v="2014"/>
    <x v="3241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s v="10000 to 14999"/>
    <n v="12730.42"/>
    <x v="0"/>
    <s v="US"/>
    <s v="USD"/>
    <n v="1411150092"/>
    <d v="2014-09-19T18:08:12"/>
    <n v="2014"/>
    <x v="324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s v="US"/>
    <s v="USD"/>
    <n v="1444348800"/>
    <d v="2015-10-09T00:00:00"/>
    <n v="2015"/>
    <x v="3243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s v="GB"/>
    <s v="GBP"/>
    <n v="1480613982"/>
    <d v="2016-12-01T17:39:42"/>
    <n v="2016"/>
    <x v="3244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s v="US"/>
    <s v="USD"/>
    <n v="1434074400"/>
    <d v="2015-06-12T02:00:00"/>
    <n v="2015"/>
    <x v="3245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s v="10000 to 14999"/>
    <n v="11122"/>
    <x v="0"/>
    <s v="US"/>
    <s v="USD"/>
    <n v="1442030340"/>
    <d v="2015-09-12T03:59:00"/>
    <n v="2015"/>
    <x v="3246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s v="GB"/>
    <s v="GBP"/>
    <n v="1436696712"/>
    <d v="2015-07-12T10:25:12"/>
    <n v="2015"/>
    <x v="3247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s v="10000 to 14999"/>
    <n v="12095"/>
    <x v="0"/>
    <s v="US"/>
    <s v="USD"/>
    <n v="1428178757"/>
    <d v="2015-04-04T20:19:17"/>
    <n v="2015"/>
    <x v="3248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s v="US"/>
    <s v="USD"/>
    <n v="1434822914"/>
    <d v="2015-06-20T17:55:14"/>
    <n v="2015"/>
    <x v="3249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s v="US"/>
    <s v="USD"/>
    <n v="1415213324"/>
    <d v="2014-11-05T18:48:44"/>
    <n v="2014"/>
    <x v="3250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s v="US"/>
    <s v="USD"/>
    <n v="1434907966"/>
    <d v="2015-06-21T17:32:46"/>
    <n v="2015"/>
    <x v="3251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s v="1000 to 4999"/>
    <n v="2876"/>
    <x v="0"/>
    <s v="GB"/>
    <s v="GBP"/>
    <n v="1473247240"/>
    <d v="2016-09-07T11:20:40"/>
    <n v="2016"/>
    <x v="3252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s v="20000 to 24999"/>
    <n v="20365"/>
    <x v="0"/>
    <s v="US"/>
    <s v="USD"/>
    <n v="1473306300"/>
    <d v="2016-09-08T03:45:00"/>
    <n v="2016"/>
    <x v="3253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 14999"/>
    <n v="13163.5"/>
    <x v="0"/>
    <s v="GB"/>
    <s v="GBP"/>
    <n v="1427331809"/>
    <d v="2015-03-26T01:03:29"/>
    <n v="2015"/>
    <x v="3254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s v="GB"/>
    <s v="GBP"/>
    <n v="1412706375"/>
    <d v="2014-10-07T18:26:15"/>
    <n v="2014"/>
    <x v="325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s v="10000 to 14999"/>
    <n v="12806"/>
    <x v="0"/>
    <s v="US"/>
    <s v="USD"/>
    <n v="1433995140"/>
    <d v="2015-06-11T03:59:00"/>
    <n v="2015"/>
    <x v="3256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s v="GB"/>
    <s v="GBP"/>
    <n v="1487769952"/>
    <d v="2017-02-22T13:25:52"/>
    <n v="2017"/>
    <x v="3257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s v="5000 to 9999"/>
    <n v="7365"/>
    <x v="0"/>
    <s v="US"/>
    <s v="USD"/>
    <n v="1420751861"/>
    <d v="2015-01-08T21:17:41"/>
    <n v="2015"/>
    <x v="3258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s v="US"/>
    <s v="USD"/>
    <n v="1475294340"/>
    <d v="2016-10-01T03:59:00"/>
    <n v="2016"/>
    <x v="3259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s v="US"/>
    <s v="USD"/>
    <n v="1448903318"/>
    <d v="2015-11-30T17:08:38"/>
    <n v="2015"/>
    <x v="3260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s v="US"/>
    <s v="USD"/>
    <n v="1437067476"/>
    <d v="2015-07-16T17:24:36"/>
    <n v="2015"/>
    <x v="3261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s v="10000 to 14999"/>
    <n v="12571"/>
    <x v="0"/>
    <s v="US"/>
    <s v="USD"/>
    <n v="1419220800"/>
    <d v="2014-12-22T04:00:00"/>
    <n v="2014"/>
    <x v="3262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s v="1000 to 4999"/>
    <n v="2804.16"/>
    <x v="0"/>
    <s v="US"/>
    <s v="USD"/>
    <n v="1446238800"/>
    <d v="2015-10-30T21:00:00"/>
    <n v="2015"/>
    <x v="3263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s v="1000 to 4999"/>
    <n v="2575"/>
    <x v="0"/>
    <s v="US"/>
    <s v="USD"/>
    <n v="1422482400"/>
    <d v="2015-01-28T22:00:00"/>
    <n v="2015"/>
    <x v="3264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s v="IE"/>
    <s v="EUR"/>
    <n v="1449162000"/>
    <d v="2015-12-03T17:00:00"/>
    <n v="2015"/>
    <x v="3265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s v="5000 to 9999"/>
    <n v="7877"/>
    <x v="0"/>
    <s v="US"/>
    <s v="USD"/>
    <n v="1434142800"/>
    <d v="2015-06-12T21:00:00"/>
    <n v="2015"/>
    <x v="3266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s v="US"/>
    <s v="USD"/>
    <n v="1437156660"/>
    <d v="2015-07-17T18:11:00"/>
    <n v="2015"/>
    <x v="3267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s v="US"/>
    <s v="USD"/>
    <n v="1472074928"/>
    <d v="2016-08-24T21:42:08"/>
    <n v="2016"/>
    <x v="326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s v="GB"/>
    <s v="GBP"/>
    <n v="1434452400"/>
    <d v="2015-06-16T11:00:00"/>
    <n v="2015"/>
    <x v="3269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s v="GB"/>
    <s v="GBP"/>
    <n v="1436705265"/>
    <d v="2015-07-12T12:47:45"/>
    <n v="2015"/>
    <x v="3270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s v="1000 to 4999"/>
    <n v="1950"/>
    <x v="0"/>
    <s v="GB"/>
    <s v="GBP"/>
    <n v="1414927775"/>
    <d v="2014-11-02T11:29:35"/>
    <n v="2014"/>
    <x v="3271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s v="10000 to 14999"/>
    <n v="15443"/>
    <x v="0"/>
    <s v="US"/>
    <s v="USD"/>
    <n v="1446814809"/>
    <d v="2015-11-06T13:00:09"/>
    <n v="2015"/>
    <x v="3272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s v="US"/>
    <s v="USD"/>
    <n v="1473879600"/>
    <d v="2016-09-14T19:00:00"/>
    <n v="2016"/>
    <x v="3273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s v="US"/>
    <s v="USD"/>
    <n v="1458075600"/>
    <d v="2016-03-15T21:00:00"/>
    <n v="2016"/>
    <x v="3274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s v="US"/>
    <s v="USD"/>
    <n v="1423456200"/>
    <d v="2015-02-09T04:30:00"/>
    <n v="2015"/>
    <x v="3275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s v="CA"/>
    <s v="CAD"/>
    <n v="1459483140"/>
    <d v="2016-04-01T03:59:00"/>
    <n v="2016"/>
    <x v="3276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s v="GB"/>
    <s v="GBP"/>
    <n v="1416331406"/>
    <d v="2014-11-18T17:23:26"/>
    <n v="2014"/>
    <x v="3277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s v="GB"/>
    <s v="GBP"/>
    <n v="1433017303"/>
    <d v="2015-05-30T20:21:43"/>
    <n v="2015"/>
    <x v="3278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s v="US"/>
    <s v="USD"/>
    <n v="1459474059"/>
    <d v="2016-04-01T01:27:39"/>
    <n v="2016"/>
    <x v="327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s v="US"/>
    <s v="USD"/>
    <n v="1433134800"/>
    <d v="2015-06-01T05:00:00"/>
    <n v="2015"/>
    <x v="3280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s v="US"/>
    <s v="USD"/>
    <n v="1441153705"/>
    <d v="2015-09-02T00:28:25"/>
    <n v="2015"/>
    <x v="3281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s v="US"/>
    <s v="USD"/>
    <n v="1461904788"/>
    <d v="2016-04-29T04:39:48"/>
    <n v="2016"/>
    <x v="3282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s v="GB"/>
    <s v="GBP"/>
    <n v="1455138000"/>
    <d v="2016-02-10T21:00:00"/>
    <n v="2016"/>
    <x v="3283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s v="US"/>
    <s v="USD"/>
    <n v="1454047140"/>
    <d v="2016-01-29T05:59:00"/>
    <n v="2016"/>
    <x v="3284"/>
    <x v="3284"/>
    <b v="0"/>
    <n v="15"/>
    <b v="1"/>
    <s v="theater/plays"/>
    <x v="1"/>
    <x v="6"/>
  </r>
  <r>
    <n v="3285"/>
    <s v="By Morning"/>
    <s v="A new play by Matthew Gasda"/>
    <n v="4999"/>
    <s v="1000 to 4999"/>
    <n v="5604"/>
    <x v="0"/>
    <s v="US"/>
    <s v="USD"/>
    <n v="1488258000"/>
    <d v="2017-02-28T05:00:00"/>
    <n v="2017"/>
    <x v="3285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s v="US"/>
    <s v="USD"/>
    <n v="1471291782"/>
    <d v="2016-08-15T20:09:42"/>
    <n v="2016"/>
    <x v="3286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s v="1000 to 4999"/>
    <n v="2500"/>
    <x v="0"/>
    <s v="CA"/>
    <s v="CAD"/>
    <n v="1448733628"/>
    <d v="2015-11-28T18:00:28"/>
    <n v="2015"/>
    <x v="3287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 14999"/>
    <n v="10026.49"/>
    <x v="0"/>
    <s v="GB"/>
    <s v="GBP"/>
    <n v="1466463600"/>
    <d v="2016-06-20T23:00:00"/>
    <n v="2016"/>
    <x v="3288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s v="GB"/>
    <s v="GBP"/>
    <n v="1487580602"/>
    <d v="2017-02-20T08:50:02"/>
    <n v="2017"/>
    <x v="3289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s v="GB"/>
    <s v="GBP"/>
    <n v="1489234891"/>
    <d v="2017-03-11T12:21:31"/>
    <n v="2017"/>
    <x v="3290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s v="US"/>
    <s v="USD"/>
    <n v="1442462340"/>
    <d v="2015-09-17T03:59:00"/>
    <n v="2015"/>
    <x v="3291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s v="GB"/>
    <s v="GBP"/>
    <n v="1449257348"/>
    <d v="2015-12-04T19:29:08"/>
    <n v="2015"/>
    <x v="3292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s v="NZ"/>
    <s v="NZD"/>
    <n v="1488622352"/>
    <d v="2017-03-04T10:12:32"/>
    <n v="2017"/>
    <x v="3293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s v="GB"/>
    <s v="GBP"/>
    <n v="1434459554"/>
    <d v="2015-06-16T12:59:14"/>
    <n v="2015"/>
    <x v="329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s v="GB"/>
    <s v="GBP"/>
    <n v="1474886229"/>
    <d v="2016-09-26T10:37:09"/>
    <n v="2016"/>
    <x v="3295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s v="GB"/>
    <s v="GBP"/>
    <n v="1448229600"/>
    <d v="2015-11-22T22:00:00"/>
    <n v="2015"/>
    <x v="3296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s v="GB"/>
    <s v="GBP"/>
    <n v="1438037940"/>
    <d v="2015-07-27T22:59:00"/>
    <n v="2015"/>
    <x v="3297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 14999"/>
    <n v="10173"/>
    <x v="0"/>
    <s v="US"/>
    <s v="USD"/>
    <n v="1442102400"/>
    <d v="2015-09-13T00:00:00"/>
    <n v="2015"/>
    <x v="3298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s v="US"/>
    <s v="USD"/>
    <n v="1444860063"/>
    <d v="2015-10-14T22:01:03"/>
    <n v="2015"/>
    <x v="3299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s v="US"/>
    <s v="USD"/>
    <n v="1430329862"/>
    <d v="2015-04-29T17:51:02"/>
    <n v="2015"/>
    <x v="3300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s v="US"/>
    <s v="USD"/>
    <n v="1470034740"/>
    <d v="2016-08-01T06:59:00"/>
    <n v="2016"/>
    <x v="3301"/>
    <x v="3301"/>
    <b v="0"/>
    <n v="70"/>
    <b v="1"/>
    <s v="theater/plays"/>
    <x v="1"/>
    <x v="6"/>
  </r>
  <r>
    <n v="3302"/>
    <s v="El muro de BorÃ­s KiÃ©n"/>
    <s v="FilosofÃ­a de los anÃ³nimos"/>
    <n v="8400"/>
    <s v="5000 to 9999"/>
    <n v="8685"/>
    <x v="0"/>
    <s v="ES"/>
    <s v="EUR"/>
    <n v="1481099176"/>
    <d v="2016-12-07T08:26:16"/>
    <n v="2016"/>
    <x v="3302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s v="US"/>
    <s v="USD"/>
    <n v="1427553484"/>
    <d v="2015-03-28T14:38:04"/>
    <n v="2015"/>
    <x v="3303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s v="US"/>
    <s v="USD"/>
    <n v="1482418752"/>
    <d v="2016-12-22T14:59:12"/>
    <n v="2016"/>
    <x v="3304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s v="US"/>
    <s v="USD"/>
    <n v="1438374748"/>
    <d v="2015-07-31T20:32:28"/>
    <n v="2015"/>
    <x v="3305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s v="US"/>
    <s v="USD"/>
    <n v="1465527600"/>
    <d v="2016-06-10T03:00:00"/>
    <n v="2016"/>
    <x v="3306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s v="US"/>
    <s v="USD"/>
    <n v="1463275339"/>
    <d v="2016-05-15T01:22:19"/>
    <n v="2016"/>
    <x v="3307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s v="US"/>
    <s v="USD"/>
    <n v="1460581365"/>
    <d v="2016-04-13T21:02:45"/>
    <n v="2016"/>
    <x v="3308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s v="less than 1000"/>
    <n v="558"/>
    <x v="0"/>
    <s v="GB"/>
    <s v="GBP"/>
    <n v="1476632178"/>
    <d v="2016-10-16T15:36:18"/>
    <n v="2016"/>
    <x v="3309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s v="5000 to 9999"/>
    <n v="6505"/>
    <x v="0"/>
    <s v="US"/>
    <s v="USD"/>
    <n v="1444169825"/>
    <d v="2015-10-06T22:17:05"/>
    <n v="2015"/>
    <x v="3310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s v="US"/>
    <s v="USD"/>
    <n v="1445065210"/>
    <d v="2015-10-17T07:00:10"/>
    <n v="2015"/>
    <x v="3311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s v="1000 to 4999"/>
    <n v="2501"/>
    <x v="0"/>
    <s v="US"/>
    <s v="USD"/>
    <n v="1478901600"/>
    <d v="2016-11-11T22:00:00"/>
    <n v="2016"/>
    <x v="3312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s v="US"/>
    <s v="USD"/>
    <n v="1453856400"/>
    <d v="2016-01-27T01:00:00"/>
    <n v="2016"/>
    <x v="3313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s v="GB"/>
    <s v="GBP"/>
    <n v="1431115500"/>
    <d v="2015-05-08T20:05:00"/>
    <n v="2015"/>
    <x v="3314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s v="GB"/>
    <s v="GBP"/>
    <n v="1462519041"/>
    <d v="2016-05-06T07:17:21"/>
    <n v="2016"/>
    <x v="3315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s v="10000 to 14999"/>
    <n v="11747.18"/>
    <x v="0"/>
    <s v="US"/>
    <s v="USD"/>
    <n v="1407506040"/>
    <d v="2014-08-08T13:54:00"/>
    <n v="2014"/>
    <x v="3316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s v="1000 to 4999"/>
    <n v="1115"/>
    <x v="0"/>
    <s v="US"/>
    <s v="USD"/>
    <n v="1465347424"/>
    <d v="2016-06-08T00:57:04"/>
    <n v="2016"/>
    <x v="3317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s v="1000 to 4999"/>
    <n v="2512"/>
    <x v="0"/>
    <s v="CA"/>
    <s v="CAD"/>
    <n v="1460341800"/>
    <d v="2016-04-11T02:30:00"/>
    <n v="2016"/>
    <x v="3318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s v="GB"/>
    <s v="GBP"/>
    <n v="1422712986"/>
    <d v="2015-01-31T14:03:06"/>
    <n v="2015"/>
    <x v="3319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s v="US"/>
    <s v="USD"/>
    <n v="1466557557"/>
    <d v="2016-06-22T01:05:57"/>
    <n v="2016"/>
    <x v="3320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s v="US"/>
    <s v="USD"/>
    <n v="1413431940"/>
    <d v="2014-10-16T03:59:00"/>
    <n v="2014"/>
    <x v="3321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s v="US"/>
    <s v="USD"/>
    <n v="1466567700"/>
    <d v="2016-06-22T03:55:00"/>
    <n v="2016"/>
    <x v="3322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s v="GB"/>
    <s v="GBP"/>
    <n v="1474793208"/>
    <d v="2016-09-25T08:46:48"/>
    <n v="2016"/>
    <x v="3323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s v="1000 to 4999"/>
    <n v="1525"/>
    <x v="0"/>
    <s v="IE"/>
    <s v="EUR"/>
    <n v="1465135190"/>
    <d v="2016-06-05T13:59:50"/>
    <n v="2016"/>
    <x v="3324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s v="GB"/>
    <s v="GBP"/>
    <n v="1428256277"/>
    <d v="2015-04-05T17:51:17"/>
    <n v="2015"/>
    <x v="3325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s v="US"/>
    <s v="USD"/>
    <n v="1425830905"/>
    <d v="2015-03-08T16:08:25"/>
    <n v="2015"/>
    <x v="3326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s v="GB"/>
    <s v="GBP"/>
    <n v="1462697966"/>
    <d v="2016-05-08T08:59:26"/>
    <n v="2016"/>
    <x v="3327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s v="US"/>
    <s v="USD"/>
    <n v="1404522000"/>
    <d v="2014-07-05T01:00:00"/>
    <n v="2014"/>
    <x v="3328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s v="1000 to 4999"/>
    <n v="1168"/>
    <x v="0"/>
    <s v="GB"/>
    <s v="GBP"/>
    <n v="1406502000"/>
    <d v="2014-07-27T23:00:00"/>
    <n v="2014"/>
    <x v="3329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s v="GB"/>
    <s v="GBP"/>
    <n v="1427919468"/>
    <d v="2015-04-01T20:17:48"/>
    <n v="2015"/>
    <x v="3330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s v="US"/>
    <s v="USD"/>
    <n v="1444149886"/>
    <d v="2015-10-06T16:44:46"/>
    <n v="2015"/>
    <x v="3331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s v="5000 to 9999"/>
    <n v="6000"/>
    <x v="0"/>
    <s v="US"/>
    <s v="USD"/>
    <n v="1405802330"/>
    <d v="2014-07-19T20:38:50"/>
    <n v="2014"/>
    <x v="3332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s v="US"/>
    <s v="USD"/>
    <n v="1434384880"/>
    <d v="2015-06-15T16:14:40"/>
    <n v="2015"/>
    <x v="3333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s v="US"/>
    <s v="USD"/>
    <n v="1438259422"/>
    <d v="2015-07-30T12:30:22"/>
    <n v="2015"/>
    <x v="3334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s v="GB"/>
    <s v="GBP"/>
    <n v="1407106800"/>
    <d v="2014-08-03T23:00:00"/>
    <n v="2014"/>
    <x v="3335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s v="less than 1000"/>
    <n v="250"/>
    <x v="0"/>
    <s v="GB"/>
    <s v="GBP"/>
    <n v="1459845246"/>
    <d v="2016-04-05T08:34:06"/>
    <n v="2016"/>
    <x v="333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s v="GB"/>
    <s v="GBP"/>
    <n v="1412974800"/>
    <d v="2014-10-10T21:00:00"/>
    <n v="2014"/>
    <x v="3337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s v="15000 to 19999"/>
    <n v="15327"/>
    <x v="0"/>
    <s v="US"/>
    <s v="USD"/>
    <n v="1487944080"/>
    <d v="2017-02-24T13:48:00"/>
    <n v="2017"/>
    <x v="3338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s v="US"/>
    <s v="USD"/>
    <n v="1469721518"/>
    <d v="2016-07-28T15:58:38"/>
    <n v="2016"/>
    <x v="3339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s v="US"/>
    <s v="USD"/>
    <n v="1481066554"/>
    <d v="2016-12-06T23:22:34"/>
    <n v="2016"/>
    <x v="3340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s v="GB"/>
    <s v="GBP"/>
    <n v="1465750800"/>
    <d v="2016-06-12T17:00:00"/>
    <n v="2016"/>
    <x v="3341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s v="US"/>
    <s v="USD"/>
    <n v="1427864340"/>
    <d v="2015-04-01T04:59:00"/>
    <n v="2015"/>
    <x v="3342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s v="GB"/>
    <s v="GBP"/>
    <n v="1460553480"/>
    <d v="2016-04-13T13:18:00"/>
    <n v="2016"/>
    <x v="3343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s v="US"/>
    <s v="USD"/>
    <n v="1409374093"/>
    <d v="2014-08-30T04:48:13"/>
    <n v="2014"/>
    <x v="3344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s v="US"/>
    <s v="USD"/>
    <n v="1429317420"/>
    <d v="2015-04-18T00:37:00"/>
    <n v="2015"/>
    <x v="3345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s v="US"/>
    <s v="USD"/>
    <n v="1424910910"/>
    <d v="2015-02-26T00:35:10"/>
    <n v="2015"/>
    <x v="3346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s v="GB"/>
    <s v="GBP"/>
    <n v="1462741200"/>
    <d v="2016-05-08T21:00:00"/>
    <n v="2016"/>
    <x v="3347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s v="US"/>
    <s v="USD"/>
    <n v="1461988740"/>
    <d v="2016-04-30T03:59:00"/>
    <n v="2016"/>
    <x v="3348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s v="US"/>
    <s v="USD"/>
    <n v="1465837200"/>
    <d v="2016-06-13T17:00:00"/>
    <n v="2016"/>
    <x v="3349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s v="LU"/>
    <s v="EUR"/>
    <n v="1448838000"/>
    <d v="2015-11-29T23:00:00"/>
    <n v="2015"/>
    <x v="3350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s v="GB"/>
    <s v="GBP"/>
    <n v="1406113200"/>
    <d v="2014-07-23T11:00:00"/>
    <n v="2014"/>
    <x v="3351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s v="GB"/>
    <s v="GBP"/>
    <n v="1467414000"/>
    <d v="2016-07-01T23:00:00"/>
    <n v="2016"/>
    <x v="3352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s v="GB"/>
    <s v="GBP"/>
    <n v="1462230000"/>
    <d v="2016-05-02T23:00:00"/>
    <n v="2016"/>
    <x v="3353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s v="1000 to 4999"/>
    <n v="3058"/>
    <x v="0"/>
    <s v="US"/>
    <s v="USD"/>
    <n v="1446091260"/>
    <d v="2015-10-29T04:01:00"/>
    <n v="2015"/>
    <x v="3354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s v="GB"/>
    <s v="GBP"/>
    <n v="1462879020"/>
    <d v="2016-05-10T11:17:00"/>
    <n v="2016"/>
    <x v="3355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s v="GB"/>
    <s v="GBP"/>
    <n v="1468611272"/>
    <d v="2016-07-15T19:34:32"/>
    <n v="2016"/>
    <x v="3356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s v="GB"/>
    <s v="GBP"/>
    <n v="1406887310"/>
    <d v="2014-08-01T10:01:50"/>
    <n v="2014"/>
    <x v="3357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s v="10000 to 14999"/>
    <n v="10299"/>
    <x v="0"/>
    <s v="US"/>
    <s v="USD"/>
    <n v="1416385679"/>
    <d v="2014-11-19T08:27:59"/>
    <n v="2014"/>
    <x v="3358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s v="1000 to 4999"/>
    <n v="4250"/>
    <x v="0"/>
    <s v="US"/>
    <s v="USD"/>
    <n v="1487985734"/>
    <d v="2017-02-25T01:22:14"/>
    <n v="2017"/>
    <x v="3359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s v="5000 to 9999"/>
    <n v="9124"/>
    <x v="0"/>
    <s v="SG"/>
    <s v="SGD"/>
    <n v="1481731140"/>
    <d v="2016-12-14T15:59:00"/>
    <n v="2016"/>
    <x v="3360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s v="US"/>
    <s v="USD"/>
    <n v="1409587140"/>
    <d v="2014-09-01T15:59:00"/>
    <n v="2014"/>
    <x v="3361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s v="US"/>
    <s v="USD"/>
    <n v="1425704100"/>
    <d v="2015-03-07T04:55:00"/>
    <n v="2015"/>
    <x v="3362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s v="US"/>
    <s v="USD"/>
    <n v="1408464000"/>
    <d v="2014-08-19T16:00:00"/>
    <n v="2014"/>
    <x v="3363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s v="GB"/>
    <s v="GBP"/>
    <n v="1458075600"/>
    <d v="2016-03-15T21:00:00"/>
    <n v="2016"/>
    <x v="3364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s v="US"/>
    <s v="USD"/>
    <n v="1449973592"/>
    <d v="2015-12-13T02:26:32"/>
    <n v="2015"/>
    <x v="3365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s v="US"/>
    <s v="USD"/>
    <n v="1431481037"/>
    <d v="2015-05-13T01:37:17"/>
    <n v="2015"/>
    <x v="3366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s v="GB"/>
    <s v="GBP"/>
    <n v="1438467894"/>
    <d v="2015-08-01T22:24:54"/>
    <n v="2015"/>
    <x v="3367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s v="US"/>
    <s v="USD"/>
    <n v="1420088400"/>
    <d v="2015-01-01T05:00:00"/>
    <n v="2015"/>
    <x v="3368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s v="IE"/>
    <s v="EUR"/>
    <n v="1484441980"/>
    <d v="2017-01-15T00:59:40"/>
    <n v="2017"/>
    <x v="3369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s v="US"/>
    <s v="USD"/>
    <n v="1481961600"/>
    <d v="2016-12-17T08:00:00"/>
    <n v="2016"/>
    <x v="3370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s v="less than 1000"/>
    <n v="277"/>
    <x v="0"/>
    <s v="US"/>
    <s v="USD"/>
    <n v="1449089965"/>
    <d v="2015-12-02T20:59:25"/>
    <n v="2015"/>
    <x v="3371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s v="1000 to 4999"/>
    <n v="1035"/>
    <x v="0"/>
    <s v="US"/>
    <s v="USD"/>
    <n v="1408942740"/>
    <d v="2014-08-25T04:59:00"/>
    <n v="2014"/>
    <x v="3372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s v="GB"/>
    <s v="GBP"/>
    <n v="1437235200"/>
    <d v="2015-07-18T16:00:00"/>
    <n v="2015"/>
    <x v="3373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s v="CA"/>
    <s v="CAD"/>
    <n v="1446053616"/>
    <d v="2015-10-28T17:33:36"/>
    <n v="2015"/>
    <x v="3374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s v="GB"/>
    <s v="GBP"/>
    <n v="1400423973"/>
    <d v="2014-05-18T14:39:33"/>
    <n v="2014"/>
    <x v="3375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s v="US"/>
    <s v="USD"/>
    <n v="1429976994"/>
    <d v="2015-04-25T15:49:54"/>
    <n v="2015"/>
    <x v="3376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s v="GB"/>
    <s v="GBP"/>
    <n v="1426870560"/>
    <d v="2015-03-20T16:56:00"/>
    <n v="2015"/>
    <x v="3377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s v="GB"/>
    <s v="GBP"/>
    <n v="1409490480"/>
    <d v="2014-08-31T13:08:00"/>
    <n v="2014"/>
    <x v="3378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s v="GB"/>
    <s v="GBP"/>
    <n v="1440630000"/>
    <d v="2015-08-26T23:00:00"/>
    <n v="2015"/>
    <x v="3379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s v="US"/>
    <s v="USD"/>
    <n v="1417305178"/>
    <d v="2014-11-29T23:52:58"/>
    <n v="2014"/>
    <x v="3380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s v="US"/>
    <s v="USD"/>
    <n v="1426044383"/>
    <d v="2015-03-11T03:26:23"/>
    <n v="2015"/>
    <x v="3381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s v="GB"/>
    <s v="GBP"/>
    <n v="1470092340"/>
    <d v="2016-08-01T22:59:00"/>
    <n v="2016"/>
    <x v="3382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s v="US"/>
    <s v="USD"/>
    <n v="1466707620"/>
    <d v="2016-06-23T18:47:00"/>
    <n v="2016"/>
    <x v="3383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s v="US"/>
    <s v="USD"/>
    <n v="1448074800"/>
    <d v="2015-11-21T03:00:00"/>
    <n v="2015"/>
    <x v="3384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s v="US"/>
    <s v="USD"/>
    <n v="1418244552"/>
    <d v="2014-12-10T20:49:12"/>
    <n v="2014"/>
    <x v="3385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s v="US"/>
    <s v="USD"/>
    <n v="1417620506"/>
    <d v="2014-12-03T15:28:26"/>
    <n v="2014"/>
    <x v="338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s v="US"/>
    <s v="USD"/>
    <n v="1418581088"/>
    <d v="2014-12-14T18:18:08"/>
    <n v="2014"/>
    <x v="3387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s v="GB"/>
    <s v="GBP"/>
    <n v="1434625441"/>
    <d v="2015-06-18T11:04:01"/>
    <n v="2015"/>
    <x v="3388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s v="10000 to 14999"/>
    <n v="11450"/>
    <x v="0"/>
    <s v="US"/>
    <s v="USD"/>
    <n v="1464960682"/>
    <d v="2016-06-03T13:31:22"/>
    <n v="2016"/>
    <x v="3389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s v="US"/>
    <s v="USD"/>
    <n v="1405017345"/>
    <d v="2014-07-10T18:35:45"/>
    <n v="2014"/>
    <x v="3390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s v="US"/>
    <s v="USD"/>
    <n v="1407536880"/>
    <d v="2014-08-08T22:28:00"/>
    <n v="2014"/>
    <x v="3391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s v="GB"/>
    <s v="GBP"/>
    <n v="1462565855"/>
    <d v="2016-05-06T20:17:35"/>
    <n v="2016"/>
    <x v="3392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s v="1000 to 4999"/>
    <n v="1587"/>
    <x v="0"/>
    <s v="US"/>
    <s v="USD"/>
    <n v="1415234760"/>
    <d v="2014-11-06T00:46:00"/>
    <n v="2014"/>
    <x v="3393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s v="GB"/>
    <s v="GBP"/>
    <n v="1406470645"/>
    <d v="2014-07-27T14:17:25"/>
    <n v="2014"/>
    <x v="3394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s v="less than 1000"/>
    <n v="920"/>
    <x v="0"/>
    <s v="GB"/>
    <s v="GBP"/>
    <n v="1433009400"/>
    <d v="2015-05-30T18:10:00"/>
    <n v="2015"/>
    <x v="3395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s v="US"/>
    <s v="USD"/>
    <n v="1401595140"/>
    <d v="2014-06-01T03:59:00"/>
    <n v="2014"/>
    <x v="3396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s v="less than 1000"/>
    <n v="280"/>
    <x v="0"/>
    <s v="GB"/>
    <s v="GBP"/>
    <n v="1455832800"/>
    <d v="2016-02-18T22:00:00"/>
    <n v="2016"/>
    <x v="3397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s v="US"/>
    <s v="USD"/>
    <n v="1416589200"/>
    <d v="2014-11-21T17:00:00"/>
    <n v="2014"/>
    <x v="3398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s v="GB"/>
    <s v="GBP"/>
    <n v="1424556325"/>
    <d v="2015-02-21T22:05:25"/>
    <n v="2015"/>
    <x v="3399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s v="10000 to 14999"/>
    <n v="10041"/>
    <x v="0"/>
    <s v="US"/>
    <s v="USD"/>
    <n v="1409266414"/>
    <d v="2014-08-28T22:53:34"/>
    <n v="2014"/>
    <x v="3400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s v="GB"/>
    <s v="GBP"/>
    <n v="1438968146"/>
    <d v="2015-08-07T17:22:26"/>
    <n v="2015"/>
    <x v="3401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s v="US"/>
    <s v="USD"/>
    <n v="1447295460"/>
    <d v="2015-11-12T02:31:00"/>
    <n v="2015"/>
    <x v="3402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s v="GB"/>
    <s v="GBP"/>
    <n v="1435230324"/>
    <d v="2015-06-25T11:05:24"/>
    <n v="2015"/>
    <x v="3403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s v="US"/>
    <s v="USD"/>
    <n v="1434542702"/>
    <d v="2015-06-17T12:05:02"/>
    <n v="2015"/>
    <x v="3404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s v="GB"/>
    <s v="GBP"/>
    <n v="1456876740"/>
    <d v="2016-03-01T23:59:00"/>
    <n v="2016"/>
    <x v="3405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s v="10000 to 14999"/>
    <n v="10031"/>
    <x v="0"/>
    <s v="US"/>
    <s v="USD"/>
    <n v="1405511376"/>
    <d v="2014-07-16T11:49:36"/>
    <n v="2014"/>
    <x v="340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s v="GB"/>
    <s v="GBP"/>
    <n v="1404641289"/>
    <d v="2014-07-06T10:08:09"/>
    <n v="2014"/>
    <x v="3407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s v="US"/>
    <s v="USD"/>
    <n v="1405727304"/>
    <d v="2014-07-18T23:48:24"/>
    <n v="2014"/>
    <x v="3408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s v="GB"/>
    <s v="GBP"/>
    <n v="1469998680"/>
    <d v="2016-07-31T20:58:00"/>
    <n v="2016"/>
    <x v="3409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s v="US"/>
    <s v="USD"/>
    <n v="1465196400"/>
    <d v="2016-06-06T07:00:00"/>
    <n v="2016"/>
    <x v="341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s v="US"/>
    <s v="USD"/>
    <n v="1444264372"/>
    <d v="2015-10-08T00:32:52"/>
    <n v="2015"/>
    <x v="3411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s v="GB"/>
    <s v="GBP"/>
    <n v="1411858862"/>
    <d v="2014-09-27T23:01:02"/>
    <n v="2014"/>
    <x v="341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s v="US"/>
    <s v="USD"/>
    <n v="1425099540"/>
    <d v="2015-02-28T04:59:00"/>
    <n v="2015"/>
    <x v="3413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s v="US"/>
    <s v="USD"/>
    <n v="1480579140"/>
    <d v="2016-12-01T07:59:00"/>
    <n v="2016"/>
    <x v="3414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s v="less than 1000"/>
    <n v="200"/>
    <x v="0"/>
    <s v="US"/>
    <s v="USD"/>
    <n v="1460935800"/>
    <d v="2016-04-17T23:30:00"/>
    <n v="2016"/>
    <x v="3415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s v="GB"/>
    <s v="GBP"/>
    <n v="1429813800"/>
    <d v="2015-04-23T18:30:00"/>
    <n v="2015"/>
    <x v="3416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s v="US"/>
    <s v="USD"/>
    <n v="1414284180"/>
    <d v="2014-10-26T00:43:00"/>
    <n v="2014"/>
    <x v="3417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s v="US"/>
    <s v="USD"/>
    <n v="1400875307"/>
    <d v="2014-05-23T20:01:47"/>
    <n v="2014"/>
    <x v="3418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s v="IE"/>
    <s v="EUR"/>
    <n v="1459978200"/>
    <d v="2016-04-06T21:30:00"/>
    <n v="2016"/>
    <x v="3419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s v="GB"/>
    <s v="GBP"/>
    <n v="1455408000"/>
    <d v="2016-02-14T00:00:00"/>
    <n v="2016"/>
    <x v="3420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 14999"/>
    <n v="10115"/>
    <x v="0"/>
    <s v="US"/>
    <s v="USD"/>
    <n v="1425495563"/>
    <d v="2015-03-04T18:59:23"/>
    <n v="2015"/>
    <x v="3421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s v="GB"/>
    <s v="GBP"/>
    <n v="1450051200"/>
    <d v="2015-12-14T00:00:00"/>
    <n v="2015"/>
    <x v="3422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s v="US"/>
    <s v="USD"/>
    <n v="1429912341"/>
    <d v="2015-04-24T21:52:21"/>
    <n v="2015"/>
    <x v="3423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s v="US"/>
    <s v="USD"/>
    <n v="1423119540"/>
    <d v="2015-02-05T06:59:00"/>
    <n v="2015"/>
    <x v="3424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s v="US"/>
    <s v="USD"/>
    <n v="1412434136"/>
    <d v="2014-10-04T14:48:56"/>
    <n v="2014"/>
    <x v="3425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s v="1000 to 4999"/>
    <n v="4055"/>
    <x v="0"/>
    <s v="US"/>
    <s v="USD"/>
    <n v="1411264800"/>
    <d v="2014-09-21T02:00:00"/>
    <n v="2014"/>
    <x v="3426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s v="1000 to 4999"/>
    <n v="1500"/>
    <x v="0"/>
    <s v="GB"/>
    <s v="GBP"/>
    <n v="1404314952"/>
    <d v="2014-07-02T15:29:12"/>
    <n v="2014"/>
    <x v="3427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s v="GB"/>
    <s v="GBP"/>
    <n v="1425142800"/>
    <d v="2015-02-28T17:00:00"/>
    <n v="2015"/>
    <x v="3428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s v="GB"/>
    <s v="GBP"/>
    <n v="1478046661"/>
    <d v="2016-11-02T00:31:01"/>
    <n v="2016"/>
    <x v="3429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s v="GB"/>
    <s v="GBP"/>
    <n v="1406760101"/>
    <d v="2014-07-30T22:41:41"/>
    <n v="2014"/>
    <x v="3430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s v="US"/>
    <s v="USD"/>
    <n v="1408383153"/>
    <d v="2014-08-18T17:32:33"/>
    <n v="2014"/>
    <x v="3431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s v="1000 to 4999"/>
    <n v="2193"/>
    <x v="0"/>
    <s v="US"/>
    <s v="USD"/>
    <n v="1454709600"/>
    <d v="2016-02-05T22:00:00"/>
    <n v="2016"/>
    <x v="3432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s v="5000 to 9999"/>
    <n v="9525"/>
    <x v="0"/>
    <s v="US"/>
    <s v="USD"/>
    <n v="1402974000"/>
    <d v="2014-06-17T03:00:00"/>
    <n v="2014"/>
    <x v="3433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s v="10000 to 14999"/>
    <n v="10555"/>
    <x v="0"/>
    <s v="US"/>
    <s v="USD"/>
    <n v="1404983269"/>
    <d v="2014-07-10T09:07:49"/>
    <n v="2014"/>
    <x v="3434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s v="US"/>
    <s v="USD"/>
    <n v="1470538800"/>
    <d v="2016-08-07T03:00:00"/>
    <n v="2016"/>
    <x v="3435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s v="US"/>
    <s v="USD"/>
    <n v="1408638480"/>
    <d v="2014-08-21T16:28:00"/>
    <n v="2014"/>
    <x v="3436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s v="US"/>
    <s v="USD"/>
    <n v="1440003820"/>
    <d v="2015-08-19T17:03:40"/>
    <n v="2015"/>
    <x v="3437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s v="GB"/>
    <s v="GBP"/>
    <n v="1430600400"/>
    <d v="2015-05-02T21:00:00"/>
    <n v="2015"/>
    <x v="3438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s v="US"/>
    <s v="USD"/>
    <n v="1453179540"/>
    <d v="2016-01-19T04:59:00"/>
    <n v="2016"/>
    <x v="3439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s v="US"/>
    <s v="USD"/>
    <n v="1405095300"/>
    <d v="2014-07-11T16:15:00"/>
    <n v="2014"/>
    <x v="3440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s v="US"/>
    <s v="USD"/>
    <n v="1447445820"/>
    <d v="2015-11-13T20:17:00"/>
    <n v="2015"/>
    <x v="3441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s v="US"/>
    <s v="USD"/>
    <n v="1433016672"/>
    <d v="2015-05-30T20:11:12"/>
    <n v="2015"/>
    <x v="344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s v="US"/>
    <s v="USD"/>
    <n v="1410266146"/>
    <d v="2014-09-09T12:35:46"/>
    <n v="2014"/>
    <x v="3443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s v="AU"/>
    <s v="AUD"/>
    <n v="1465394340"/>
    <d v="2016-06-08T13:59:00"/>
    <n v="2016"/>
    <x v="3444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s v="GB"/>
    <s v="GBP"/>
    <n v="1445604236"/>
    <d v="2015-10-23T12:43:56"/>
    <n v="2015"/>
    <x v="3445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s v="GB"/>
    <s v="GBP"/>
    <n v="1423138800"/>
    <d v="2015-02-05T12:20:00"/>
    <n v="2015"/>
    <x v="3446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s v="1000 to 4999"/>
    <n v="1078"/>
    <x v="0"/>
    <s v="US"/>
    <s v="USD"/>
    <n v="1458332412"/>
    <d v="2016-03-18T20:20:12"/>
    <n v="2016"/>
    <x v="3447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s v="US"/>
    <s v="USD"/>
    <n v="1418784689"/>
    <d v="2014-12-17T02:51:29"/>
    <n v="2014"/>
    <x v="3448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s v="US"/>
    <s v="USD"/>
    <n v="1468036800"/>
    <d v="2016-07-09T04:00:00"/>
    <n v="2016"/>
    <x v="3449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s v="GB"/>
    <s v="GBP"/>
    <n v="1427990071"/>
    <d v="2015-04-02T15:54:31"/>
    <n v="2015"/>
    <x v="3450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s v="US"/>
    <s v="USD"/>
    <n v="1429636927"/>
    <d v="2015-04-21T17:22:07"/>
    <n v="2015"/>
    <x v="3451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s v="US"/>
    <s v="USD"/>
    <n v="1406087940"/>
    <d v="2014-07-23T03:59:00"/>
    <n v="2014"/>
    <x v="3452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s v="GB"/>
    <s v="GBP"/>
    <n v="1471130956"/>
    <d v="2016-08-13T23:29:16"/>
    <n v="2016"/>
    <x v="3453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s v="GB"/>
    <s v="GBP"/>
    <n v="1406825159"/>
    <d v="2014-07-31T16:45:59"/>
    <n v="2014"/>
    <x v="3454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 14999"/>
    <n v="10065"/>
    <x v="0"/>
    <s v="US"/>
    <s v="USD"/>
    <n v="1476381627"/>
    <d v="2016-10-13T18:00:27"/>
    <n v="2016"/>
    <x v="3455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s v="US"/>
    <s v="USD"/>
    <n v="1406876340"/>
    <d v="2014-08-01T06:59:00"/>
    <n v="2014"/>
    <x v="3456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s v="1000 to 4999"/>
    <n v="2804"/>
    <x v="0"/>
    <s v="US"/>
    <s v="USD"/>
    <n v="1423720740"/>
    <d v="2015-02-12T05:59:00"/>
    <n v="2015"/>
    <x v="3457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s v="US"/>
    <s v="USD"/>
    <n v="1422937620"/>
    <d v="2015-02-03T04:27:00"/>
    <n v="2015"/>
    <x v="3458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s v="GB"/>
    <s v="GBP"/>
    <n v="1463743860"/>
    <d v="2016-05-20T11:31:00"/>
    <n v="2016"/>
    <x v="3459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s v="less than 1000"/>
    <n v="950"/>
    <x v="0"/>
    <s v="GB"/>
    <s v="GBP"/>
    <n v="1408106352"/>
    <d v="2014-08-15T12:39:12"/>
    <n v="2014"/>
    <x v="3460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s v="US"/>
    <s v="USD"/>
    <n v="1477710000"/>
    <d v="2016-10-29T03:00:00"/>
    <n v="2016"/>
    <x v="3461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s v="US"/>
    <s v="USD"/>
    <n v="1436551200"/>
    <d v="2015-07-10T18:00:00"/>
    <n v="2015"/>
    <x v="3462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s v="10000 to 14999"/>
    <n v="10338"/>
    <x v="0"/>
    <s v="CA"/>
    <s v="CAD"/>
    <n v="1476158340"/>
    <d v="2016-10-11T03:59:00"/>
    <n v="2016"/>
    <x v="3463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s v="US"/>
    <s v="USD"/>
    <n v="1471921637"/>
    <d v="2016-08-23T03:07:17"/>
    <n v="2016"/>
    <x v="3464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s v="GB"/>
    <s v="GBP"/>
    <n v="1439136000"/>
    <d v="2015-08-09T16:00:00"/>
    <n v="2015"/>
    <x v="3465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s v="US"/>
    <s v="USD"/>
    <n v="1461108450"/>
    <d v="2016-04-19T23:27:30"/>
    <n v="2016"/>
    <x v="3466"/>
    <x v="3466"/>
    <b v="0"/>
    <n v="61"/>
    <b v="1"/>
    <s v="theater/plays"/>
    <x v="1"/>
    <x v="6"/>
  </r>
  <r>
    <n v="3467"/>
    <s v="Venus in Fur, Los Angeles."/>
    <s v="Venus in Fur, By David Ives."/>
    <n v="3000"/>
    <s v="1000 to 4999"/>
    <n v="3030"/>
    <x v="0"/>
    <s v="US"/>
    <s v="USD"/>
    <n v="1426864032"/>
    <d v="2015-03-20T15:07:12"/>
    <n v="2015"/>
    <x v="3467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s v="10000 to 14999"/>
    <n v="12178"/>
    <x v="0"/>
    <s v="US"/>
    <s v="USD"/>
    <n v="1474426800"/>
    <d v="2016-09-21T03:00:00"/>
    <n v="2016"/>
    <x v="3468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s v="US"/>
    <s v="USD"/>
    <n v="1461857045"/>
    <d v="2016-04-28T15:24:05"/>
    <n v="2016"/>
    <x v="3469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s v="less than 1000"/>
    <n v="375"/>
    <x v="0"/>
    <s v="US"/>
    <s v="USD"/>
    <n v="1468618680"/>
    <d v="2016-07-15T21:38:00"/>
    <n v="2016"/>
    <x v="3470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s v="GB"/>
    <s v="GBP"/>
    <n v="1409515200"/>
    <d v="2014-08-31T20:00:00"/>
    <n v="2014"/>
    <x v="3471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s v="US"/>
    <s v="USD"/>
    <n v="1415253540"/>
    <d v="2014-11-06T05:59:00"/>
    <n v="2014"/>
    <x v="3472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s v="US"/>
    <s v="USD"/>
    <n v="1426883220"/>
    <d v="2015-03-20T20:27:00"/>
    <n v="2015"/>
    <x v="3473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s v="GB"/>
    <s v="GBP"/>
    <n v="1469016131"/>
    <d v="2016-07-20T12:02:11"/>
    <n v="2016"/>
    <x v="3474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s v="less than 1000"/>
    <n v="340"/>
    <x v="0"/>
    <s v="GB"/>
    <s v="GBP"/>
    <n v="1414972800"/>
    <d v="2014-11-03T00:00:00"/>
    <n v="2014"/>
    <x v="3475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s v="US"/>
    <s v="USD"/>
    <n v="1414378800"/>
    <d v="2014-10-27T03:00:00"/>
    <n v="2014"/>
    <x v="3476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s v="US"/>
    <s v="USD"/>
    <n v="1431831600"/>
    <d v="2015-05-17T03:00:00"/>
    <n v="2015"/>
    <x v="3477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s v="US"/>
    <s v="USD"/>
    <n v="1426539600"/>
    <d v="2015-03-16T21:00:00"/>
    <n v="2015"/>
    <x v="3478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s v="1000 to 4999"/>
    <n v="1918"/>
    <x v="0"/>
    <s v="GB"/>
    <s v="GBP"/>
    <n v="1403382680"/>
    <d v="2014-06-21T20:31:20"/>
    <n v="2014"/>
    <x v="3479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s v="US"/>
    <s v="USD"/>
    <n v="1436562000"/>
    <d v="2015-07-10T21:00:00"/>
    <n v="2015"/>
    <x v="3480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s v="10000 to 14999"/>
    <n v="11880"/>
    <x v="0"/>
    <s v="AU"/>
    <s v="AUD"/>
    <n v="1420178188"/>
    <d v="2015-01-02T05:56:28"/>
    <n v="2015"/>
    <x v="3481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s v="GB"/>
    <s v="GBP"/>
    <n v="1404671466"/>
    <d v="2014-07-06T18:31:06"/>
    <n v="2014"/>
    <x v="3482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s v="US"/>
    <s v="USD"/>
    <n v="1404403381"/>
    <d v="2014-07-03T16:03:01"/>
    <n v="2014"/>
    <x v="3483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s v="US"/>
    <s v="USD"/>
    <n v="1466014499"/>
    <d v="2016-06-15T18:14:59"/>
    <n v="2016"/>
    <x v="3484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s v="US"/>
    <s v="USD"/>
    <n v="1454431080"/>
    <d v="2016-02-02T16:38:00"/>
    <n v="2016"/>
    <x v="3485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s v="US"/>
    <s v="USD"/>
    <n v="1433314740"/>
    <d v="2015-06-03T06:59:00"/>
    <n v="2015"/>
    <x v="3486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s v="GB"/>
    <s v="GBP"/>
    <n v="1435185252"/>
    <d v="2015-06-24T22:34:12"/>
    <n v="2015"/>
    <x v="3487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s v="US"/>
    <s v="USD"/>
    <n v="1429286400"/>
    <d v="2015-04-17T16:00:00"/>
    <n v="2015"/>
    <x v="3488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s v="GB"/>
    <s v="GBP"/>
    <n v="1400965200"/>
    <d v="2014-05-24T21:00:00"/>
    <n v="2014"/>
    <x v="3489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s v="US"/>
    <s v="USD"/>
    <n v="1460574924"/>
    <d v="2016-04-13T19:15:24"/>
    <n v="2016"/>
    <x v="3490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s v="US"/>
    <s v="USD"/>
    <n v="1431928784"/>
    <d v="2015-05-18T05:59:44"/>
    <n v="2015"/>
    <x v="3491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s v="US"/>
    <s v="USD"/>
    <n v="1445818397"/>
    <d v="2015-10-26T00:13:17"/>
    <n v="2015"/>
    <x v="3492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s v="US"/>
    <s v="USD"/>
    <n v="1408252260"/>
    <d v="2014-08-17T05:11:00"/>
    <n v="2014"/>
    <x v="3493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s v="US"/>
    <s v="USD"/>
    <n v="1480140000"/>
    <d v="2016-11-26T06:00:00"/>
    <n v="2016"/>
    <x v="3494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s v="CA"/>
    <s v="CAD"/>
    <n v="1414862280"/>
    <d v="2014-11-01T17:18:00"/>
    <n v="2014"/>
    <x v="3495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s v="US"/>
    <s v="USD"/>
    <n v="1473625166"/>
    <d v="2016-09-11T20:19:26"/>
    <n v="2016"/>
    <x v="349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s v="US"/>
    <s v="USD"/>
    <n v="1464904800"/>
    <d v="2016-06-02T22:00:00"/>
    <n v="2016"/>
    <x v="3497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s v="CA"/>
    <s v="CAD"/>
    <n v="1464471840"/>
    <d v="2016-05-28T21:44:00"/>
    <n v="2016"/>
    <x v="3498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s v="US"/>
    <s v="USD"/>
    <n v="1435733940"/>
    <d v="2015-07-01T06:59:00"/>
    <n v="2015"/>
    <x v="3499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s v="US"/>
    <s v="USD"/>
    <n v="1457326740"/>
    <d v="2016-03-07T04:59:00"/>
    <n v="2016"/>
    <x v="3500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s v="GB"/>
    <s v="GBP"/>
    <n v="1441995595"/>
    <d v="2015-09-11T18:19:55"/>
    <n v="2015"/>
    <x v="3501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s v="US"/>
    <s v="USD"/>
    <n v="1458100740"/>
    <d v="2016-03-16T03:59:00"/>
    <n v="2016"/>
    <x v="3502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s v="1000 to 4999"/>
    <n v="2689"/>
    <x v="0"/>
    <s v="GB"/>
    <s v="GBP"/>
    <n v="1469359728"/>
    <d v="2016-07-24T11:28:48"/>
    <n v="2016"/>
    <x v="3503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s v="US"/>
    <s v="USD"/>
    <n v="1447959491"/>
    <d v="2015-11-19T18:58:11"/>
    <n v="2015"/>
    <x v="3504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s v="US"/>
    <s v="USD"/>
    <n v="1399953600"/>
    <d v="2014-05-13T04:00:00"/>
    <n v="2014"/>
    <x v="3505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s v="US"/>
    <s v="USD"/>
    <n v="1408815440"/>
    <d v="2014-08-23T17:37:20"/>
    <n v="2014"/>
    <x v="3506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s v="10000 to 14999"/>
    <n v="10440"/>
    <x v="0"/>
    <s v="US"/>
    <s v="USD"/>
    <n v="1464732537"/>
    <d v="2016-05-31T22:08:57"/>
    <n v="2016"/>
    <x v="350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s v="GB"/>
    <s v="GBP"/>
    <n v="1462914000"/>
    <d v="2016-05-10T21:00:00"/>
    <n v="2016"/>
    <x v="3508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s v="US"/>
    <s v="USD"/>
    <n v="1416545700"/>
    <d v="2014-11-21T04:55:00"/>
    <n v="2014"/>
    <x v="3509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s v="US"/>
    <s v="USD"/>
    <n v="1404312846"/>
    <d v="2014-07-02T14:54:06"/>
    <n v="2014"/>
    <x v="3510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s v="1000 to 4999"/>
    <n v="1518"/>
    <x v="0"/>
    <s v="GB"/>
    <s v="GBP"/>
    <n v="1415385000"/>
    <d v="2014-11-07T18:30:00"/>
    <n v="2014"/>
    <x v="3511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s v="GB"/>
    <s v="GBP"/>
    <n v="1429789992"/>
    <d v="2015-04-23T11:53:12"/>
    <n v="2015"/>
    <x v="351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s v="US"/>
    <s v="USD"/>
    <n v="1401857940"/>
    <d v="2014-06-04T04:59:00"/>
    <n v="2014"/>
    <x v="3513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s v="US"/>
    <s v="USD"/>
    <n v="1422853140"/>
    <d v="2015-02-02T04:59:00"/>
    <n v="2015"/>
    <x v="3514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s v="US"/>
    <s v="USD"/>
    <n v="1433097171"/>
    <d v="2015-05-31T18:32:51"/>
    <n v="2015"/>
    <x v="3515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s v="US"/>
    <s v="USD"/>
    <n v="1410145200"/>
    <d v="2014-09-08T03:00:00"/>
    <n v="2014"/>
    <x v="3516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s v="GB"/>
    <s v="GBP"/>
    <n v="1404471600"/>
    <d v="2014-07-04T11:00:00"/>
    <n v="2014"/>
    <x v="3517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s v="US"/>
    <s v="USD"/>
    <n v="1412259660"/>
    <d v="2014-10-02T14:21:00"/>
    <n v="2014"/>
    <x v="3518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s v="1000 to 4999"/>
    <n v="2027"/>
    <x v="0"/>
    <s v="GB"/>
    <s v="GBP"/>
    <n v="1425478950"/>
    <d v="2015-03-04T14:22:30"/>
    <n v="2015"/>
    <x v="3519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s v="1000 to 4999"/>
    <n v="2015"/>
    <x v="0"/>
    <s v="GB"/>
    <s v="GBP"/>
    <n v="1441547220"/>
    <d v="2015-09-06T13:47:00"/>
    <n v="2015"/>
    <x v="3520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s v="US"/>
    <s v="USD"/>
    <n v="1411980020"/>
    <d v="2014-09-29T08:40:20"/>
    <n v="2014"/>
    <x v="3521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s v="GB"/>
    <s v="GBP"/>
    <n v="1442311560"/>
    <d v="2015-09-15T10:06:00"/>
    <n v="2015"/>
    <x v="3522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s v="GB"/>
    <s v="GBP"/>
    <n v="1474844400"/>
    <d v="2016-09-25T23:00:00"/>
    <n v="2016"/>
    <x v="3523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s v="10000 to 14999"/>
    <n v="10156"/>
    <x v="0"/>
    <s v="US"/>
    <s v="USD"/>
    <n v="1410580800"/>
    <d v="2014-09-13T04:00:00"/>
    <n v="2014"/>
    <x v="3524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s v="US"/>
    <s v="USD"/>
    <n v="1439136000"/>
    <d v="2015-08-09T16:00:00"/>
    <n v="2015"/>
    <x v="3525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s v="US"/>
    <s v="USD"/>
    <n v="1461823140"/>
    <d v="2016-04-28T05:59:00"/>
    <n v="2016"/>
    <x v="3526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s v="US"/>
    <s v="USD"/>
    <n v="1436587140"/>
    <d v="2015-07-11T03:59:00"/>
    <n v="2015"/>
    <x v="3527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s v="GB"/>
    <s v="GBP"/>
    <n v="1484740918"/>
    <d v="2017-01-18T12:01:58"/>
    <n v="2017"/>
    <x v="352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s v="US"/>
    <s v="USD"/>
    <n v="1436749200"/>
    <d v="2015-07-13T01:00:00"/>
    <n v="2015"/>
    <x v="3529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s v="GB"/>
    <s v="GBP"/>
    <n v="1460318400"/>
    <d v="2016-04-10T20:00:00"/>
    <n v="2016"/>
    <x v="3530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s v="1000 to 4999"/>
    <n v="1280"/>
    <x v="0"/>
    <s v="US"/>
    <s v="USD"/>
    <n v="1467301334"/>
    <d v="2016-06-30T15:42:14"/>
    <n v="2016"/>
    <x v="3531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s v="US"/>
    <s v="USD"/>
    <n v="1411012740"/>
    <d v="2014-09-18T03:59:00"/>
    <n v="2014"/>
    <x v="3532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s v="US"/>
    <s v="USD"/>
    <n v="1447269367"/>
    <d v="2015-11-11T19:16:07"/>
    <n v="2015"/>
    <x v="3533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s v="5000 to 9999"/>
    <n v="7810"/>
    <x v="0"/>
    <s v="US"/>
    <s v="USD"/>
    <n v="1443711623"/>
    <d v="2015-10-01T15:00:23"/>
    <n v="2015"/>
    <x v="3534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s v="1000 to 4999"/>
    <n v="2063"/>
    <x v="0"/>
    <s v="GB"/>
    <s v="GBP"/>
    <n v="1443808800"/>
    <d v="2015-10-02T18:00:00"/>
    <n v="2015"/>
    <x v="3535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s v="GB"/>
    <s v="GBP"/>
    <n v="1450612740"/>
    <d v="2015-12-20T11:59:00"/>
    <n v="2015"/>
    <x v="3536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s v="CA"/>
    <s v="CAD"/>
    <n v="1416211140"/>
    <d v="2014-11-17T07:59:00"/>
    <n v="2014"/>
    <x v="3537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s v="GB"/>
    <s v="GBP"/>
    <n v="1471428340"/>
    <d v="2016-08-17T10:05:40"/>
    <n v="2016"/>
    <x v="3538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s v="US"/>
    <s v="USD"/>
    <n v="1473358122"/>
    <d v="2016-09-08T18:08:42"/>
    <n v="2016"/>
    <x v="3539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s v="GB"/>
    <s v="GBP"/>
    <n v="1466899491"/>
    <d v="2016-06-26T00:04:51"/>
    <n v="2016"/>
    <x v="3540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s v="GB"/>
    <s v="GBP"/>
    <n v="1441042275"/>
    <d v="2015-08-31T17:31:15"/>
    <n v="2015"/>
    <x v="3541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s v="US"/>
    <s v="USD"/>
    <n v="1410099822"/>
    <d v="2014-09-07T14:23:42"/>
    <n v="2014"/>
    <x v="354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s v="DE"/>
    <s v="EUR"/>
    <n v="1435255659"/>
    <d v="2015-06-25T18:07:39"/>
    <n v="2015"/>
    <x v="3543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s v="1000 to 4999"/>
    <n v="2500"/>
    <x v="0"/>
    <s v="US"/>
    <s v="USD"/>
    <n v="1425758257"/>
    <d v="2015-03-07T19:57:37"/>
    <n v="2015"/>
    <x v="3544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s v="US"/>
    <s v="USD"/>
    <n v="1428780159"/>
    <d v="2015-04-11T19:22:39"/>
    <n v="2015"/>
    <x v="3545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s v="US"/>
    <s v="USD"/>
    <n v="1427860740"/>
    <d v="2015-04-01T03:59:00"/>
    <n v="2015"/>
    <x v="3546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s v="35000 to 39999"/>
    <n v="40043.25"/>
    <x v="0"/>
    <s v="US"/>
    <s v="USD"/>
    <n v="1463198340"/>
    <d v="2016-05-14T03:59:00"/>
    <n v="2016"/>
    <x v="3547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s v="US"/>
    <s v="USD"/>
    <n v="1457139600"/>
    <d v="2016-03-05T01:00:00"/>
    <n v="2016"/>
    <x v="3548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s v="GB"/>
    <s v="GBP"/>
    <n v="1441358873"/>
    <d v="2015-09-04T09:27:53"/>
    <n v="2015"/>
    <x v="3549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s v="GB"/>
    <s v="GBP"/>
    <n v="1462224398"/>
    <d v="2016-05-02T21:26:38"/>
    <n v="2016"/>
    <x v="3550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s v="US"/>
    <s v="USD"/>
    <n v="1400796420"/>
    <d v="2014-05-22T22:07:00"/>
    <n v="2014"/>
    <x v="3551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s v="GB"/>
    <s v="GBP"/>
    <n v="1403964324"/>
    <d v="2014-06-28T14:05:24"/>
    <n v="2014"/>
    <x v="3552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s v="US"/>
    <s v="USD"/>
    <n v="1439337600"/>
    <d v="2015-08-12T00:00:00"/>
    <n v="2015"/>
    <x v="3553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s v="US"/>
    <s v="USD"/>
    <n v="1423674000"/>
    <d v="2015-02-11T17:00:00"/>
    <n v="2015"/>
    <x v="3554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s v="IT"/>
    <s v="EUR"/>
    <n v="1479382594"/>
    <d v="2016-11-17T11:36:34"/>
    <n v="2016"/>
    <x v="3555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s v="GB"/>
    <s v="GBP"/>
    <n v="1408289724"/>
    <d v="2014-08-17T15:35:24"/>
    <n v="2014"/>
    <x v="3556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s v="Greater than 50000"/>
    <n v="100036"/>
    <x v="0"/>
    <s v="US"/>
    <s v="USD"/>
    <n v="1399271911"/>
    <d v="2014-05-05T06:38:31"/>
    <n v="2014"/>
    <x v="3557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s v="GB"/>
    <s v="GBP"/>
    <n v="1435352400"/>
    <d v="2015-06-26T21:00:00"/>
    <n v="2015"/>
    <x v="3558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s v="AU"/>
    <s v="AUD"/>
    <n v="1438333080"/>
    <d v="2015-07-31T08:58:00"/>
    <n v="2015"/>
    <x v="3559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s v="CA"/>
    <s v="CAD"/>
    <n v="1432694700"/>
    <d v="2015-05-27T02:45:00"/>
    <n v="2015"/>
    <x v="3560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s v="US"/>
    <s v="USD"/>
    <n v="1438799760"/>
    <d v="2015-08-05T18:36:00"/>
    <n v="2015"/>
    <x v="3561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s v="GB"/>
    <s v="GBP"/>
    <n v="1457906400"/>
    <d v="2016-03-13T22:00:00"/>
    <n v="2016"/>
    <x v="3562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s v="GB"/>
    <s v="GBP"/>
    <n v="1470078000"/>
    <d v="2016-08-01T19:00:00"/>
    <n v="2016"/>
    <x v="3563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s v="1000 to 4999"/>
    <n v="1005"/>
    <x v="0"/>
    <s v="GB"/>
    <s v="GBP"/>
    <n v="1444060800"/>
    <d v="2015-10-05T16:00:00"/>
    <n v="2015"/>
    <x v="3564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s v="US"/>
    <s v="USD"/>
    <n v="1420048208"/>
    <d v="2014-12-31T17:50:08"/>
    <n v="2014"/>
    <x v="3565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s v="GB"/>
    <s v="GBP"/>
    <n v="1422015083"/>
    <d v="2015-01-23T12:11:23"/>
    <n v="2015"/>
    <x v="3566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s v="GB"/>
    <s v="GBP"/>
    <n v="1433964444"/>
    <d v="2015-06-10T19:27:24"/>
    <n v="2015"/>
    <x v="3567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s v="US"/>
    <s v="USD"/>
    <n v="1410975994"/>
    <d v="2014-09-17T17:46:34"/>
    <n v="2014"/>
    <x v="3568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s v="US"/>
    <s v="USD"/>
    <n v="1420734696"/>
    <d v="2015-01-08T16:31:36"/>
    <n v="2015"/>
    <x v="3569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s v="1000 to 4999"/>
    <n v="2287"/>
    <x v="0"/>
    <s v="US"/>
    <s v="USD"/>
    <n v="1420009200"/>
    <d v="2014-12-31T07:00:00"/>
    <n v="2014"/>
    <x v="3570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s v="GB"/>
    <s v="GBP"/>
    <n v="1414701413"/>
    <d v="2014-10-30T20:36:53"/>
    <n v="2014"/>
    <x v="3571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s v="less than 1000"/>
    <n v="500"/>
    <x v="0"/>
    <s v="GB"/>
    <s v="GBP"/>
    <n v="1434894082"/>
    <d v="2015-06-21T13:41:22"/>
    <n v="2015"/>
    <x v="357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s v="1000 to 4999"/>
    <n v="3084"/>
    <x v="0"/>
    <s v="GB"/>
    <s v="GBP"/>
    <n v="1415440846"/>
    <d v="2014-11-08T10:00:46"/>
    <n v="2014"/>
    <x v="3573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s v="US"/>
    <s v="USD"/>
    <n v="1415921848"/>
    <d v="2014-11-13T23:37:28"/>
    <n v="2014"/>
    <x v="3574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s v="10000 to 14999"/>
    <n v="10133"/>
    <x v="0"/>
    <s v="US"/>
    <s v="USD"/>
    <n v="1470887940"/>
    <d v="2016-08-11T03:59:00"/>
    <n v="2016"/>
    <x v="3575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s v="US"/>
    <s v="USD"/>
    <n v="1480947054"/>
    <d v="2016-12-05T14:10:54"/>
    <n v="2016"/>
    <x v="3576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s v="US"/>
    <s v="USD"/>
    <n v="1430029680"/>
    <d v="2015-04-26T06:28:00"/>
    <n v="2015"/>
    <x v="3577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s v="1000 to 4999"/>
    <n v="1500.2"/>
    <x v="0"/>
    <s v="GB"/>
    <s v="GBP"/>
    <n v="1462037777"/>
    <d v="2016-04-30T17:36:17"/>
    <n v="2016"/>
    <x v="3578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s v="GB"/>
    <s v="GBP"/>
    <n v="1459444656"/>
    <d v="2016-03-31T17:17:36"/>
    <n v="2016"/>
    <x v="3579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s v="less than 1000"/>
    <n v="1025"/>
    <x v="0"/>
    <s v="US"/>
    <s v="USD"/>
    <n v="1425185940"/>
    <d v="2015-03-01T04:59:00"/>
    <n v="2015"/>
    <x v="3580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s v="GB"/>
    <s v="GBP"/>
    <n v="1406719110"/>
    <d v="2014-07-30T11:18:30"/>
    <n v="2014"/>
    <x v="3581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s v="1000 to 4999"/>
    <n v="2870"/>
    <x v="0"/>
    <s v="US"/>
    <s v="USD"/>
    <n v="1459822682"/>
    <d v="2016-04-05T02:18:02"/>
    <n v="2016"/>
    <x v="35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s v="US"/>
    <s v="USD"/>
    <n v="1460970805"/>
    <d v="2016-04-18T09:13:25"/>
    <n v="2016"/>
    <x v="3583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s v="GB"/>
    <s v="GBP"/>
    <n v="1436772944"/>
    <d v="2015-07-13T07:35:44"/>
    <n v="2015"/>
    <x v="358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s v="US"/>
    <s v="USD"/>
    <n v="1419181890"/>
    <d v="2014-12-21T17:11:30"/>
    <n v="2014"/>
    <x v="3585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s v="5000 to 9999"/>
    <n v="8207"/>
    <x v="0"/>
    <s v="US"/>
    <s v="USD"/>
    <n v="1474649070"/>
    <d v="2016-09-23T16:44:30"/>
    <n v="2016"/>
    <x v="3586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s v="GB"/>
    <s v="GBP"/>
    <n v="1467054000"/>
    <d v="2016-06-27T19:00:00"/>
    <n v="2016"/>
    <x v="3587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s v="GB"/>
    <s v="GBP"/>
    <n v="1430348400"/>
    <d v="2015-04-29T23:00:00"/>
    <n v="2015"/>
    <x v="3588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s v="US"/>
    <s v="USD"/>
    <n v="1432654347"/>
    <d v="2015-05-26T15:32:27"/>
    <n v="2015"/>
    <x v="3589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s v="GB"/>
    <s v="GBP"/>
    <n v="1413792034"/>
    <d v="2014-10-20T08:00:34"/>
    <n v="2014"/>
    <x v="3590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s v="US"/>
    <s v="USD"/>
    <n v="1422075540"/>
    <d v="2015-01-24T04:59:00"/>
    <n v="2015"/>
    <x v="3591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s v="US"/>
    <s v="USD"/>
    <n v="1423630740"/>
    <d v="2015-02-11T04:59:00"/>
    <n v="2015"/>
    <x v="3592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s v="US"/>
    <s v="USD"/>
    <n v="1420489560"/>
    <d v="2015-01-05T20:26:00"/>
    <n v="2015"/>
    <x v="3593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s v="US"/>
    <s v="USD"/>
    <n v="1472952982"/>
    <d v="2016-09-04T01:36:22"/>
    <n v="2016"/>
    <x v="3594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s v="1000 to 4999"/>
    <n v="3081"/>
    <x v="0"/>
    <s v="US"/>
    <s v="USD"/>
    <n v="1426229940"/>
    <d v="2015-03-13T06:59:00"/>
    <n v="2015"/>
    <x v="3595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s v="CA"/>
    <s v="CAD"/>
    <n v="1409072982"/>
    <d v="2014-08-26T17:09:42"/>
    <n v="2014"/>
    <x v="3596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s v="US"/>
    <s v="USD"/>
    <n v="1456984740"/>
    <d v="2016-03-03T05:59:00"/>
    <n v="2016"/>
    <x v="3597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s v="1000 to 4999"/>
    <n v="1101"/>
    <x v="0"/>
    <s v="US"/>
    <s v="USD"/>
    <n v="1409720340"/>
    <d v="2014-09-03T04:59:00"/>
    <n v="2014"/>
    <x v="3598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s v="US"/>
    <s v="USD"/>
    <n v="1440892800"/>
    <d v="2015-08-30T00:00:00"/>
    <n v="2015"/>
    <x v="3599"/>
    <x v="3599"/>
    <b v="0"/>
    <n v="17"/>
    <b v="1"/>
    <s v="theater/plays"/>
    <x v="1"/>
    <x v="6"/>
  </r>
  <r>
    <n v="3600"/>
    <s v="Pariah"/>
    <s v="The First Play From The Man Who Brought You The Black James Bond!"/>
    <n v="10"/>
    <s v="less than 1000"/>
    <n v="13"/>
    <x v="0"/>
    <s v="US"/>
    <s v="USD"/>
    <n v="1476390164"/>
    <d v="2016-10-13T20:22:44"/>
    <n v="2016"/>
    <x v="3600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s v="GB"/>
    <s v="GBP"/>
    <n v="1421452682"/>
    <d v="2015-01-16T23:58:02"/>
    <n v="2015"/>
    <x v="3601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s v="US"/>
    <s v="USD"/>
    <n v="1463520479"/>
    <d v="2016-05-17T21:27:59"/>
    <n v="2016"/>
    <x v="3602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s v="US"/>
    <s v="USD"/>
    <n v="1446759880"/>
    <d v="2015-11-05T21:44:40"/>
    <n v="2015"/>
    <x v="3603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s v="US"/>
    <s v="USD"/>
    <n v="1461913140"/>
    <d v="2016-04-29T06:59:00"/>
    <n v="2016"/>
    <x v="3604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s v="GB"/>
    <s v="GBP"/>
    <n v="1455390126"/>
    <d v="2016-02-13T19:02:06"/>
    <n v="2016"/>
    <x v="3605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s v="GB"/>
    <s v="GBP"/>
    <n v="1471185057"/>
    <d v="2016-08-14T14:30:57"/>
    <n v="2016"/>
    <x v="3606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s v="less than 1000"/>
    <n v="580"/>
    <x v="0"/>
    <s v="GB"/>
    <s v="GBP"/>
    <n v="1450137600"/>
    <d v="2015-12-15T00:00:00"/>
    <n v="2015"/>
    <x v="3607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s v="GB"/>
    <s v="GBP"/>
    <n v="1466172000"/>
    <d v="2016-06-17T14:00:00"/>
    <n v="2016"/>
    <x v="3608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s v="GB"/>
    <s v="GBP"/>
    <n v="1459378085"/>
    <d v="2016-03-30T22:48:05"/>
    <n v="2016"/>
    <x v="3609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s v="GB"/>
    <s v="GBP"/>
    <n v="1439806936"/>
    <d v="2015-08-17T10:22:16"/>
    <n v="2015"/>
    <x v="3610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s v="GB"/>
    <s v="GBP"/>
    <n v="1428483201"/>
    <d v="2015-04-08T08:53:21"/>
    <n v="2015"/>
    <x v="361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s v="CA"/>
    <s v="CAD"/>
    <n v="1402334811"/>
    <d v="2014-06-09T17:26:51"/>
    <n v="2014"/>
    <x v="3612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s v="1000 to 4999"/>
    <n v="1250"/>
    <x v="0"/>
    <s v="US"/>
    <s v="USD"/>
    <n v="1403964574"/>
    <d v="2014-06-28T14:09:34"/>
    <n v="2014"/>
    <x v="3613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s v="US"/>
    <s v="USD"/>
    <n v="1434675616"/>
    <d v="2015-06-19T01:00:16"/>
    <n v="2015"/>
    <x v="3614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s v="GB"/>
    <s v="GBP"/>
    <n v="1449756896"/>
    <d v="2015-12-10T14:14:56"/>
    <n v="2015"/>
    <x v="3615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s v="GB"/>
    <s v="GBP"/>
    <n v="1426801664"/>
    <d v="2015-03-19T21:47:44"/>
    <n v="2015"/>
    <x v="3616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s v="GB"/>
    <s v="GBP"/>
    <n v="1488240000"/>
    <d v="2017-02-28T00:00:00"/>
    <n v="2017"/>
    <x v="3617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s v="GB"/>
    <s v="GBP"/>
    <n v="1433343850"/>
    <d v="2015-06-03T15:04:10"/>
    <n v="2015"/>
    <x v="3618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s v="US"/>
    <s v="USD"/>
    <n v="1479592800"/>
    <d v="2016-11-19T22:00:00"/>
    <n v="2016"/>
    <x v="3619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 14999"/>
    <n v="11045"/>
    <x v="0"/>
    <s v="US"/>
    <s v="USD"/>
    <n v="1425528000"/>
    <d v="2015-03-05T04:00:00"/>
    <n v="2015"/>
    <x v="3620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s v="US"/>
    <s v="USD"/>
    <n v="1475269200"/>
    <d v="2016-09-30T21:00:00"/>
    <n v="2016"/>
    <x v="3621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s v="1000 to 4999"/>
    <n v="1000.99"/>
    <x v="0"/>
    <s v="US"/>
    <s v="USD"/>
    <n v="1411874580"/>
    <d v="2014-09-28T03:23:00"/>
    <n v="2014"/>
    <x v="3622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s v="1000 to 4999"/>
    <n v="3000"/>
    <x v="0"/>
    <s v="US"/>
    <s v="USD"/>
    <n v="1406358000"/>
    <d v="2014-07-26T07:00:00"/>
    <n v="2014"/>
    <x v="3623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s v="US"/>
    <s v="USD"/>
    <n v="1471977290"/>
    <d v="2016-08-23T18:34:50"/>
    <n v="2016"/>
    <x v="3624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s v="GB"/>
    <s v="GBP"/>
    <n v="1435851577"/>
    <d v="2015-07-02T15:39:37"/>
    <n v="2015"/>
    <x v="3625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s v="GB"/>
    <s v="GBP"/>
    <n v="1408204857"/>
    <d v="2014-08-16T16:00:57"/>
    <n v="2014"/>
    <x v="3626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s v="US"/>
    <s v="USD"/>
    <n v="1463803140"/>
    <d v="2016-05-21T03:59:00"/>
    <n v="2016"/>
    <x v="3627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Greater than 50000"/>
    <n v="0"/>
    <x v="2"/>
    <s v="US"/>
    <s v="USD"/>
    <n v="1450040396"/>
    <d v="2015-12-13T20:59:56"/>
    <n v="2015"/>
    <x v="3628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50000"/>
    <n v="2"/>
    <x v="2"/>
    <s v="US"/>
    <s v="USD"/>
    <n v="1462467600"/>
    <d v="2016-05-05T17:00:00"/>
    <n v="2016"/>
    <x v="3629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s v="GB"/>
    <s v="GBP"/>
    <n v="1417295990"/>
    <d v="2014-11-29T21:19:50"/>
    <n v="2014"/>
    <x v="363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s v="US"/>
    <s v="USD"/>
    <n v="1411444740"/>
    <d v="2014-09-23T03:59:00"/>
    <n v="2014"/>
    <x v="3631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s v="GB"/>
    <s v="GBP"/>
    <n v="1416781749"/>
    <d v="2014-11-23T22:29:09"/>
    <n v="2014"/>
    <x v="3632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s v="US"/>
    <s v="USD"/>
    <n v="1479517200"/>
    <d v="2016-11-19T01:00:00"/>
    <n v="2016"/>
    <x v="3633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s v="Greater than 50000"/>
    <n v="3185"/>
    <x v="2"/>
    <s v="CA"/>
    <s v="CAD"/>
    <n v="1484366340"/>
    <d v="2017-01-14T03:59:00"/>
    <n v="2017"/>
    <x v="3634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s v="1000 to 4999"/>
    <n v="1276"/>
    <x v="2"/>
    <s v="US"/>
    <s v="USD"/>
    <n v="1461186676"/>
    <d v="2016-04-20T21:11:16"/>
    <n v="2016"/>
    <x v="3635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s v="Greater than 50000"/>
    <n v="0"/>
    <x v="2"/>
    <s v="US"/>
    <s v="USD"/>
    <n v="1442248829"/>
    <d v="2015-09-14T16:40:29"/>
    <n v="2015"/>
    <x v="3636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s v="US"/>
    <s v="USD"/>
    <n v="1420130935"/>
    <d v="2015-01-01T16:48:55"/>
    <n v="2015"/>
    <x v="3637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s v="1000 to 4999"/>
    <n v="216"/>
    <x v="2"/>
    <s v="CA"/>
    <s v="CAD"/>
    <n v="1429456132"/>
    <d v="2015-04-19T15:08:52"/>
    <n v="2015"/>
    <x v="3638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s v="US"/>
    <s v="USD"/>
    <n v="1475853060"/>
    <d v="2016-10-07T15:11:00"/>
    <n v="2016"/>
    <x v="3639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s v="US"/>
    <s v="USD"/>
    <n v="1431283530"/>
    <d v="2015-05-10T18:45:30"/>
    <n v="2015"/>
    <x v="364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s v="US"/>
    <s v="USD"/>
    <n v="1412485200"/>
    <d v="2014-10-05T05:00:00"/>
    <n v="2014"/>
    <x v="3641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s v="DE"/>
    <s v="EUR"/>
    <n v="1448902800"/>
    <d v="2015-11-30T17:00:00"/>
    <n v="2015"/>
    <x v="3642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s v="US"/>
    <s v="USD"/>
    <n v="1447734439"/>
    <d v="2015-11-17T04:27:19"/>
    <n v="2015"/>
    <x v="3643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s v="US"/>
    <s v="USD"/>
    <n v="1457413140"/>
    <d v="2016-03-08T04:59:00"/>
    <n v="2016"/>
    <x v="3644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s v="1000 to 4999"/>
    <n v="1"/>
    <x v="2"/>
    <s v="CA"/>
    <s v="CAD"/>
    <n v="1479773838"/>
    <d v="2016-11-22T00:17:18"/>
    <n v="2016"/>
    <x v="3645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s v="10000 to 14999"/>
    <n v="481"/>
    <x v="2"/>
    <s v="US"/>
    <s v="USD"/>
    <n v="1434497400"/>
    <d v="2015-06-16T23:30:00"/>
    <n v="2015"/>
    <x v="3646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s v="GB"/>
    <s v="GBP"/>
    <n v="1475258327"/>
    <d v="2016-09-30T17:58:47"/>
    <n v="2016"/>
    <x v="364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s v="40000 to 44999"/>
    <n v="40153"/>
    <x v="0"/>
    <s v="US"/>
    <s v="USD"/>
    <n v="1412492445"/>
    <d v="2014-10-05T07:00:45"/>
    <n v="2014"/>
    <x v="3648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s v="CA"/>
    <s v="CAD"/>
    <n v="1402938394"/>
    <d v="2014-06-16T17:06:34"/>
    <n v="2014"/>
    <x v="3649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s v="GB"/>
    <s v="GBP"/>
    <n v="1454412584"/>
    <d v="2016-02-02T11:29:44"/>
    <n v="2016"/>
    <x v="3650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s v="US"/>
    <s v="USD"/>
    <n v="1407686340"/>
    <d v="2014-08-10T15:59:00"/>
    <n v="2014"/>
    <x v="3651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s v="CA"/>
    <s v="CAD"/>
    <n v="1472097540"/>
    <d v="2016-08-25T03:59:00"/>
    <n v="2016"/>
    <x v="3652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s v="GB"/>
    <s v="GBP"/>
    <n v="1438764207"/>
    <d v="2015-08-05T08:43:27"/>
    <n v="2015"/>
    <x v="3653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s v="GB"/>
    <s v="GBP"/>
    <n v="1459702800"/>
    <d v="2016-04-03T17:00:00"/>
    <n v="2016"/>
    <x v="3654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s v="US"/>
    <s v="USD"/>
    <n v="1437202740"/>
    <d v="2015-07-18T06:59:00"/>
    <n v="2015"/>
    <x v="3655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s v="CH"/>
    <s v="CHF"/>
    <n v="1485989940"/>
    <d v="2017-02-01T22:59:00"/>
    <n v="2017"/>
    <x v="3656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s v="DK"/>
    <s v="DKK"/>
    <n v="1464817320"/>
    <d v="2016-06-01T21:42:00"/>
    <n v="2016"/>
    <x v="3657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s v="1000 to 4999"/>
    <n v="1510"/>
    <x v="0"/>
    <s v="US"/>
    <s v="USD"/>
    <n v="1404273540"/>
    <d v="2014-07-02T03:59:00"/>
    <n v="2014"/>
    <x v="3658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s v="US"/>
    <s v="USD"/>
    <n v="1426775940"/>
    <d v="2015-03-19T14:39:00"/>
    <n v="2015"/>
    <x v="3659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s v="GB"/>
    <s v="GBP"/>
    <n v="1419368925"/>
    <d v="2014-12-23T21:08:45"/>
    <n v="2014"/>
    <x v="3660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s v="US"/>
    <s v="USD"/>
    <n v="1460260800"/>
    <d v="2016-04-10T04:00:00"/>
    <n v="2016"/>
    <x v="3661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s v="CA"/>
    <s v="CAD"/>
    <n v="1427775414"/>
    <d v="2015-03-31T04:16:54"/>
    <n v="2015"/>
    <x v="3662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s v="GB"/>
    <s v="GBP"/>
    <n v="1482321030"/>
    <d v="2016-12-21T11:50:30"/>
    <n v="2016"/>
    <x v="3663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s v="US"/>
    <s v="USD"/>
    <n v="1466056689"/>
    <d v="2016-06-16T05:58:09"/>
    <n v="2016"/>
    <x v="3664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s v="FR"/>
    <s v="EUR"/>
    <n v="1446062040"/>
    <d v="2015-10-28T19:54:00"/>
    <n v="2015"/>
    <x v="3665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s v="1000 to 4999"/>
    <n v="1200"/>
    <x v="0"/>
    <s v="US"/>
    <s v="USD"/>
    <n v="1406185200"/>
    <d v="2014-07-24T07:00:00"/>
    <n v="2014"/>
    <x v="3666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s v="GB"/>
    <s v="GBP"/>
    <n v="1437261419"/>
    <d v="2015-07-18T23:16:59"/>
    <n v="2015"/>
    <x v="3667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s v="US"/>
    <s v="USD"/>
    <n v="1437676380"/>
    <d v="2015-07-23T18:33:00"/>
    <n v="2015"/>
    <x v="3668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s v="GB"/>
    <s v="GBP"/>
    <n v="1434039137"/>
    <d v="2015-06-11T16:12:17"/>
    <n v="2015"/>
    <x v="3669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s v="GB"/>
    <s v="GBP"/>
    <n v="1433113200"/>
    <d v="2015-05-31T23:00:00"/>
    <n v="2015"/>
    <x v="3670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s v="US"/>
    <s v="USD"/>
    <n v="1405915140"/>
    <d v="2014-07-21T03:59:00"/>
    <n v="2014"/>
    <x v="3671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s v="GB"/>
    <s v="GBP"/>
    <n v="1411771384"/>
    <d v="2014-09-26T22:43:04"/>
    <n v="2014"/>
    <x v="3672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s v="1000 to 4999"/>
    <n v="4545"/>
    <x v="0"/>
    <s v="GB"/>
    <s v="GBP"/>
    <n v="1415191920"/>
    <d v="2014-11-05T12:52:00"/>
    <n v="2014"/>
    <x v="3673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s v="DE"/>
    <s v="EUR"/>
    <n v="1472936229"/>
    <d v="2016-09-03T20:57:09"/>
    <n v="2016"/>
    <x v="3674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s v="GB"/>
    <s v="GBP"/>
    <n v="1463353200"/>
    <d v="2016-05-15T23:00:00"/>
    <n v="2016"/>
    <x v="3675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s v="US"/>
    <s v="USD"/>
    <n v="1410550484"/>
    <d v="2014-09-12T19:34:44"/>
    <n v="2014"/>
    <x v="3676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s v="10000 to 14999"/>
    <n v="12348.5"/>
    <x v="0"/>
    <s v="US"/>
    <s v="USD"/>
    <n v="1404359940"/>
    <d v="2014-07-03T03:59:00"/>
    <n v="2014"/>
    <x v="3677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s v="1000 to 4999"/>
    <n v="2050"/>
    <x v="0"/>
    <s v="GB"/>
    <s v="GBP"/>
    <n v="1433076298"/>
    <d v="2015-05-31T12:44:58"/>
    <n v="2015"/>
    <x v="367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s v="US"/>
    <s v="USD"/>
    <n v="1404190740"/>
    <d v="2014-07-01T04:59:00"/>
    <n v="2014"/>
    <x v="3679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s v="US"/>
    <s v="USD"/>
    <n v="1475664834"/>
    <d v="2016-10-05T10:53:54"/>
    <n v="2016"/>
    <x v="3680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s v="US"/>
    <s v="USD"/>
    <n v="1452872290"/>
    <d v="2016-01-15T15:38:10"/>
    <n v="2016"/>
    <x v="3681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s v="US"/>
    <s v="USD"/>
    <n v="1402901940"/>
    <d v="2014-06-16T06:59:00"/>
    <n v="2014"/>
    <x v="3682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s v="US"/>
    <s v="USD"/>
    <n v="1476931696"/>
    <d v="2016-10-20T02:48:16"/>
    <n v="2016"/>
    <x v="3683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s v="US"/>
    <s v="USD"/>
    <n v="1441167586"/>
    <d v="2015-09-02T04:19:46"/>
    <n v="2015"/>
    <x v="3684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s v="US"/>
    <s v="USD"/>
    <n v="1400533200"/>
    <d v="2014-05-19T21:00:00"/>
    <n v="2014"/>
    <x v="3685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s v="US"/>
    <s v="USD"/>
    <n v="1440820740"/>
    <d v="2015-08-29T03:59:00"/>
    <n v="2015"/>
    <x v="3686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s v="US"/>
    <s v="USD"/>
    <n v="1403846055"/>
    <d v="2014-06-27T05:14:15"/>
    <n v="2014"/>
    <x v="3687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s v="GB"/>
    <s v="GBP"/>
    <n v="1407524004"/>
    <d v="2014-08-08T18:53:24"/>
    <n v="2014"/>
    <x v="3688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s v="US"/>
    <s v="USD"/>
    <n v="1434925500"/>
    <d v="2015-06-21T22:25:00"/>
    <n v="2015"/>
    <x v="3689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s v="1000 to 4999"/>
    <n v="1800"/>
    <x v="0"/>
    <s v="US"/>
    <s v="USD"/>
    <n v="1417101683"/>
    <d v="2014-11-27T15:21:23"/>
    <n v="2014"/>
    <x v="3690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s v="40000 to 44999"/>
    <n v="51184"/>
    <x v="0"/>
    <s v="US"/>
    <s v="USD"/>
    <n v="1425272340"/>
    <d v="2015-03-02T04:59:00"/>
    <n v="2015"/>
    <x v="3691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s v="1000 to 4999"/>
    <n v="1260"/>
    <x v="0"/>
    <s v="US"/>
    <s v="USD"/>
    <n v="1411084800"/>
    <d v="2014-09-19T00:00:00"/>
    <n v="2014"/>
    <x v="3692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s v="GB"/>
    <s v="GBP"/>
    <n v="1448922600"/>
    <d v="2015-11-30T22:30:00"/>
    <n v="2015"/>
    <x v="3693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s v="US"/>
    <s v="USD"/>
    <n v="1465178400"/>
    <d v="2016-06-06T02:00:00"/>
    <n v="2016"/>
    <x v="3694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s v="US"/>
    <s v="USD"/>
    <n v="1421009610"/>
    <d v="2015-01-11T20:53:30"/>
    <n v="2015"/>
    <x v="3695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s v="GB"/>
    <s v="GBP"/>
    <n v="1423838916"/>
    <d v="2015-02-13T14:48:36"/>
    <n v="2015"/>
    <x v="369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s v="GB"/>
    <s v="GBP"/>
    <n v="1462878648"/>
    <d v="2016-05-10T11:10:48"/>
    <n v="2016"/>
    <x v="3697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s v="US"/>
    <s v="USD"/>
    <n v="1456946487"/>
    <d v="2016-03-02T19:21:27"/>
    <n v="2016"/>
    <x v="3698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s v="US"/>
    <s v="USD"/>
    <n v="1413383216"/>
    <d v="2014-10-15T14:26:56"/>
    <n v="2014"/>
    <x v="3699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s v="less than 1000"/>
    <n v="606"/>
    <x v="0"/>
    <s v="US"/>
    <s v="USD"/>
    <n v="1412092800"/>
    <d v="2014-09-30T16:00:00"/>
    <n v="2014"/>
    <x v="37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s v="GB"/>
    <s v="GBP"/>
    <n v="1433422793"/>
    <d v="2015-06-04T12:59:53"/>
    <n v="2015"/>
    <x v="3701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s v="GB"/>
    <s v="GBP"/>
    <n v="1468191540"/>
    <d v="2016-07-10T22:59:00"/>
    <n v="2016"/>
    <x v="3702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s v="US"/>
    <s v="USD"/>
    <n v="1471071540"/>
    <d v="2016-08-13T06:59:00"/>
    <n v="2016"/>
    <x v="3703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s v="GB"/>
    <s v="GBP"/>
    <n v="1464712394"/>
    <d v="2016-05-31T16:33:14"/>
    <n v="2016"/>
    <x v="370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s v="US"/>
    <s v="USD"/>
    <n v="1403546400"/>
    <d v="2014-06-23T18:00:00"/>
    <n v="2014"/>
    <x v="3705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s v="US"/>
    <s v="USD"/>
    <n v="1410558949"/>
    <d v="2014-09-12T21:55:49"/>
    <n v="2014"/>
    <x v="3706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s v="US"/>
    <s v="USD"/>
    <n v="1469165160"/>
    <d v="2016-07-22T05:26:00"/>
    <n v="2016"/>
    <x v="3707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s v="US"/>
    <s v="USD"/>
    <n v="1404444286"/>
    <d v="2014-07-04T03:24:46"/>
    <n v="2014"/>
    <x v="3708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s v="GB"/>
    <s v="GBP"/>
    <n v="1403715546"/>
    <d v="2014-06-25T16:59:06"/>
    <n v="2014"/>
    <x v="3709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s v="1000 to 4999"/>
    <n v="1835"/>
    <x v="0"/>
    <s v="US"/>
    <s v="USD"/>
    <n v="1428068988"/>
    <d v="2015-04-03T13:49:48"/>
    <n v="2015"/>
    <x v="3710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s v="less than 1000"/>
    <n v="570"/>
    <x v="0"/>
    <s v="US"/>
    <s v="USD"/>
    <n v="1402848000"/>
    <d v="2014-06-15T16:00:00"/>
    <n v="2014"/>
    <x v="3711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s v="US"/>
    <s v="USD"/>
    <n v="1433055540"/>
    <d v="2015-05-31T06:59:00"/>
    <n v="2015"/>
    <x v="3712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s v="US"/>
    <s v="USD"/>
    <n v="1465062166"/>
    <d v="2016-06-04T17:42:46"/>
    <n v="2016"/>
    <x v="3713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s v="10000 to 14999"/>
    <n v="10235"/>
    <x v="0"/>
    <s v="US"/>
    <s v="USD"/>
    <n v="1432612740"/>
    <d v="2015-05-26T03:59:00"/>
    <n v="2015"/>
    <x v="3714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s v="GB"/>
    <s v="GBP"/>
    <n v="1427806320"/>
    <d v="2015-03-31T12:52:00"/>
    <n v="2015"/>
    <x v="3715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s v="US"/>
    <s v="USD"/>
    <n v="1453411109"/>
    <d v="2016-01-21T21:18:29"/>
    <n v="2016"/>
    <x v="3716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s v="GB"/>
    <s v="GBP"/>
    <n v="1431204449"/>
    <d v="2015-05-09T20:47:29"/>
    <n v="2015"/>
    <x v="3717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s v="less than 1000"/>
    <n v="1197"/>
    <x v="0"/>
    <s v="GB"/>
    <s v="GBP"/>
    <n v="1425057075"/>
    <d v="2015-02-27T17:11:15"/>
    <n v="2015"/>
    <x v="3718"/>
    <x v="3718"/>
    <b v="0"/>
    <n v="46"/>
    <b v="1"/>
    <s v="theater/plays"/>
    <x v="1"/>
    <x v="6"/>
  </r>
  <r>
    <n v="3719"/>
    <s v="Corium"/>
    <s v="A new piece of physical theatre about love, regret and longing."/>
    <n v="200"/>
    <s v="less than 1000"/>
    <n v="420"/>
    <x v="0"/>
    <s v="GB"/>
    <s v="GBP"/>
    <n v="1434994266"/>
    <d v="2015-06-22T17:31:06"/>
    <n v="2015"/>
    <x v="3719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s v="1000 to 4999"/>
    <n v="3449"/>
    <x v="0"/>
    <s v="US"/>
    <s v="USD"/>
    <n v="1435881006"/>
    <d v="2015-07-02T23:50:06"/>
    <n v="2015"/>
    <x v="3720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s v="US"/>
    <s v="USD"/>
    <n v="1415230084"/>
    <d v="2014-11-05T23:28:04"/>
    <n v="2014"/>
    <x v="3721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s v="CA"/>
    <s v="CAD"/>
    <n v="1455231540"/>
    <d v="2016-02-11T22:59:00"/>
    <n v="2016"/>
    <x v="3722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s v="1000 to 4999"/>
    <n v="4592"/>
    <x v="0"/>
    <s v="GB"/>
    <s v="GBP"/>
    <n v="1417374262"/>
    <d v="2014-11-30T19:04:22"/>
    <n v="2014"/>
    <x v="3723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s v="GB"/>
    <s v="GBP"/>
    <n v="1462402800"/>
    <d v="2016-05-04T23:00:00"/>
    <n v="2016"/>
    <x v="3724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s v="GB"/>
    <s v="GBP"/>
    <n v="1455831000"/>
    <d v="2016-02-18T21:30:00"/>
    <n v="2016"/>
    <x v="3725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s v="US"/>
    <s v="USD"/>
    <n v="1461963600"/>
    <d v="2016-04-29T21:00:00"/>
    <n v="2016"/>
    <x v="3726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s v="US"/>
    <s v="USD"/>
    <n v="1476939300"/>
    <d v="2016-10-20T04:55:00"/>
    <n v="2016"/>
    <x v="3727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s v="US"/>
    <s v="USD"/>
    <n v="1439957176"/>
    <d v="2015-08-19T04:06:16"/>
    <n v="2015"/>
    <x v="3728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s v="US"/>
    <s v="USD"/>
    <n v="1427082912"/>
    <d v="2015-03-23T03:55:12"/>
    <n v="2015"/>
    <x v="3729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s v="US"/>
    <s v="USD"/>
    <n v="1439828159"/>
    <d v="2015-08-17T16:15:59"/>
    <n v="2015"/>
    <x v="3730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s v="US"/>
    <s v="USD"/>
    <n v="1420860180"/>
    <d v="2015-01-10T03:23:00"/>
    <n v="2015"/>
    <x v="3731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s v="NL"/>
    <s v="EUR"/>
    <n v="1422100800"/>
    <d v="2015-01-24T12:00:00"/>
    <n v="2015"/>
    <x v="3732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s v="1000 to 4999"/>
    <n v="0"/>
    <x v="2"/>
    <s v="US"/>
    <s v="USD"/>
    <n v="1429396200"/>
    <d v="2015-04-18T22:30:00"/>
    <n v="2015"/>
    <x v="3733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s v="US"/>
    <s v="USD"/>
    <n v="1432589896"/>
    <d v="2015-05-25T21:38:16"/>
    <n v="2015"/>
    <x v="3734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s v="less than 1000"/>
    <n v="20"/>
    <x v="2"/>
    <s v="GB"/>
    <s v="GBP"/>
    <n v="1432831089"/>
    <d v="2015-05-28T16:38:09"/>
    <n v="2015"/>
    <x v="3735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s v="GB"/>
    <s v="GBP"/>
    <n v="1427133600"/>
    <d v="2015-03-23T18:00:00"/>
    <n v="2015"/>
    <x v="3736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s v="less than 1000"/>
    <n v="150"/>
    <x v="2"/>
    <s v="US"/>
    <s v="USD"/>
    <n v="1447311540"/>
    <d v="2015-11-12T06:59:00"/>
    <n v="2015"/>
    <x v="3737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s v="1000 to 4999"/>
    <n v="270"/>
    <x v="2"/>
    <s v="GB"/>
    <s v="GBP"/>
    <n v="1405461600"/>
    <d v="2014-07-15T22:00:00"/>
    <n v="2014"/>
    <x v="3738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s v="GB"/>
    <s v="GBP"/>
    <n v="1468752468"/>
    <d v="2016-07-17T10:47:48"/>
    <n v="2016"/>
    <x v="3739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s v="US"/>
    <s v="USD"/>
    <n v="1407808438"/>
    <d v="2014-08-12T01:53:58"/>
    <n v="2014"/>
    <x v="3740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s v="20000 to 24999"/>
    <n v="0"/>
    <x v="2"/>
    <s v="US"/>
    <s v="USD"/>
    <n v="1450389950"/>
    <d v="2015-12-17T22:05:50"/>
    <n v="2015"/>
    <x v="3741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s v="US"/>
    <s v="USD"/>
    <n v="1409980144"/>
    <d v="2014-09-06T05:09:04"/>
    <n v="2014"/>
    <x v="3742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s v="1000 to 4999"/>
    <n v="0"/>
    <x v="2"/>
    <s v="US"/>
    <s v="USD"/>
    <n v="1404406964"/>
    <d v="2014-07-03T17:02:44"/>
    <n v="2014"/>
    <x v="3743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s v="US"/>
    <s v="USD"/>
    <n v="1404532740"/>
    <d v="2014-07-05T03:59:00"/>
    <n v="2014"/>
    <x v="3744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s v="less than 1000"/>
    <n v="10"/>
    <x v="2"/>
    <s v="US"/>
    <s v="USD"/>
    <n v="1407689102"/>
    <d v="2014-08-10T16:45:02"/>
    <n v="2014"/>
    <x v="3745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s v="5000 to 9999"/>
    <n v="202"/>
    <x v="2"/>
    <s v="US"/>
    <s v="USD"/>
    <n v="1475918439"/>
    <d v="2016-10-08T09:20:39"/>
    <n v="2016"/>
    <x v="3746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s v="1000 to 4999"/>
    <n v="25"/>
    <x v="2"/>
    <s v="GB"/>
    <s v="GBP"/>
    <n v="1436137140"/>
    <d v="2015-07-05T22:59:00"/>
    <n v="2015"/>
    <x v="3747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s v="US"/>
    <s v="USD"/>
    <n v="1455602340"/>
    <d v="2016-02-16T05:59:00"/>
    <n v="2016"/>
    <x v="3748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s v="US"/>
    <s v="USD"/>
    <n v="1461902340"/>
    <d v="2016-04-29T03:59:00"/>
    <n v="2016"/>
    <x v="3749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s v="US"/>
    <s v="USD"/>
    <n v="1423555140"/>
    <d v="2015-02-10T07:59:00"/>
    <n v="2015"/>
    <x v="3750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s v="1000 to 4999"/>
    <n v="1326"/>
    <x v="0"/>
    <s v="US"/>
    <s v="USD"/>
    <n v="1459641073"/>
    <d v="2016-04-02T23:51:13"/>
    <n v="2016"/>
    <x v="3751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s v="GB"/>
    <s v="GBP"/>
    <n v="1476651600"/>
    <d v="2016-10-16T21:00:00"/>
    <n v="2016"/>
    <x v="3752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s v="US"/>
    <s v="USD"/>
    <n v="1433289600"/>
    <d v="2015-06-03T00:00:00"/>
    <n v="2015"/>
    <x v="3753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s v="US"/>
    <s v="USD"/>
    <n v="1406350740"/>
    <d v="2014-07-26T04:59:00"/>
    <n v="2014"/>
    <x v="3754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s v="less than 1000"/>
    <n v="713"/>
    <x v="0"/>
    <s v="GB"/>
    <s v="GBP"/>
    <n v="1460753307"/>
    <d v="2016-04-15T20:48:27"/>
    <n v="2016"/>
    <x v="3755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s v="US"/>
    <s v="USD"/>
    <n v="1402515198"/>
    <d v="2014-06-11T19:33:18"/>
    <n v="2014"/>
    <x v="3756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s v="US"/>
    <s v="USD"/>
    <n v="1417465515"/>
    <d v="2014-12-01T20:25:15"/>
    <n v="2014"/>
    <x v="3757"/>
    <x v="3757"/>
    <b v="0"/>
    <n v="50"/>
    <b v="1"/>
    <s v="theater/musical"/>
    <x v="1"/>
    <x v="40"/>
  </r>
  <r>
    <n v="3758"/>
    <s v="Luigi's Ladies"/>
    <s v="LUIGI'S LADIES: an original one-woman musical comedy"/>
    <n v="1500"/>
    <s v="1000 to 4999"/>
    <n v="1535"/>
    <x v="0"/>
    <s v="US"/>
    <s v="USD"/>
    <n v="1400475600"/>
    <d v="2014-05-19T05:00:00"/>
    <n v="2014"/>
    <x v="3758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s v="1000 to 4999"/>
    <n v="4409.7700000000004"/>
    <x v="0"/>
    <s v="US"/>
    <s v="USD"/>
    <n v="1440556553"/>
    <d v="2015-08-26T02:35:53"/>
    <n v="2015"/>
    <x v="3759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s v="US"/>
    <s v="USD"/>
    <n v="1399293386"/>
    <d v="2014-05-05T12:36:26"/>
    <n v="2014"/>
    <x v="3760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s v="GB"/>
    <s v="GBP"/>
    <n v="1439247600"/>
    <d v="2015-08-10T23:00:00"/>
    <n v="2015"/>
    <x v="3761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s v="GB"/>
    <s v="GBP"/>
    <n v="1438543889"/>
    <d v="2015-08-02T19:31:29"/>
    <n v="2015"/>
    <x v="3762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s v="5000 to 9999"/>
    <n v="5000"/>
    <x v="0"/>
    <s v="US"/>
    <s v="USD"/>
    <n v="1427907626"/>
    <d v="2015-04-01T17:00:26"/>
    <n v="2015"/>
    <x v="3763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s v="US"/>
    <s v="USD"/>
    <n v="1464482160"/>
    <d v="2016-05-29T00:36:00"/>
    <n v="2016"/>
    <x v="3764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s v="US"/>
    <s v="USD"/>
    <n v="1406745482"/>
    <d v="2014-07-30T18:38:02"/>
    <n v="2014"/>
    <x v="3765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s v="10000 to 14999"/>
    <n v="10265.01"/>
    <x v="0"/>
    <s v="US"/>
    <s v="USD"/>
    <n v="1404360045"/>
    <d v="2014-07-03T04:00:45"/>
    <n v="2014"/>
    <x v="3766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s v="US"/>
    <s v="USD"/>
    <n v="1425185940"/>
    <d v="2015-03-01T04:59:00"/>
    <n v="2015"/>
    <x v="3767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s v="US"/>
    <s v="USD"/>
    <n v="1402594090"/>
    <d v="2014-06-12T17:28:10"/>
    <n v="2014"/>
    <x v="3768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s v="US"/>
    <s v="USD"/>
    <n v="1460730079"/>
    <d v="2016-04-15T14:21:19"/>
    <n v="2016"/>
    <x v="376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s v="GB"/>
    <s v="GBP"/>
    <n v="1434234010"/>
    <d v="2015-06-13T22:20:10"/>
    <n v="2015"/>
    <x v="377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s v="1000 to 4999"/>
    <n v="1460"/>
    <x v="0"/>
    <s v="US"/>
    <s v="USD"/>
    <n v="1463529600"/>
    <d v="2016-05-18T00:00:00"/>
    <n v="2016"/>
    <x v="3771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s v="US"/>
    <s v="USD"/>
    <n v="1480399200"/>
    <d v="2016-11-29T06:00:00"/>
    <n v="2016"/>
    <x v="3772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s v="5000 to 9999"/>
    <n v="5410"/>
    <x v="0"/>
    <s v="US"/>
    <s v="USD"/>
    <n v="1479175680"/>
    <d v="2016-11-15T02:08:00"/>
    <n v="2016"/>
    <x v="3773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s v="CA"/>
    <s v="CAD"/>
    <n v="1428606055"/>
    <d v="2015-04-09T19:00:55"/>
    <n v="2015"/>
    <x v="3774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s v="US"/>
    <s v="USD"/>
    <n v="1428552000"/>
    <d v="2015-04-09T04:00:00"/>
    <n v="2015"/>
    <x v="3775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s v="US"/>
    <s v="USD"/>
    <n v="1406854800"/>
    <d v="2014-08-01T01:00:00"/>
    <n v="2014"/>
    <x v="3776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s v="US"/>
    <s v="USD"/>
    <n v="1411790400"/>
    <d v="2014-09-27T04:00:00"/>
    <n v="2014"/>
    <x v="3777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s v="1000 to 4999"/>
    <n v="2521"/>
    <x v="0"/>
    <s v="US"/>
    <s v="USD"/>
    <n v="1423942780"/>
    <d v="2015-02-14T19:39:40"/>
    <n v="2015"/>
    <x v="3778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s v="15000 to 19999"/>
    <n v="15597"/>
    <x v="0"/>
    <s v="US"/>
    <s v="USD"/>
    <n v="1459010340"/>
    <d v="2016-03-26T16:39:00"/>
    <n v="2016"/>
    <x v="3779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s v="US"/>
    <s v="USD"/>
    <n v="1436817960"/>
    <d v="2015-07-13T20:06:00"/>
    <n v="2015"/>
    <x v="3780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s v="US"/>
    <s v="USD"/>
    <n v="1410210685"/>
    <d v="2014-09-08T21:11:25"/>
    <n v="2014"/>
    <x v="3781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s v="GB"/>
    <s v="GBP"/>
    <n v="1469401200"/>
    <d v="2016-07-24T23:00:00"/>
    <n v="2016"/>
    <x v="3782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s v="US"/>
    <s v="USD"/>
    <n v="1458057600"/>
    <d v="2016-03-15T16:00:00"/>
    <n v="2016"/>
    <x v="3783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s v="CA"/>
    <s v="CAD"/>
    <n v="1468193532"/>
    <d v="2016-07-10T23:32:12"/>
    <n v="2016"/>
    <x v="3784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s v="GB"/>
    <s v="GBP"/>
    <n v="1470132180"/>
    <d v="2016-08-02T10:03:00"/>
    <n v="2016"/>
    <x v="3785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s v="US"/>
    <s v="USD"/>
    <n v="1464310475"/>
    <d v="2016-05-27T00:54:35"/>
    <n v="2016"/>
    <x v="3786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s v="US"/>
    <s v="USD"/>
    <n v="1436587140"/>
    <d v="2015-07-11T03:59:00"/>
    <n v="2015"/>
    <x v="3787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50000"/>
    <n v="500"/>
    <x v="2"/>
    <s v="US"/>
    <s v="USD"/>
    <n v="1450887480"/>
    <d v="2015-12-23T16:18:00"/>
    <n v="2015"/>
    <x v="3788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s v="GB"/>
    <s v="GBP"/>
    <n v="1434395418"/>
    <d v="2015-06-15T19:10:18"/>
    <n v="2015"/>
    <x v="3789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s v="US"/>
    <s v="USD"/>
    <n v="1479834023"/>
    <d v="2016-11-22T17:00:23"/>
    <n v="2016"/>
    <x v="3790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s v="1000 to 4999"/>
    <n v="0"/>
    <x v="2"/>
    <s v="US"/>
    <s v="USD"/>
    <n v="1404664592"/>
    <d v="2014-07-06T16:36:32"/>
    <n v="2014"/>
    <x v="3791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s v="10000 to 14999"/>
    <n v="35"/>
    <x v="2"/>
    <s v="US"/>
    <s v="USD"/>
    <n v="1436957022"/>
    <d v="2015-07-15T10:43:42"/>
    <n v="2015"/>
    <x v="379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s v="US"/>
    <s v="USD"/>
    <n v="1418769129"/>
    <d v="2014-12-16T22:32:09"/>
    <n v="2014"/>
    <x v="3793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s v="GB"/>
    <s v="GBP"/>
    <n v="1433685354"/>
    <d v="2015-06-07T13:55:54"/>
    <n v="2015"/>
    <x v="379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s v="less than 1000"/>
    <n v="10"/>
    <x v="2"/>
    <s v="GB"/>
    <s v="GBP"/>
    <n v="1440801000"/>
    <d v="2015-08-28T22:30:00"/>
    <n v="2015"/>
    <x v="3795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s v="US"/>
    <s v="USD"/>
    <n v="1484354556"/>
    <d v="2017-01-14T00:42:36"/>
    <n v="2017"/>
    <x v="379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s v="US"/>
    <s v="USD"/>
    <n v="1429564165"/>
    <d v="2015-04-20T21:09:25"/>
    <n v="2015"/>
    <x v="3797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50000"/>
    <n v="1025"/>
    <x v="2"/>
    <s v="US"/>
    <s v="USD"/>
    <n v="1407691248"/>
    <d v="2014-08-10T17:20:48"/>
    <n v="2014"/>
    <x v="379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s v="10000 to 14999"/>
    <n v="402"/>
    <x v="2"/>
    <s v="US"/>
    <s v="USD"/>
    <n v="1457734843"/>
    <d v="2016-03-11T22:20:43"/>
    <n v="2016"/>
    <x v="3799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s v="US"/>
    <s v="USD"/>
    <n v="1420952340"/>
    <d v="2015-01-11T04:59:00"/>
    <n v="2015"/>
    <x v="3800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s v="US"/>
    <s v="USD"/>
    <n v="1420215216"/>
    <d v="2015-01-02T16:13:36"/>
    <n v="2015"/>
    <x v="3801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s v="US"/>
    <s v="USD"/>
    <n v="1445482906"/>
    <d v="2015-10-22T03:01:46"/>
    <n v="2015"/>
    <x v="3802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s v="10000 to 14999"/>
    <n v="2358"/>
    <x v="2"/>
    <s v="US"/>
    <s v="USD"/>
    <n v="1457133568"/>
    <d v="2016-03-04T23:19:28"/>
    <n v="2016"/>
    <x v="3803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s v="US"/>
    <s v="USD"/>
    <n v="1469948400"/>
    <d v="2016-07-31T07:00:00"/>
    <n v="2016"/>
    <x v="3804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s v="Greater than 50000"/>
    <n v="3"/>
    <x v="2"/>
    <s v="US"/>
    <s v="USD"/>
    <n v="1411852640"/>
    <d v="2014-09-27T21:17:20"/>
    <n v="2014"/>
    <x v="3805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s v="AU"/>
    <s v="AUD"/>
    <n v="1404022381"/>
    <d v="2014-06-29T06:13:01"/>
    <n v="2014"/>
    <x v="3806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s v="US"/>
    <s v="USD"/>
    <n v="1428097739"/>
    <d v="2015-04-03T21:48:59"/>
    <n v="2015"/>
    <x v="3807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s v="GB"/>
    <s v="GBP"/>
    <n v="1429955619"/>
    <d v="2015-04-25T09:53:39"/>
    <n v="2015"/>
    <x v="3808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s v="GB"/>
    <s v="GBP"/>
    <n v="1406761200"/>
    <d v="2014-07-30T23:00:00"/>
    <n v="2014"/>
    <x v="3809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s v="US"/>
    <s v="USD"/>
    <n v="1426965758"/>
    <d v="2015-03-21T19:22:38"/>
    <n v="2015"/>
    <x v="3810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s v="GB"/>
    <s v="GBP"/>
    <n v="1464692400"/>
    <d v="2016-05-31T11:00:00"/>
    <n v="2016"/>
    <x v="3811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s v="CA"/>
    <s v="CAD"/>
    <n v="1433131140"/>
    <d v="2015-06-01T03:59:00"/>
    <n v="2015"/>
    <x v="3812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s v="US"/>
    <s v="USD"/>
    <n v="1465940580"/>
    <d v="2016-06-14T21:43:00"/>
    <n v="2016"/>
    <x v="3813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s v="US"/>
    <s v="USD"/>
    <n v="1427860740"/>
    <d v="2015-04-01T03:59:00"/>
    <n v="2015"/>
    <x v="3814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s v="1000 to 4999"/>
    <n v="1000.01"/>
    <x v="0"/>
    <s v="GB"/>
    <s v="GBP"/>
    <n v="1440111600"/>
    <d v="2015-08-20T23:00:00"/>
    <n v="2015"/>
    <x v="3815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s v="US"/>
    <s v="USD"/>
    <n v="1405614823"/>
    <d v="2014-07-17T16:33:43"/>
    <n v="2014"/>
    <x v="3816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s v="US"/>
    <s v="USD"/>
    <n v="1445659140"/>
    <d v="2015-10-24T03:59:00"/>
    <n v="2015"/>
    <x v="3817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s v="US"/>
    <s v="USD"/>
    <n v="1426187582"/>
    <d v="2015-03-12T19:13:02"/>
    <n v="2015"/>
    <x v="3818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s v="US"/>
    <s v="USD"/>
    <n v="1437166920"/>
    <d v="2015-07-17T21:02:00"/>
    <n v="2015"/>
    <x v="3819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s v="GB"/>
    <s v="GBP"/>
    <n v="1436110717"/>
    <d v="2015-07-05T15:38:37"/>
    <n v="2015"/>
    <x v="3820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s v="US"/>
    <s v="USD"/>
    <n v="1451881207"/>
    <d v="2016-01-04T04:20:07"/>
    <n v="2016"/>
    <x v="3821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s v="DE"/>
    <s v="EUR"/>
    <n v="1453244340"/>
    <d v="2016-01-19T22:59:00"/>
    <n v="2016"/>
    <x v="3822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s v="1000 to 4999"/>
    <n v="2650"/>
    <x v="0"/>
    <s v="US"/>
    <s v="USD"/>
    <n v="1437364740"/>
    <d v="2015-07-20T03:59:00"/>
    <n v="2015"/>
    <x v="3823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s v="GB"/>
    <s v="GBP"/>
    <n v="1470058860"/>
    <d v="2016-08-01T13:41:00"/>
    <n v="2016"/>
    <x v="3824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s v="US"/>
    <s v="USD"/>
    <n v="1434505214"/>
    <d v="2015-06-17T01:40:14"/>
    <n v="2015"/>
    <x v="3825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s v="GB"/>
    <s v="GBP"/>
    <n v="1430993394"/>
    <d v="2015-05-07T10:09:54"/>
    <n v="2015"/>
    <x v="3826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s v="GB"/>
    <s v="GBP"/>
    <n v="1427414400"/>
    <d v="2015-03-27T00:00:00"/>
    <n v="2015"/>
    <x v="3827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s v="US"/>
    <s v="USD"/>
    <n v="1420033187"/>
    <d v="2014-12-31T13:39:47"/>
    <n v="2014"/>
    <x v="3828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s v="US"/>
    <s v="USD"/>
    <n v="1472676371"/>
    <d v="2016-08-31T20:46:11"/>
    <n v="2016"/>
    <x v="3829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s v="less than 1000"/>
    <n v="225"/>
    <x v="0"/>
    <s v="US"/>
    <s v="USD"/>
    <n v="1464371211"/>
    <d v="2016-05-27T17:46:51"/>
    <n v="2016"/>
    <x v="3830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s v="US"/>
    <s v="USD"/>
    <n v="1415222545"/>
    <d v="2014-11-05T21:22:25"/>
    <n v="2014"/>
    <x v="3831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s v="US"/>
    <s v="USD"/>
    <n v="1455936335"/>
    <d v="2016-02-20T02:45:35"/>
    <n v="2016"/>
    <x v="3832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s v="CA"/>
    <s v="CAD"/>
    <n v="1417460940"/>
    <d v="2014-12-01T19:09:00"/>
    <n v="2014"/>
    <x v="3833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s v="GB"/>
    <s v="GBP"/>
    <n v="1434624067"/>
    <d v="2015-06-18T10:41:07"/>
    <n v="2015"/>
    <x v="3834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s v="GB"/>
    <s v="GBP"/>
    <n v="1461278208"/>
    <d v="2016-04-21T22:36:48"/>
    <n v="2016"/>
    <x v="3835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s v="US"/>
    <s v="USD"/>
    <n v="1470197340"/>
    <d v="2016-08-03T04:09:00"/>
    <n v="2016"/>
    <x v="3836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s v="1000 to 4999"/>
    <n v="2042"/>
    <x v="0"/>
    <s v="GB"/>
    <s v="GBP"/>
    <n v="1435947758"/>
    <d v="2015-07-03T18:22:38"/>
    <n v="2015"/>
    <x v="3837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50000"/>
    <n v="100824"/>
    <x v="0"/>
    <s v="SE"/>
    <s v="SEK"/>
    <n v="1432314209"/>
    <d v="2015-05-22T17:03:29"/>
    <n v="2015"/>
    <x v="3838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s v="US"/>
    <s v="USD"/>
    <n v="1438226724"/>
    <d v="2015-07-30T03:25:24"/>
    <n v="2015"/>
    <x v="3839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s v="less than 1000"/>
    <n v="65"/>
    <x v="0"/>
    <s v="GB"/>
    <s v="GBP"/>
    <n v="1459180229"/>
    <d v="2016-03-28T15:50:29"/>
    <n v="2016"/>
    <x v="3840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 14999"/>
    <n v="872"/>
    <x v="2"/>
    <s v="US"/>
    <s v="USD"/>
    <n v="1405882287"/>
    <d v="2014-07-20T18:51:27"/>
    <n v="2014"/>
    <x v="3841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s v="GB"/>
    <s v="GBP"/>
    <n v="1399809052"/>
    <d v="2014-05-11T11:50:52"/>
    <n v="2014"/>
    <x v="384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s v="US"/>
    <s v="USD"/>
    <n v="1401587064"/>
    <d v="2014-06-01T01:44:24"/>
    <n v="2014"/>
    <x v="3843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s v="US"/>
    <s v="USD"/>
    <n v="1401778740"/>
    <d v="2014-06-03T06:59:00"/>
    <n v="2014"/>
    <x v="3844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s v="US"/>
    <s v="USD"/>
    <n v="1443711774"/>
    <d v="2015-10-01T15:02:54"/>
    <n v="2015"/>
    <x v="3845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s v="5000 to 9999"/>
    <n v="189"/>
    <x v="2"/>
    <s v="US"/>
    <s v="USD"/>
    <n v="1412405940"/>
    <d v="2014-10-04T06:59:00"/>
    <n v="2014"/>
    <x v="3846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s v="10000 to 14999"/>
    <n v="1697"/>
    <x v="2"/>
    <s v="US"/>
    <s v="USD"/>
    <n v="1437283391"/>
    <d v="2015-07-19T05:23:11"/>
    <n v="2015"/>
    <x v="3847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 14999"/>
    <n v="2129"/>
    <x v="2"/>
    <s v="US"/>
    <s v="USD"/>
    <n v="1445196989"/>
    <d v="2015-10-18T19:36:29"/>
    <n v="2015"/>
    <x v="3848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s v="DE"/>
    <s v="EUR"/>
    <n v="1434047084"/>
    <d v="2015-06-11T18:24:44"/>
    <n v="2015"/>
    <x v="3849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s v="1000 to 4999"/>
    <n v="38"/>
    <x v="2"/>
    <s v="US"/>
    <s v="USD"/>
    <n v="1420081143"/>
    <d v="2015-01-01T02:59:03"/>
    <n v="2015"/>
    <x v="3850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s v="1000 to 4999"/>
    <n v="852"/>
    <x v="2"/>
    <s v="GB"/>
    <s v="GBP"/>
    <n v="1437129179"/>
    <d v="2015-07-17T10:32:59"/>
    <n v="2015"/>
    <x v="3851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s v="10000 to 14999"/>
    <n v="20"/>
    <x v="2"/>
    <s v="US"/>
    <s v="USD"/>
    <n v="1427427276"/>
    <d v="2015-03-27T03:34:36"/>
    <n v="2015"/>
    <x v="3852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s v="Greater than 50000"/>
    <n v="26"/>
    <x v="2"/>
    <s v="US"/>
    <s v="USD"/>
    <n v="1409602178"/>
    <d v="2014-09-01T20:09:38"/>
    <n v="2014"/>
    <x v="3853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s v="10000 to 14999"/>
    <n v="1788"/>
    <x v="2"/>
    <s v="US"/>
    <s v="USD"/>
    <n v="1431206058"/>
    <d v="2015-05-09T21:14:18"/>
    <n v="2015"/>
    <x v="3854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s v="US"/>
    <s v="USD"/>
    <n v="1427408271"/>
    <d v="2015-03-26T22:17:51"/>
    <n v="2015"/>
    <x v="3855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s v="US"/>
    <s v="USD"/>
    <n v="1425833403"/>
    <d v="2015-03-08T16:50:03"/>
    <n v="2015"/>
    <x v="3856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s v="US"/>
    <s v="USD"/>
    <n v="1406913120"/>
    <d v="2014-08-01T17:12:00"/>
    <n v="2014"/>
    <x v="3857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s v="GB"/>
    <s v="GBP"/>
    <n v="1432328400"/>
    <d v="2015-05-22T21:00:00"/>
    <n v="2015"/>
    <x v="3858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s v="US"/>
    <s v="USD"/>
    <n v="1403730000"/>
    <d v="2014-06-25T21:00:00"/>
    <n v="2014"/>
    <x v="3859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s v="US"/>
    <s v="USD"/>
    <n v="1407858710"/>
    <d v="2014-08-12T15:51:50"/>
    <n v="2014"/>
    <x v="3860"/>
    <x v="3860"/>
    <b v="0"/>
    <n v="13"/>
    <b v="0"/>
    <s v="theater/plays"/>
    <x v="1"/>
    <x v="6"/>
  </r>
  <r>
    <n v="3861"/>
    <s v="READY OR NOT HERE I COME"/>
    <s v="THE COMING OF THE LORD!"/>
    <n v="2000"/>
    <s v="1000 to 4999"/>
    <n v="100"/>
    <x v="2"/>
    <s v="US"/>
    <s v="USD"/>
    <n v="1415828820"/>
    <d v="2014-11-12T21:47:00"/>
    <n v="2014"/>
    <x v="3861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s v="5000 to 9999"/>
    <n v="1"/>
    <x v="2"/>
    <s v="US"/>
    <s v="USD"/>
    <n v="1473699540"/>
    <d v="2016-09-12T16:59:00"/>
    <n v="2016"/>
    <x v="3862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s v="US"/>
    <s v="USD"/>
    <n v="1446739905"/>
    <d v="2015-11-05T16:11:45"/>
    <n v="2015"/>
    <x v="3863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s v="US"/>
    <s v="USD"/>
    <n v="1447799054"/>
    <d v="2015-11-17T22:24:14"/>
    <n v="2015"/>
    <x v="386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s v="CA"/>
    <s v="CAD"/>
    <n v="1409376600"/>
    <d v="2014-08-30T05:30:00"/>
    <n v="2014"/>
    <x v="3865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s v="1000 to 4999"/>
    <n v="11"/>
    <x v="2"/>
    <s v="US"/>
    <s v="USD"/>
    <n v="1458703740"/>
    <d v="2016-03-23T03:29:00"/>
    <n v="2016"/>
    <x v="3866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s v="US"/>
    <s v="USD"/>
    <n v="1466278339"/>
    <d v="2016-06-18T19:32:19"/>
    <n v="2016"/>
    <x v="3867"/>
    <x v="3867"/>
    <b v="0"/>
    <n v="5"/>
    <b v="0"/>
    <s v="theater/plays"/>
    <x v="1"/>
    <x v="6"/>
  </r>
  <r>
    <n v="3868"/>
    <s v="1000 words (Canceled)"/>
    <s v="New collection of music by Scott Evan Davis!"/>
    <n v="5000"/>
    <s v="5000 to 9999"/>
    <n v="10"/>
    <x v="1"/>
    <s v="GB"/>
    <s v="GBP"/>
    <n v="1410191405"/>
    <d v="2014-09-08T15:50:05"/>
    <n v="2014"/>
    <x v="3868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s v="10000 to 14999"/>
    <n v="452"/>
    <x v="1"/>
    <s v="US"/>
    <s v="USD"/>
    <n v="1426302660"/>
    <d v="2015-03-14T03:11:00"/>
    <n v="2015"/>
    <x v="3869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 14999"/>
    <n v="1500"/>
    <x v="1"/>
    <s v="US"/>
    <s v="USD"/>
    <n v="1404360478"/>
    <d v="2014-07-03T04:07:58"/>
    <n v="2014"/>
    <x v="3870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s v="US"/>
    <s v="USD"/>
    <n v="1490809450"/>
    <d v="2017-03-29T17:44:10"/>
    <n v="2017"/>
    <x v="3871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s v="US"/>
    <s v="USD"/>
    <n v="1439522996"/>
    <d v="2015-08-14T03:29:56"/>
    <n v="2015"/>
    <x v="3872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s v="US"/>
    <s v="USD"/>
    <n v="1444322535"/>
    <d v="2015-10-08T16:42:15"/>
    <n v="2015"/>
    <x v="3873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s v="NZ"/>
    <s v="NZD"/>
    <n v="1422061200"/>
    <d v="2015-01-24T01:00:00"/>
    <n v="2015"/>
    <x v="3874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s v="DK"/>
    <s v="DKK"/>
    <n v="1472896800"/>
    <d v="2016-09-03T10:00:00"/>
    <n v="2016"/>
    <x v="3875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s v="GB"/>
    <s v="GBP"/>
    <n v="1454425128"/>
    <d v="2016-02-02T14:58:48"/>
    <n v="2016"/>
    <x v="3876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s v="US"/>
    <s v="USD"/>
    <n v="1481213752"/>
    <d v="2016-12-08T16:15:52"/>
    <n v="2016"/>
    <x v="3877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s v="US"/>
    <s v="USD"/>
    <n v="1435636740"/>
    <d v="2015-06-30T03:59:00"/>
    <n v="2015"/>
    <x v="3878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s v="GB"/>
    <s v="GBP"/>
    <n v="1422218396"/>
    <d v="2015-01-25T20:39:56"/>
    <n v="2015"/>
    <x v="3879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s v="GB"/>
    <s v="GBP"/>
    <n v="1406761200"/>
    <d v="2014-07-30T23:00:00"/>
    <n v="2014"/>
    <x v="388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s v="less than 1000"/>
    <n v="25"/>
    <x v="1"/>
    <s v="US"/>
    <s v="USD"/>
    <n v="1487550399"/>
    <d v="2017-02-20T00:26:39"/>
    <n v="2017"/>
    <x v="3881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s v="AU"/>
    <s v="AUD"/>
    <n v="1454281380"/>
    <d v="2016-01-31T23:03:00"/>
    <n v="2016"/>
    <x v="3882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s v="GB"/>
    <s v="GBP"/>
    <n v="1409668069"/>
    <d v="2014-09-02T14:27:49"/>
    <n v="2014"/>
    <x v="3883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10000 to 14999"/>
    <n v="0"/>
    <x v="1"/>
    <s v="US"/>
    <s v="USD"/>
    <n v="1427479192"/>
    <d v="2015-03-27T17:59:52"/>
    <n v="2015"/>
    <x v="3884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Greater than 50000"/>
    <n v="0"/>
    <x v="1"/>
    <s v="US"/>
    <s v="USD"/>
    <n v="1462834191"/>
    <d v="2016-05-09T22:49:51"/>
    <n v="2016"/>
    <x v="3885"/>
    <x v="3885"/>
    <b v="0"/>
    <n v="0"/>
    <b v="0"/>
    <s v="theater/musical"/>
    <x v="1"/>
    <x v="40"/>
  </r>
  <r>
    <n v="3886"/>
    <s v="a (Canceled)"/>
    <n v="1"/>
    <n v="10000"/>
    <s v="10000 to 14999"/>
    <n v="0"/>
    <x v="1"/>
    <s v="AU"/>
    <s v="AUD"/>
    <n v="1418275702"/>
    <d v="2014-12-11T05:28:22"/>
    <n v="2014"/>
    <x v="3886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s v="US"/>
    <s v="USD"/>
    <n v="1430517600"/>
    <d v="2015-05-01T22:00:00"/>
    <n v="2015"/>
    <x v="3887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s v="GB"/>
    <s v="GBP"/>
    <n v="1488114358"/>
    <d v="2017-02-26T13:05:58"/>
    <n v="2017"/>
    <x v="388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s v="US"/>
    <s v="USD"/>
    <n v="1420413960"/>
    <d v="2015-01-04T23:26:00"/>
    <n v="2015"/>
    <x v="3889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s v="US"/>
    <s v="USD"/>
    <n v="1439662344"/>
    <d v="2015-08-15T18:12:24"/>
    <n v="2015"/>
    <x v="3890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s v="less than 1000"/>
    <n v="260"/>
    <x v="2"/>
    <s v="US"/>
    <s v="USD"/>
    <n v="1427086740"/>
    <d v="2015-03-23T04:59:00"/>
    <n v="2015"/>
    <x v="3891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s v="US"/>
    <s v="USD"/>
    <n v="1408863600"/>
    <d v="2014-08-24T07:00:00"/>
    <n v="2014"/>
    <x v="3892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s v="Greater than 50000"/>
    <n v="10775"/>
    <x v="2"/>
    <s v="US"/>
    <s v="USD"/>
    <n v="1404194400"/>
    <d v="2014-07-01T06:00:00"/>
    <n v="2014"/>
    <x v="3893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s v="US"/>
    <s v="USD"/>
    <n v="1481000340"/>
    <d v="2016-12-06T04:59:00"/>
    <n v="2016"/>
    <x v="3894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s v="US"/>
    <s v="USD"/>
    <n v="1425103218"/>
    <d v="2015-02-28T06:00:18"/>
    <n v="2015"/>
    <x v="3895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s v="1000 to 4999"/>
    <n v="170"/>
    <x v="2"/>
    <s v="US"/>
    <s v="USD"/>
    <n v="1402979778"/>
    <d v="2014-06-17T04:36:18"/>
    <n v="2014"/>
    <x v="3896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s v="NZ"/>
    <s v="NZD"/>
    <n v="1420750683"/>
    <d v="2015-01-08T20:58:03"/>
    <n v="2015"/>
    <x v="3897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s v="GB"/>
    <s v="GBP"/>
    <n v="1439827200"/>
    <d v="2015-08-17T16:00:00"/>
    <n v="2015"/>
    <x v="3898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s v="10000 to 14999"/>
    <n v="125"/>
    <x v="2"/>
    <s v="US"/>
    <s v="USD"/>
    <n v="1407868561"/>
    <d v="2014-08-12T18:36:01"/>
    <n v="2014"/>
    <x v="3899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s v="US"/>
    <s v="USD"/>
    <n v="1433988791"/>
    <d v="2015-06-11T02:13:11"/>
    <n v="2015"/>
    <x v="3900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s v="US"/>
    <s v="USD"/>
    <n v="1450554599"/>
    <d v="2015-12-19T19:49:59"/>
    <n v="2015"/>
    <x v="3901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s v="GB"/>
    <s v="GBP"/>
    <n v="1479125642"/>
    <d v="2016-11-14T12:14:02"/>
    <n v="2016"/>
    <x v="390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s v="US"/>
    <s v="USD"/>
    <n v="1439581080"/>
    <d v="2015-08-14T19:38:00"/>
    <n v="2015"/>
    <x v="3903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s v="10000 to 14999"/>
    <n v="3"/>
    <x v="2"/>
    <s v="US"/>
    <s v="USD"/>
    <n v="1429074240"/>
    <d v="2015-04-15T05:04:00"/>
    <n v="2015"/>
    <x v="3904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s v="GB"/>
    <s v="GBP"/>
    <n v="1434063600"/>
    <d v="2015-06-11T23:00:00"/>
    <n v="2015"/>
    <x v="3905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s v="GB"/>
    <s v="GBP"/>
    <n v="1435325100"/>
    <d v="2015-06-26T13:25:00"/>
    <n v="2015"/>
    <x v="3906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s v="US"/>
    <s v="USD"/>
    <n v="1414354080"/>
    <d v="2014-10-26T20:08:00"/>
    <n v="2014"/>
    <x v="3907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s v="US"/>
    <s v="USD"/>
    <n v="1406603696"/>
    <d v="2014-07-29T03:14:56"/>
    <n v="2014"/>
    <x v="3908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s v="Greater than 50000"/>
    <n v="135"/>
    <x v="2"/>
    <s v="US"/>
    <s v="USD"/>
    <n v="1410424642"/>
    <d v="2014-09-11T08:37:22"/>
    <n v="2014"/>
    <x v="3909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s v="US"/>
    <s v="USD"/>
    <n v="1441649397"/>
    <d v="2015-09-07T18:09:57"/>
    <n v="2015"/>
    <x v="3910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s v="US"/>
    <s v="USD"/>
    <n v="1417033777"/>
    <d v="2014-11-26T20:29:37"/>
    <n v="2014"/>
    <x v="3911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s v="15000 to 19999"/>
    <n v="1"/>
    <x v="2"/>
    <s v="US"/>
    <s v="USD"/>
    <n v="1429936500"/>
    <d v="2015-04-25T04:35:00"/>
    <n v="2015"/>
    <x v="3912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 14999"/>
    <n v="1000"/>
    <x v="2"/>
    <s v="US"/>
    <s v="USD"/>
    <n v="1448863449"/>
    <d v="2015-11-30T06:04:09"/>
    <n v="2015"/>
    <x v="3913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s v="GB"/>
    <s v="GBP"/>
    <n v="1431298740"/>
    <d v="2015-05-10T22:59:00"/>
    <n v="2015"/>
    <x v="3914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s v="1000 to 4999"/>
    <n v="5"/>
    <x v="2"/>
    <s v="GB"/>
    <s v="GBP"/>
    <n v="1464824309"/>
    <d v="2016-06-01T23:38:29"/>
    <n v="2016"/>
    <x v="3915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s v="1000 to 4999"/>
    <n v="0"/>
    <x v="2"/>
    <s v="DK"/>
    <s v="DKK"/>
    <n v="1464952752"/>
    <d v="2016-06-03T11:19:12"/>
    <n v="2016"/>
    <x v="3916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s v="GB"/>
    <s v="GBP"/>
    <n v="1410439161"/>
    <d v="2014-09-11T12:39:21"/>
    <n v="2014"/>
    <x v="3917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s v="Greater than 50000"/>
    <n v="120"/>
    <x v="2"/>
    <s v="GB"/>
    <s v="GBP"/>
    <n v="1407168000"/>
    <d v="2014-08-04T16:00:00"/>
    <n v="2014"/>
    <x v="3918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s v="GB"/>
    <s v="GBP"/>
    <n v="1453075200"/>
    <d v="2016-01-18T00:00:00"/>
    <n v="2016"/>
    <x v="3919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s v="GB"/>
    <s v="GBP"/>
    <n v="1479032260"/>
    <d v="2016-11-13T10:17:40"/>
    <n v="2016"/>
    <x v="392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s v="GB"/>
    <s v="GBP"/>
    <n v="1414346400"/>
    <d v="2014-10-26T18:00:00"/>
    <n v="2014"/>
    <x v="3921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s v="US"/>
    <s v="USD"/>
    <n v="1425337200"/>
    <d v="2015-03-02T23:00:00"/>
    <n v="2015"/>
    <x v="3922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s v="10000 to 14999"/>
    <n v="1384"/>
    <x v="2"/>
    <s v="GB"/>
    <s v="GBP"/>
    <n v="1428622271"/>
    <d v="2015-04-09T23:31:11"/>
    <n v="2015"/>
    <x v="3923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s v="US"/>
    <s v="USD"/>
    <n v="1403823722"/>
    <d v="2014-06-26T23:02:02"/>
    <n v="2014"/>
    <x v="3924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s v="US"/>
    <s v="USD"/>
    <n v="1406753639"/>
    <d v="2014-07-30T20:53:59"/>
    <n v="2014"/>
    <x v="3925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s v="5000 to 9999"/>
    <n v="15"/>
    <x v="2"/>
    <s v="AU"/>
    <s v="AUD"/>
    <n v="1419645748"/>
    <d v="2014-12-27T02:02:28"/>
    <n v="2014"/>
    <x v="3926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s v="GB"/>
    <s v="GBP"/>
    <n v="1407565504"/>
    <d v="2014-08-09T06:25:04"/>
    <n v="2014"/>
    <x v="3927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s v="US"/>
    <s v="USD"/>
    <n v="1444971540"/>
    <d v="2015-10-16T04:59:00"/>
    <n v="2015"/>
    <x v="3928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s v="US"/>
    <s v="USD"/>
    <n v="1474228265"/>
    <d v="2016-09-18T19:51:05"/>
    <n v="2016"/>
    <x v="3929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10000 to 14999"/>
    <n v="0"/>
    <x v="2"/>
    <s v="AU"/>
    <s v="AUD"/>
    <n v="1459490400"/>
    <d v="2016-04-01T06:00:00"/>
    <n v="2016"/>
    <x v="3930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s v="US"/>
    <s v="USD"/>
    <n v="1441510707"/>
    <d v="2015-09-06T03:38:27"/>
    <n v="2015"/>
    <x v="3931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 14999"/>
    <n v="1"/>
    <x v="2"/>
    <s v="US"/>
    <s v="USD"/>
    <n v="1458097364"/>
    <d v="2016-03-16T03:02:44"/>
    <n v="2016"/>
    <x v="3932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s v="US"/>
    <s v="USD"/>
    <n v="1468716180"/>
    <d v="2016-07-17T00:43:00"/>
    <n v="2016"/>
    <x v="3933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s v="US"/>
    <s v="USD"/>
    <n v="1443704400"/>
    <d v="2015-10-01T13:00:00"/>
    <n v="2015"/>
    <x v="3934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s v="GB"/>
    <s v="GBP"/>
    <n v="1443973546"/>
    <d v="2015-10-04T15:45:46"/>
    <n v="2015"/>
    <x v="3935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s v="US"/>
    <s v="USD"/>
    <n v="1480576720"/>
    <d v="2016-12-01T07:18:40"/>
    <n v="2016"/>
    <x v="3936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s v="US"/>
    <s v="USD"/>
    <n v="1468249760"/>
    <d v="2016-07-11T15:09:20"/>
    <n v="2016"/>
    <x v="3937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s v="US"/>
    <s v="USD"/>
    <n v="1435441454"/>
    <d v="2015-06-27T21:44:14"/>
    <n v="2015"/>
    <x v="3938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s v="AU"/>
    <s v="AUD"/>
    <n v="1412656200"/>
    <d v="2014-10-07T04:30:00"/>
    <n v="2014"/>
    <x v="3939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s v="US"/>
    <s v="USD"/>
    <n v="1420199351"/>
    <d v="2015-01-02T11:49:11"/>
    <n v="2015"/>
    <x v="3940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s v="US"/>
    <s v="USD"/>
    <n v="1416877200"/>
    <d v="2014-11-25T01:00:00"/>
    <n v="2014"/>
    <x v="3941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s v="US"/>
    <s v="USD"/>
    <n v="1434490914"/>
    <d v="2015-06-16T21:41:54"/>
    <n v="2015"/>
    <x v="3942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s v="US"/>
    <s v="USD"/>
    <n v="1446483000"/>
    <d v="2015-11-02T16:50:00"/>
    <n v="2015"/>
    <x v="3943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s v="US"/>
    <s v="USD"/>
    <n v="1440690875"/>
    <d v="2015-08-27T15:54:35"/>
    <n v="2015"/>
    <x v="3944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s v="US"/>
    <s v="USD"/>
    <n v="1431717268"/>
    <d v="2015-05-15T19:14:28"/>
    <n v="2015"/>
    <x v="3945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s v="5000 to 9999"/>
    <n v="195"/>
    <x v="2"/>
    <s v="US"/>
    <s v="USD"/>
    <n v="1425110400"/>
    <d v="2015-02-28T08:00:00"/>
    <n v="2015"/>
    <x v="3946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s v="US"/>
    <s v="USD"/>
    <n v="1475378744"/>
    <d v="2016-10-02T03:25:44"/>
    <n v="2016"/>
    <x v="3947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s v="AU"/>
    <s v="AUD"/>
    <n v="1410076123"/>
    <d v="2014-09-07T07:48:43"/>
    <n v="2014"/>
    <x v="3948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 14999"/>
    <n v="1577"/>
    <x v="2"/>
    <s v="AU"/>
    <s v="AUD"/>
    <n v="1423623221"/>
    <d v="2015-02-11T02:53:41"/>
    <n v="2015"/>
    <x v="3949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s v="US"/>
    <s v="USD"/>
    <n v="1460140500"/>
    <d v="2016-04-08T18:35:00"/>
    <n v="2016"/>
    <x v="395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50000"/>
    <n v="1"/>
    <x v="2"/>
    <s v="IE"/>
    <s v="EUR"/>
    <n v="1462301342"/>
    <d v="2016-05-03T18:49:02"/>
    <n v="2016"/>
    <x v="3951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s v="US"/>
    <s v="USD"/>
    <n v="1445885890"/>
    <d v="2015-10-26T18:58:10"/>
    <n v="2015"/>
    <x v="3952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s v="US"/>
    <s v="USD"/>
    <n v="1469834940"/>
    <d v="2016-07-29T23:29:00"/>
    <n v="2016"/>
    <x v="3953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s v="CA"/>
    <s v="CAD"/>
    <n v="1405352264"/>
    <d v="2014-07-14T15:37:44"/>
    <n v="2014"/>
    <x v="395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s v="US"/>
    <s v="USD"/>
    <n v="1448745741"/>
    <d v="2015-11-28T21:22:21"/>
    <n v="2015"/>
    <x v="3955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s v="US"/>
    <s v="USD"/>
    <n v="1461543600"/>
    <d v="2016-04-25T00:20:00"/>
    <n v="2016"/>
    <x v="3956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s v="US"/>
    <s v="USD"/>
    <n v="1468020354"/>
    <d v="2016-07-08T23:25:54"/>
    <n v="2016"/>
    <x v="3957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s v="US"/>
    <s v="USD"/>
    <n v="1406988000"/>
    <d v="2014-08-02T14:00:00"/>
    <n v="2014"/>
    <x v="3958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s v="US"/>
    <s v="USD"/>
    <n v="1411930556"/>
    <d v="2014-09-28T18:55:56"/>
    <n v="2014"/>
    <x v="3959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s v="US"/>
    <s v="USD"/>
    <n v="1451852256"/>
    <d v="2016-01-03T20:17:36"/>
    <n v="2016"/>
    <x v="3960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s v="GB"/>
    <s v="GBP"/>
    <n v="1399584210"/>
    <d v="2014-05-08T21:23:30"/>
    <n v="2014"/>
    <x v="3961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s v="GB"/>
    <s v="GBP"/>
    <n v="1448722494"/>
    <d v="2015-11-28T14:54:54"/>
    <n v="2015"/>
    <x v="3962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10000 to 14999"/>
    <n v="0"/>
    <x v="2"/>
    <s v="CA"/>
    <s v="CAD"/>
    <n v="1447821717"/>
    <d v="2015-11-18T04:41:57"/>
    <n v="2015"/>
    <x v="3963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s v="US"/>
    <s v="USD"/>
    <n v="1429460386"/>
    <d v="2015-04-19T16:19:46"/>
    <n v="2015"/>
    <x v="3964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s v="US"/>
    <s v="USD"/>
    <n v="1460608780"/>
    <d v="2016-04-14T04:39:40"/>
    <n v="2016"/>
    <x v="3965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s v="US"/>
    <s v="USD"/>
    <n v="1406170740"/>
    <d v="2014-07-24T02:59:00"/>
    <n v="2014"/>
    <x v="3966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s v="US"/>
    <s v="USD"/>
    <n v="1488783507"/>
    <d v="2017-03-06T06:58:27"/>
    <n v="2017"/>
    <x v="396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s v="US"/>
    <s v="USD"/>
    <n v="1463945673"/>
    <d v="2016-05-22T19:34:33"/>
    <n v="2016"/>
    <x v="3968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s v="US"/>
    <s v="USD"/>
    <n v="1472442900"/>
    <d v="2016-08-29T03:55:00"/>
    <n v="2016"/>
    <x v="3969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s v="US"/>
    <s v="USD"/>
    <n v="1460925811"/>
    <d v="2016-04-17T20:43:31"/>
    <n v="2016"/>
    <x v="3970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s v="10000 to 14999"/>
    <n v="136"/>
    <x v="2"/>
    <s v="US"/>
    <s v="USD"/>
    <n v="1405947126"/>
    <d v="2014-07-21T12:52:06"/>
    <n v="2014"/>
    <x v="3971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s v="1000 to 4999"/>
    <n v="211"/>
    <x v="2"/>
    <s v="US"/>
    <s v="USD"/>
    <n v="1423186634"/>
    <d v="2015-02-06T01:37:14"/>
    <n v="2015"/>
    <x v="3972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s v="US"/>
    <s v="USD"/>
    <n v="1462766400"/>
    <d v="2016-05-09T04:00:00"/>
    <n v="2016"/>
    <x v="3973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s v="GB"/>
    <s v="GBP"/>
    <n v="1464872848"/>
    <d v="2016-06-02T13:07:28"/>
    <n v="2016"/>
    <x v="3974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s v="US"/>
    <s v="USD"/>
    <n v="1468442898"/>
    <d v="2016-07-13T20:48:18"/>
    <n v="2016"/>
    <x v="3975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s v="US"/>
    <s v="USD"/>
    <n v="1406876400"/>
    <d v="2014-08-01T07:00:00"/>
    <n v="2014"/>
    <x v="3976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s v="Greater than 50000"/>
    <n v="1305"/>
    <x v="2"/>
    <s v="US"/>
    <s v="USD"/>
    <n v="1469213732"/>
    <d v="2016-07-22T18:55:32"/>
    <n v="2016"/>
    <x v="3977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s v="US"/>
    <s v="USD"/>
    <n v="1422717953"/>
    <d v="2015-01-31T15:25:53"/>
    <n v="2015"/>
    <x v="3978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s v="GB"/>
    <s v="GBP"/>
    <n v="1427659200"/>
    <d v="2015-03-29T20:00:00"/>
    <n v="2015"/>
    <x v="3979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s v="US"/>
    <s v="USD"/>
    <n v="1404570147"/>
    <d v="2014-07-05T14:22:27"/>
    <n v="2014"/>
    <x v="3980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s v="30000 to 34999"/>
    <n v="1225"/>
    <x v="2"/>
    <s v="US"/>
    <s v="USD"/>
    <n v="1468729149"/>
    <d v="2016-07-17T04:19:09"/>
    <n v="2016"/>
    <x v="3981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s v="GB"/>
    <s v="GBP"/>
    <n v="1436297180"/>
    <d v="2015-07-07T19:26:20"/>
    <n v="2015"/>
    <x v="3982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 14999"/>
    <n v="3877"/>
    <x v="2"/>
    <s v="US"/>
    <s v="USD"/>
    <n v="1400569140"/>
    <d v="2014-05-20T06:59:00"/>
    <n v="2014"/>
    <x v="3983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s v="GB"/>
    <s v="GBP"/>
    <n v="1415404800"/>
    <d v="2014-11-08T00:00:00"/>
    <n v="2014"/>
    <x v="3984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s v="US"/>
    <s v="USD"/>
    <n v="1456002300"/>
    <d v="2016-02-20T21:05:00"/>
    <n v="2016"/>
    <x v="3985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s v="GB"/>
    <s v="GBP"/>
    <n v="1462539840"/>
    <d v="2016-05-06T13:04:00"/>
    <n v="2016"/>
    <x v="3986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s v="less than 1000"/>
    <n v="151"/>
    <x v="2"/>
    <s v="GB"/>
    <s v="GBP"/>
    <n v="1400278290"/>
    <d v="2014-05-16T22:11:30"/>
    <n v="2014"/>
    <x v="3987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s v="1000 to 4999"/>
    <n v="32"/>
    <x v="2"/>
    <s v="US"/>
    <s v="USD"/>
    <n v="1440813413"/>
    <d v="2015-08-29T01:56:53"/>
    <n v="2015"/>
    <x v="3988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s v="US"/>
    <s v="USD"/>
    <n v="1447009181"/>
    <d v="2015-11-08T18:59:41"/>
    <n v="2015"/>
    <x v="3989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s v="GB"/>
    <s v="GBP"/>
    <n v="1456934893"/>
    <d v="2016-03-02T16:08:13"/>
    <n v="2016"/>
    <x v="3990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s v="less than 1000"/>
    <n v="100"/>
    <x v="2"/>
    <s v="US"/>
    <s v="USD"/>
    <n v="1433086082"/>
    <d v="2015-05-31T15:28:02"/>
    <n v="2015"/>
    <x v="3991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s v="10000 to 14999"/>
    <n v="541"/>
    <x v="2"/>
    <s v="US"/>
    <s v="USD"/>
    <n v="1449876859"/>
    <d v="2015-12-11T23:34:19"/>
    <n v="2015"/>
    <x v="3992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s v="Greater than 50000"/>
    <n v="3"/>
    <x v="2"/>
    <s v="US"/>
    <s v="USD"/>
    <n v="1431549912"/>
    <d v="2015-05-13T20:45:12"/>
    <n v="2015"/>
    <x v="3993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s v="1000 to 4999"/>
    <n v="5"/>
    <x v="2"/>
    <s v="US"/>
    <s v="USD"/>
    <n v="1405761690"/>
    <d v="2014-07-19T09:21:30"/>
    <n v="2014"/>
    <x v="3994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s v="GB"/>
    <s v="GBP"/>
    <n v="1423913220"/>
    <d v="2015-02-14T11:27:00"/>
    <n v="2015"/>
    <x v="3995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s v="US"/>
    <s v="USD"/>
    <n v="1416499440"/>
    <d v="2014-11-20T16:04:00"/>
    <n v="2014"/>
    <x v="3996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s v="GB"/>
    <s v="GBP"/>
    <n v="1428222221"/>
    <d v="2015-04-05T08:23:41"/>
    <n v="2015"/>
    <x v="3997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s v="1000 to 4999"/>
    <n v="715"/>
    <x v="2"/>
    <s v="US"/>
    <s v="USD"/>
    <n v="1427580426"/>
    <d v="2015-03-28T22:07:06"/>
    <n v="2015"/>
    <x v="3998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s v="US"/>
    <s v="USD"/>
    <n v="1409514709"/>
    <d v="2014-08-31T19:51:49"/>
    <n v="2014"/>
    <x v="3999"/>
    <x v="3999"/>
    <b v="0"/>
    <n v="14"/>
    <b v="0"/>
    <s v="theater/plays"/>
    <x v="1"/>
    <x v="6"/>
  </r>
  <r>
    <n v="4000"/>
    <s v="The Escorts"/>
    <s v="An Enticing Trip into the World of Assisted Dying"/>
    <n v="8000"/>
    <s v="5000 to 9999"/>
    <n v="10"/>
    <x v="2"/>
    <s v="US"/>
    <s v="USD"/>
    <n v="1462631358"/>
    <d v="2016-05-07T14:29:18"/>
    <n v="2016"/>
    <x v="4000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s v="GB"/>
    <s v="GBP"/>
    <n v="1488394800"/>
    <d v="2017-03-01T19:00:00"/>
    <n v="2017"/>
    <x v="4001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s v="US"/>
    <s v="USD"/>
    <n v="1411779761"/>
    <d v="2014-09-27T01:02:41"/>
    <n v="2014"/>
    <x v="4002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s v="US"/>
    <s v="USD"/>
    <n v="1424009147"/>
    <d v="2015-02-15T14:05:47"/>
    <n v="2015"/>
    <x v="4003"/>
    <x v="4003"/>
    <b v="0"/>
    <n v="2"/>
    <b v="0"/>
    <s v="theater/plays"/>
    <x v="1"/>
    <x v="6"/>
  </r>
  <r>
    <n v="4004"/>
    <s v="South Florida Tours"/>
    <s v="Help Launch The Queen Into South Florida!"/>
    <n v="500"/>
    <s v="less than 1000"/>
    <n v="1"/>
    <x v="2"/>
    <s v="US"/>
    <s v="USD"/>
    <n v="1412740457"/>
    <d v="2014-10-08T03:54:17"/>
    <n v="2014"/>
    <x v="4004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s v="US"/>
    <s v="USD"/>
    <n v="1413832985"/>
    <d v="2014-10-20T19:23:05"/>
    <n v="2014"/>
    <x v="400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s v="US"/>
    <s v="USD"/>
    <n v="1455647587"/>
    <d v="2016-02-16T18:33:07"/>
    <n v="2016"/>
    <x v="4006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s v="US"/>
    <s v="USD"/>
    <n v="1409070480"/>
    <d v="2014-08-26T16:28:00"/>
    <n v="2014"/>
    <x v="4007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s v="GB"/>
    <s v="GBP"/>
    <n v="1437606507"/>
    <d v="2015-07-22T23:08:27"/>
    <n v="2015"/>
    <x v="4008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s v="GB"/>
    <s v="GBP"/>
    <n v="1410281360"/>
    <d v="2014-09-09T16:49:20"/>
    <n v="2014"/>
    <x v="4009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s v="US"/>
    <s v="USD"/>
    <n v="1414348166"/>
    <d v="2014-10-26T18:29:26"/>
    <n v="2014"/>
    <x v="4010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s v="GB"/>
    <s v="GBP"/>
    <n v="1422450278"/>
    <d v="2015-01-28T13:04:38"/>
    <n v="2015"/>
    <x v="4011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s v="GB"/>
    <s v="GBP"/>
    <n v="1430571849"/>
    <d v="2015-05-02T13:04:09"/>
    <n v="2015"/>
    <x v="4012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s v="US"/>
    <s v="USD"/>
    <n v="1424070823"/>
    <d v="2015-02-16T07:13:43"/>
    <n v="2015"/>
    <x v="401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s v="US"/>
    <s v="USD"/>
    <n v="1457157269"/>
    <d v="2016-03-05T05:54:29"/>
    <n v="2016"/>
    <x v="4014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s v="US"/>
    <s v="USD"/>
    <n v="1437331463"/>
    <d v="2015-07-19T18:44:23"/>
    <n v="2015"/>
    <x v="4015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s v="GB"/>
    <s v="GBP"/>
    <n v="1410987400"/>
    <d v="2014-09-17T20:56:40"/>
    <n v="2014"/>
    <x v="4016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 14999"/>
    <n v="105"/>
    <x v="2"/>
    <s v="US"/>
    <s v="USD"/>
    <n v="1409846874"/>
    <d v="2014-09-04T16:07:54"/>
    <n v="2014"/>
    <x v="4017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s v="1000 to 4999"/>
    <n v="130"/>
    <x v="2"/>
    <s v="GB"/>
    <s v="GBP"/>
    <n v="1475877108"/>
    <d v="2016-10-07T21:51:48"/>
    <n v="2016"/>
    <x v="401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s v="US"/>
    <s v="USD"/>
    <n v="1460737680"/>
    <d v="2016-04-15T16:28:00"/>
    <n v="2016"/>
    <x v="4019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s v="US"/>
    <s v="USD"/>
    <n v="1427168099"/>
    <d v="2015-03-24T03:34:59"/>
    <n v="2015"/>
    <x v="4020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s v="15000 to 19999"/>
    <n v="125"/>
    <x v="2"/>
    <s v="US"/>
    <s v="USD"/>
    <n v="1414360358"/>
    <d v="2014-10-26T21:52:38"/>
    <n v="2014"/>
    <x v="4021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s v="15000 to 19999"/>
    <n v="12521"/>
    <x v="2"/>
    <s v="US"/>
    <s v="USD"/>
    <n v="1422759240"/>
    <d v="2015-02-01T02:54:00"/>
    <n v="2015"/>
    <x v="4022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s v="5000 to 9999"/>
    <n v="0"/>
    <x v="2"/>
    <s v="US"/>
    <s v="USD"/>
    <n v="1458860363"/>
    <d v="2016-03-24T22:59:23"/>
    <n v="2016"/>
    <x v="402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s v="US"/>
    <s v="USD"/>
    <n v="1441037097"/>
    <d v="2015-08-31T16:04:57"/>
    <n v="2015"/>
    <x v="4024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s v="FR"/>
    <s v="EUR"/>
    <n v="1437889336"/>
    <d v="2015-07-26T05:42:16"/>
    <n v="2015"/>
    <x v="4025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s v="US"/>
    <s v="USD"/>
    <n v="1449247439"/>
    <d v="2015-12-04T16:43:59"/>
    <n v="2015"/>
    <x v="4026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s v="US"/>
    <s v="USD"/>
    <n v="1487811600"/>
    <d v="2017-02-23T01:00:00"/>
    <n v="2017"/>
    <x v="4027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s v="US"/>
    <s v="USD"/>
    <n v="1402007500"/>
    <d v="2014-06-05T22:31:40"/>
    <n v="2014"/>
    <x v="4028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s v="US"/>
    <s v="USD"/>
    <n v="1450053370"/>
    <d v="2015-12-14T00:36:10"/>
    <n v="2015"/>
    <x v="4029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s v="US"/>
    <s v="USD"/>
    <n v="1454525340"/>
    <d v="2016-02-03T18:49:00"/>
    <n v="2016"/>
    <x v="4030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s v="US"/>
    <s v="USD"/>
    <n v="1418914964"/>
    <d v="2014-12-18T15:02:44"/>
    <n v="2014"/>
    <x v="4031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s v="US"/>
    <s v="USD"/>
    <n v="1450211116"/>
    <d v="2015-12-15T20:25:16"/>
    <n v="2015"/>
    <x v="4032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s v="GB"/>
    <s v="GBP"/>
    <n v="1475398800"/>
    <d v="2016-10-02T09:00:00"/>
    <n v="2016"/>
    <x v="4033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 14999"/>
    <n v="200"/>
    <x v="2"/>
    <s v="US"/>
    <s v="USD"/>
    <n v="1428097450"/>
    <d v="2015-04-03T21:44:10"/>
    <n v="2015"/>
    <x v="4034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s v="10000 to 14999"/>
    <n v="3685"/>
    <x v="2"/>
    <s v="US"/>
    <s v="USD"/>
    <n v="1413925887"/>
    <d v="2014-10-21T21:11:27"/>
    <n v="2014"/>
    <x v="4035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s v="US"/>
    <s v="USD"/>
    <n v="1404253800"/>
    <d v="2014-07-01T22:30:00"/>
    <n v="2014"/>
    <x v="4036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s v="US"/>
    <s v="USD"/>
    <n v="1464099900"/>
    <d v="2016-05-24T14:25:00"/>
    <n v="2016"/>
    <x v="4037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s v="US"/>
    <s v="USD"/>
    <n v="1413573010"/>
    <d v="2014-10-17T19:10:10"/>
    <n v="2014"/>
    <x v="4038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s v="US"/>
    <s v="USD"/>
    <n v="1448949540"/>
    <d v="2015-12-01T05:59:00"/>
    <n v="2015"/>
    <x v="4039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s v="US"/>
    <s v="USD"/>
    <n v="1437188400"/>
    <d v="2015-07-18T03:00:00"/>
    <n v="2015"/>
    <x v="4040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s v="5000 to 9999"/>
    <n v="21"/>
    <x v="2"/>
    <s v="GB"/>
    <s v="GBP"/>
    <n v="1473160954"/>
    <d v="2016-09-06T11:22:34"/>
    <n v="2016"/>
    <x v="4041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s v="10000 to 14999"/>
    <n v="21"/>
    <x v="2"/>
    <s v="US"/>
    <s v="USD"/>
    <n v="1421781360"/>
    <d v="2015-01-20T19:16:00"/>
    <n v="2015"/>
    <x v="4042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s v="CA"/>
    <s v="CAD"/>
    <n v="1416524325"/>
    <d v="2014-11-20T22:58:45"/>
    <n v="2014"/>
    <x v="4043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s v="US"/>
    <s v="USD"/>
    <n v="1428642000"/>
    <d v="2015-04-10T05:00:00"/>
    <n v="2015"/>
    <x v="4044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s v="AU"/>
    <s v="AUD"/>
    <n v="1408596589"/>
    <d v="2014-08-21T04:49:49"/>
    <n v="2014"/>
    <x v="4045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s v="US"/>
    <s v="USD"/>
    <n v="1413992210"/>
    <d v="2014-10-22T15:36:50"/>
    <n v="2014"/>
    <x v="4046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s v="US"/>
    <s v="USD"/>
    <n v="1420938000"/>
    <d v="2015-01-11T01:00:00"/>
    <n v="2015"/>
    <x v="4047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s v="GB"/>
    <s v="GBP"/>
    <n v="1460373187"/>
    <d v="2016-04-11T11:13:07"/>
    <n v="2016"/>
    <x v="4048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s v="US"/>
    <s v="USD"/>
    <n v="1436914815"/>
    <d v="2015-07-14T23:00:15"/>
    <n v="2015"/>
    <x v="4049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s v="US"/>
    <s v="USD"/>
    <n v="1414077391"/>
    <d v="2014-10-23T15:16:31"/>
    <n v="2014"/>
    <x v="4050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s v="US"/>
    <s v="USD"/>
    <n v="1399618380"/>
    <d v="2014-05-09T06:53:00"/>
    <n v="2014"/>
    <x v="4051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s v="US"/>
    <s v="USD"/>
    <n v="1413234316"/>
    <d v="2014-10-13T21:05:16"/>
    <n v="2014"/>
    <x v="4052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s v="GB"/>
    <s v="GBP"/>
    <n v="1416081600"/>
    <d v="2014-11-15T20:00:00"/>
    <n v="2014"/>
    <x v="4053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s v="US"/>
    <s v="USD"/>
    <n v="1475294400"/>
    <d v="2016-10-01T04:00:00"/>
    <n v="2016"/>
    <x v="4054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s v="GB"/>
    <s v="GBP"/>
    <n v="1403192031"/>
    <d v="2014-06-19T15:33:51"/>
    <n v="2014"/>
    <x v="4055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s v="US"/>
    <s v="USD"/>
    <n v="1467575940"/>
    <d v="2016-07-03T19:59:00"/>
    <n v="2016"/>
    <x v="4056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s v="GB"/>
    <s v="GBP"/>
    <n v="1448492400"/>
    <d v="2015-11-25T23:00:00"/>
    <n v="2015"/>
    <x v="4057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s v="US"/>
    <s v="USD"/>
    <n v="1459483140"/>
    <d v="2016-04-01T03:59:00"/>
    <n v="2016"/>
    <x v="4058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s v="10000 to 14999"/>
    <n v="250"/>
    <x v="2"/>
    <s v="CA"/>
    <s v="CAD"/>
    <n v="1410836400"/>
    <d v="2014-09-16T03:00:00"/>
    <n v="2014"/>
    <x v="4059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s v="10000 to 14999"/>
    <n v="285"/>
    <x v="2"/>
    <s v="CA"/>
    <s v="CAD"/>
    <n v="1403539200"/>
    <d v="2014-06-23T16:00:00"/>
    <n v="2014"/>
    <x v="4060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s v="less than 1000"/>
    <n v="0"/>
    <x v="2"/>
    <s v="US"/>
    <s v="USD"/>
    <n v="1461205423"/>
    <d v="2016-04-21T02:23:43"/>
    <n v="2016"/>
    <x v="4061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s v="US"/>
    <s v="USD"/>
    <n v="1467481468"/>
    <d v="2016-07-02T17:44:28"/>
    <n v="2016"/>
    <x v="4062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s v="GB"/>
    <s v="GBP"/>
    <n v="1403886084"/>
    <d v="2014-06-27T16:21:24"/>
    <n v="2014"/>
    <x v="4063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s v="AU"/>
    <s v="AUD"/>
    <n v="1430316426"/>
    <d v="2015-04-29T14:07:06"/>
    <n v="2015"/>
    <x v="4064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s v="1000 to 4999"/>
    <n v="27"/>
    <x v="2"/>
    <s v="US"/>
    <s v="USD"/>
    <n v="1407883811"/>
    <d v="2014-08-12T22:50:11"/>
    <n v="2014"/>
    <x v="4065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s v="US"/>
    <s v="USD"/>
    <n v="1463619388"/>
    <d v="2016-05-19T00:56:28"/>
    <n v="2016"/>
    <x v="4066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s v="US"/>
    <s v="USD"/>
    <n v="1443408550"/>
    <d v="2015-09-28T02:49:10"/>
    <n v="2015"/>
    <x v="4067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s v="US"/>
    <s v="USD"/>
    <n v="1484348700"/>
    <d v="2017-01-13T23:05:00"/>
    <n v="2017"/>
    <x v="4068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s v="1000 to 4999"/>
    <n v="430"/>
    <x v="2"/>
    <s v="GB"/>
    <s v="GBP"/>
    <n v="1425124800"/>
    <d v="2015-02-28T12:00:00"/>
    <n v="2015"/>
    <x v="4069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s v="1000 to 4999"/>
    <n v="165"/>
    <x v="2"/>
    <s v="US"/>
    <s v="USD"/>
    <n v="1425178800"/>
    <d v="2015-03-01T03:00:00"/>
    <n v="2015"/>
    <x v="407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s v="MX"/>
    <s v="MXN"/>
    <n v="1482779931"/>
    <d v="2016-12-26T19:18:51"/>
    <n v="2016"/>
    <x v="407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s v="GB"/>
    <s v="GBP"/>
    <n v="1408646111"/>
    <d v="2014-08-21T18:35:11"/>
    <n v="2014"/>
    <x v="4072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s v="US"/>
    <s v="USD"/>
    <n v="1431144000"/>
    <d v="2015-05-09T04:00:00"/>
    <n v="2015"/>
    <x v="4073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s v="GB"/>
    <s v="GBP"/>
    <n v="1446732975"/>
    <d v="2015-11-05T14:16:15"/>
    <n v="2015"/>
    <x v="4074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s v="GB"/>
    <s v="GBP"/>
    <n v="1404149280"/>
    <d v="2014-06-30T17:28:00"/>
    <n v="2014"/>
    <x v="4075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s v="US"/>
    <s v="USD"/>
    <n v="1413921060"/>
    <d v="2014-10-21T19:51:00"/>
    <n v="2014"/>
    <x v="4076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s v="US"/>
    <s v="USD"/>
    <n v="1482339794"/>
    <d v="2016-12-21T17:03:14"/>
    <n v="2016"/>
    <x v="4077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s v="less than 1000"/>
    <n v="0"/>
    <x v="2"/>
    <s v="GB"/>
    <s v="GBP"/>
    <n v="1485543242"/>
    <d v="2017-01-27T18:54:02"/>
    <n v="2017"/>
    <x v="4078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s v="US"/>
    <s v="USD"/>
    <n v="1466375521"/>
    <d v="2016-06-19T22:32:01"/>
    <n v="2016"/>
    <x v="4079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s v="US"/>
    <s v="USD"/>
    <n v="1465930440"/>
    <d v="2016-06-14T18:54:00"/>
    <n v="2016"/>
    <x v="4080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s v="US"/>
    <s v="USD"/>
    <n v="1425819425"/>
    <d v="2015-03-08T12:57:05"/>
    <n v="2015"/>
    <x v="4081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s v="US"/>
    <s v="USD"/>
    <n v="1447542000"/>
    <d v="2015-11-14T23:00:00"/>
    <n v="2015"/>
    <x v="4082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s v="US"/>
    <s v="USD"/>
    <n v="1452795416"/>
    <d v="2016-01-14T18:16:56"/>
    <n v="2016"/>
    <x v="4083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s v="IT"/>
    <s v="EUR"/>
    <n v="1476008906"/>
    <d v="2016-10-09T10:28:26"/>
    <n v="2016"/>
    <x v="4084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s v="US"/>
    <s v="USD"/>
    <n v="1427169540"/>
    <d v="2015-03-24T03:59:00"/>
    <n v="2015"/>
    <x v="4085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s v="US"/>
    <s v="USD"/>
    <n v="1448078400"/>
    <d v="2015-11-21T04:00:00"/>
    <n v="2015"/>
    <x v="4086"/>
    <x v="4086"/>
    <b v="0"/>
    <n v="5"/>
    <b v="0"/>
    <s v="theater/plays"/>
    <x v="1"/>
    <x v="6"/>
  </r>
  <r>
    <n v="4087"/>
    <s v="Stage Production &quot;The Nail Shop&quot;"/>
    <s v="Comedy Stage Play"/>
    <n v="9600"/>
    <s v="5000 to 9999"/>
    <n v="0"/>
    <x v="2"/>
    <s v="US"/>
    <s v="USD"/>
    <n v="1468777786"/>
    <d v="2016-07-17T17:49:46"/>
    <n v="2016"/>
    <x v="4087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s v="GB"/>
    <s v="GBP"/>
    <n v="1421403960"/>
    <d v="2015-01-16T10:26:00"/>
    <n v="2015"/>
    <x v="4088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s v="US"/>
    <s v="USD"/>
    <n v="1433093700"/>
    <d v="2015-05-31T17:35:00"/>
    <n v="2015"/>
    <x v="4089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s v="US"/>
    <s v="USD"/>
    <n v="1438959600"/>
    <d v="2015-08-07T15:00:00"/>
    <n v="2015"/>
    <x v="4090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s v="US"/>
    <s v="USD"/>
    <n v="1421410151"/>
    <d v="2015-01-16T12:09:11"/>
    <n v="2015"/>
    <x v="409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s v="Greater than 50000"/>
    <n v="20"/>
    <x v="2"/>
    <s v="US"/>
    <s v="USD"/>
    <n v="1428205247"/>
    <d v="2015-04-05T03:40:47"/>
    <n v="2015"/>
    <x v="4092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s v="GB"/>
    <s v="GBP"/>
    <n v="1440272093"/>
    <d v="2015-08-22T19:34:53"/>
    <n v="2015"/>
    <x v="4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s v="US"/>
    <s v="USD"/>
    <n v="1413953940"/>
    <d v="2014-10-22T04:59:00"/>
    <n v="2014"/>
    <x v="4094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s v="30000 to 34999"/>
    <n v="800"/>
    <x v="2"/>
    <s v="MX"/>
    <s v="MXN"/>
    <n v="1482108350"/>
    <d v="2016-12-19T00:45:50"/>
    <n v="2016"/>
    <x v="4095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s v="GB"/>
    <s v="GBP"/>
    <n v="1488271860"/>
    <d v="2017-02-28T08:51:00"/>
    <n v="2017"/>
    <x v="4096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10000 to 14999"/>
    <n v="0"/>
    <x v="2"/>
    <s v="GB"/>
    <s v="GBP"/>
    <n v="1454284500"/>
    <d v="2016-01-31T23:55:00"/>
    <n v="2016"/>
    <x v="4097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s v="Greater than 50000"/>
    <n v="0"/>
    <x v="2"/>
    <s v="US"/>
    <s v="USD"/>
    <n v="1465060797"/>
    <d v="2016-06-04T17:19:57"/>
    <n v="2016"/>
    <x v="4098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s v="US"/>
    <s v="USD"/>
    <n v="1472847873"/>
    <d v="2016-09-02T20:24:33"/>
    <n v="2016"/>
    <x v="4099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s v="US"/>
    <s v="USD"/>
    <n v="1414205990"/>
    <d v="2014-10-25T02:59:50"/>
    <n v="2014"/>
    <x v="410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s v="US"/>
    <s v="USD"/>
    <n v="1485380482"/>
    <d v="2017-01-25T21:41:22"/>
    <n v="2017"/>
    <x v="4101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s v="less than 1000"/>
    <n v="137"/>
    <x v="2"/>
    <s v="US"/>
    <s v="USD"/>
    <n v="1463343673"/>
    <d v="2016-05-15T20:21:13"/>
    <n v="2016"/>
    <x v="4102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s v="1000 to 4999"/>
    <n v="100"/>
    <x v="2"/>
    <s v="US"/>
    <s v="USD"/>
    <n v="1440613920"/>
    <d v="2015-08-26T18:32:00"/>
    <n v="2015"/>
    <x v="4103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s v="AU"/>
    <s v="AUD"/>
    <n v="1477550434"/>
    <d v="2016-10-27T06:40:34"/>
    <n v="2016"/>
    <x v="410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s v="MX"/>
    <s v="MXN"/>
    <n v="1482711309"/>
    <d v="2016-12-26T00:15:09"/>
    <n v="2016"/>
    <x v="4105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s v="US"/>
    <s v="USD"/>
    <n v="1427936400"/>
    <d v="2015-04-02T01:00:00"/>
    <n v="2015"/>
    <x v="4106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s v="US"/>
    <s v="USD"/>
    <n v="1411596001"/>
    <d v="2014-09-24T22:00:01"/>
    <n v="2014"/>
    <x v="4107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s v="US"/>
    <s v="USD"/>
    <n v="1488517200"/>
    <d v="2017-03-03T05:00:00"/>
    <n v="2017"/>
    <x v="4108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s v="less than 1000"/>
    <n v="0"/>
    <x v="2"/>
    <s v="GB"/>
    <s v="GBP"/>
    <n v="1448805404"/>
    <d v="2015-11-29T13:56:44"/>
    <n v="2015"/>
    <x v="4109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s v="GB"/>
    <s v="GBP"/>
    <n v="1469113351"/>
    <d v="2016-07-21T15:02:31"/>
    <n v="2016"/>
    <x v="4110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s v="1000 to 4999"/>
    <n v="94"/>
    <x v="2"/>
    <s v="US"/>
    <s v="USD"/>
    <n v="1424747740"/>
    <d v="2015-02-24T03:15:40"/>
    <n v="2015"/>
    <x v="4111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s v="IE"/>
    <s v="EUR"/>
    <n v="1456617600"/>
    <d v="2016-02-28T00:00:00"/>
    <n v="2016"/>
    <x v="4112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s v="US"/>
    <s v="USD"/>
    <n v="1452234840"/>
    <d v="2016-01-08T06:34:00"/>
    <n v="2016"/>
    <x v="4113"/>
    <x v="4113"/>
    <b v="0"/>
    <n v="3"/>
    <b v="0"/>
    <s v="theater/plays"/>
    <x v="1"/>
    <x v="6"/>
  </r>
  <r>
    <m/>
    <m/>
    <m/>
    <m/>
    <m/>
    <m/>
    <x v="4"/>
    <m/>
    <m/>
    <m/>
    <m/>
    <m/>
    <x v="4114"/>
    <x v="4114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9275A-3C42-7644-8892-8E4CB6E19BFA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6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C991B-05A6-4D46-A3F0-735E1A204222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55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0C5D2A-2807-5D43-A549-21901FF1D72A}" name="Table1" displayName="Table1" ref="A1:U4115" totalsRowShown="0" headerRowDxfId="26">
  <autoFilter ref="A1:U4115" xr:uid="{C00C5D2A-2807-5D43-A549-21901FF1D72A}"/>
  <tableColumns count="21">
    <tableColumn id="1" xr3:uid="{EFE17CD0-B03F-7544-A1D6-4C834DF4BE8B}" name="id"/>
    <tableColumn id="2" xr3:uid="{BD7188B3-DF3A-D240-B502-723998A54734}" name="name" dataDxfId="25"/>
    <tableColumn id="3" xr3:uid="{9627F0BE-6CF4-D340-BE2B-756BC07B783E}" name="blurb" dataDxfId="24"/>
    <tableColumn id="4" xr3:uid="{8C43088D-B8F1-1345-A309-681DB9401C26}" name="goal" dataDxfId="23"/>
    <tableColumn id="5" xr3:uid="{295ACFFC-CF6E-434F-92B3-209DC3399717}" name="Goal2" dataDxfId="22">
      <calculatedColumnFormula>_xlfn.IFS(D2&lt;1000,"less than 1000",D2&lt;5000, "1000 to 4999",D2&lt;10000, "5000 to 9999",D2&lt;15000, "10000 to 14999",D2&lt;20000,"15000 to 19999",D2&lt;25000, "20000 to 24999", D2&lt;30000, "25000 to 29999",D2&lt;35000,"30000 to 34999", D2&lt;40000,"35000 to 39999", D2&lt;45000,"40000 to 44999",D2&lt;50000,"45000 to 49999",TRUE, "Greater than 50000")</calculatedColumnFormula>
    </tableColumn>
    <tableColumn id="6" xr3:uid="{9C7C368A-8A07-934C-85EC-D112BFBEBB3E}" name="pledged" dataDxfId="21"/>
    <tableColumn id="7" xr3:uid="{4D4EF861-D50D-E848-9794-D6CA8099CEC8}" name="outcomes"/>
    <tableColumn id="8" xr3:uid="{84124E94-8136-E14C-B11C-AD757BFEA719}" name="country"/>
    <tableColumn id="9" xr3:uid="{E0DA99A0-7216-8242-A63B-0BC80F46CFFA}" name="currency"/>
    <tableColumn id="10" xr3:uid="{A5B9E30A-3D94-8F4A-BABC-EB5A3EDF1B54}" name="deadline"/>
    <tableColumn id="11" xr3:uid="{1B3DC16B-D25E-1B41-A9F6-EF11A5D9039C}" name="EndDate conversion" dataDxfId="20">
      <calculatedColumnFormula>(((J2/60)/60)/24)+DATE(1970,1,1)</calculatedColumnFormula>
    </tableColumn>
    <tableColumn id="12" xr3:uid="{2BC08070-FFAC-2141-98CF-37802C58FBC5}" name="dead line year" dataDxfId="19"/>
    <tableColumn id="13" xr3:uid="{C1A9A175-4C98-FE4F-81C5-445A71DE1821}" name="launched_at"/>
    <tableColumn id="14" xr3:uid="{C0C9DC6A-984D-2D4B-A620-0B4FE33DED6B}" name="launch date  conversion" dataDxfId="18">
      <calculatedColumnFormula>(((M2/60)/60)/24)+DATE(1970,1,1)</calculatedColumnFormula>
    </tableColumn>
    <tableColumn id="21" xr3:uid="{19AAF802-E66D-4844-BA3D-E15988C7B163}" name="Years" dataDxfId="17">
      <calculatedColumnFormula>YEAR(Table1[[#This Row],[launch date  conversion]])</calculatedColumnFormula>
    </tableColumn>
    <tableColumn id="15" xr3:uid="{25920DE0-D7F9-ED44-8A9C-24B4472800EE}" name="staff_pick"/>
    <tableColumn id="16" xr3:uid="{FACDCEC2-72C4-BA45-AB12-CD1773DD2B94}" name="backers_count"/>
    <tableColumn id="17" xr3:uid="{E03464F1-71FA-254A-A016-2CF39FC49243}" name="spotlight"/>
    <tableColumn id="18" xr3:uid="{CC5FDF1B-16B8-464E-9BDE-AF024B1314AF}" name="Category and Subcategory"/>
    <tableColumn id="19" xr3:uid="{0EA7FE2C-D6D7-7B4C-B9FC-1BE3AEB569F1}" name="Category" dataDxfId="16"/>
    <tableColumn id="20" xr3:uid="{422C83F8-2406-4C46-A4BC-618BE51C5264}" name="SubCategory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0C6927-814D-9E4B-9B57-E3AE506C3131}" name="Table2" displayName="Table2" ref="A1:H13" totalsRowCount="1" headerRowDxfId="14">
  <autoFilter ref="A1:H12" xr:uid="{100C6927-814D-9E4B-9B57-E3AE506C3131}"/>
  <tableColumns count="8">
    <tableColumn id="1" xr3:uid="{BF0CB891-71F4-6448-A5E0-BDBDD1875C91}" name="Goal" dataDxfId="13" totalsRowDxfId="7"/>
    <tableColumn id="2" xr3:uid="{14D974C9-D95B-E748-92E6-D30BA030355F}" name="Number Successful" dataDxfId="9" totalsRowDxfId="6">
      <calculatedColumnFormula>COUNTIFS(AcutalData!E:E,A2,AcutalData!G:G,"=successful",AcutalData!U:U,"=plays")</calculatedColumnFormula>
    </tableColumn>
    <tableColumn id="3" xr3:uid="{A5CC76BA-81F4-3A48-BB28-B47F7B24BBD1}" name="Number Failed" dataDxfId="8" totalsRowDxfId="5">
      <calculatedColumnFormula>COUNTIFS(AcutalData!E:E,A2,AcutalData!G:G,"=Failed",AcutalData!U:U,"=plays")</calculatedColumnFormula>
    </tableColumn>
    <tableColumn id="4" xr3:uid="{43BD111F-DAA5-674E-A5BD-B19FA5A0F67D}" name="Number Canceled" dataDxfId="0" totalsRowDxfId="4">
      <calculatedColumnFormula>COUNTIFS(AcutalData!E:E,A2,AcutalData!G:G,"=Canceled",AcutalData!U:U,"=plays")</calculatedColumnFormula>
    </tableColumn>
    <tableColumn id="5" xr3:uid="{764EF549-35DE-8448-82DB-8014CA7A4FA7}" name="Total Projects ">
      <calculatedColumnFormula>SUM(B2:D2)</calculatedColumnFormula>
    </tableColumn>
    <tableColumn id="6" xr3:uid="{79741057-9F99-AA4C-B3EC-D70AE4494A45}" name="Percentage Successful" totalsRowFunction="custom" dataDxfId="12" totalsRowDxfId="3">
      <calculatedColumnFormula>B2/E2</calculatedColumnFormula>
      <totalsRowFormula>AVERAGE(Table2[Percentage Successful])</totalsRowFormula>
    </tableColumn>
    <tableColumn id="7" xr3:uid="{63647265-2BF1-4D41-BDD5-EA940572E7A9}" name="Percentage Failed " totalsRowFunction="custom" dataDxfId="11" totalsRowDxfId="2">
      <calculatedColumnFormula>C2/E2</calculatedColumnFormula>
      <totalsRowFormula>AVERAGE(Table2[[Percentage Failed ]])</totalsRowFormula>
    </tableColumn>
    <tableColumn id="8" xr3:uid="{D4CAC3FF-FABB-224B-BB74-BBA4B0B7C3FF}" name="Percentage Canceled" totalsRowFunction="custom" dataDxfId="10" totalsRowDxfId="1">
      <calculatedColumnFormula>D2/E2</calculatedColumnFormula>
      <totalsRowFormula>AVERAGE(Table2[Percentage Canceled])</totalsRow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0" zoomScaleNormal="90" workbookViewId="0">
      <selection sqref="A1:XFD1048576"/>
    </sheetView>
  </sheetViews>
  <sheetFormatPr baseColWidth="10" defaultColWidth="38.83203125" defaultRowHeight="50" customHeight="1" x14ac:dyDescent="0.2"/>
  <cols>
    <col min="1" max="1" width="8.1640625" bestFit="1" customWidth="1"/>
    <col min="2" max="2" width="38.83203125" style="3"/>
    <col min="3" max="3" width="94.1640625" style="3" bestFit="1" customWidth="1"/>
    <col min="4" max="4" width="15.6640625" style="6" bestFit="1" customWidth="1"/>
    <col min="5" max="5" width="19" style="6" bestFit="1" customWidth="1"/>
    <col min="6" max="6" width="12.83203125" style="8" bestFit="1" customWidth="1"/>
    <col min="7" max="7" width="14" bestFit="1" customWidth="1"/>
    <col min="8" max="8" width="12.5" bestFit="1" customWidth="1"/>
    <col min="9" max="9" width="13.5" bestFit="1" customWidth="1"/>
    <col min="10" max="10" width="13.1640625" bestFit="1" customWidth="1"/>
    <col min="11" max="11" width="21.83203125" style="9" bestFit="1" customWidth="1"/>
    <col min="12" max="12" width="17.33203125" style="9" bestFit="1" customWidth="1"/>
    <col min="13" max="13" width="15.83203125" bestFit="1" customWidth="1"/>
    <col min="14" max="14" width="24.5" style="9" bestFit="1" customWidth="1"/>
    <col min="15" max="15" width="24.5" style="11" customWidth="1"/>
    <col min="16" max="16" width="14" bestFit="1" customWidth="1"/>
    <col min="17" max="17" width="17.83203125" bestFit="1" customWidth="1"/>
    <col min="18" max="18" width="13.1640625" bestFit="1" customWidth="1"/>
    <col min="19" max="19" width="27" bestFit="1" customWidth="1"/>
    <col min="20" max="20" width="17.1640625" customWidth="1"/>
    <col min="21" max="21" width="29" customWidth="1"/>
  </cols>
  <sheetData>
    <row r="1" spans="1:21" ht="5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8338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0" t="s">
        <v>8306</v>
      </c>
      <c r="L1" s="10" t="s">
        <v>8308</v>
      </c>
      <c r="M1" s="1" t="s">
        <v>8259</v>
      </c>
      <c r="N1" s="10" t="s">
        <v>8307</v>
      </c>
      <c r="O1" s="19" t="s">
        <v>8326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8347</v>
      </c>
      <c r="U1" s="1" t="s">
        <v>8398</v>
      </c>
    </row>
    <row r="2" spans="1:21" ht="50" customHeight="1" x14ac:dyDescent="0.2">
      <c r="A2">
        <v>0</v>
      </c>
      <c r="B2" s="3" t="s">
        <v>2</v>
      </c>
      <c r="C2" s="3" t="s">
        <v>4111</v>
      </c>
      <c r="D2" s="6">
        <v>8500</v>
      </c>
      <c r="E2" s="15" t="str">
        <f t="shared" ref="E2:E65" si="0">_xlfn.IFS(D2&lt;1000,"less than 1000",D2&lt;5000, "1000 to 4999",D2&lt;10000, "5000 to 9999",D2&lt;15000, "10000 to 14999",D2&lt;20000,"15000 to 19999",D2&lt;25000, "20000 to 24999", D2&lt;30000, "25000 to 29999",D2&lt;35000,"30000 to 34999", D2&lt;40000,"35000 to 39999", D2&lt;45000,"40000 to 44999",D2&lt;50000,"45000 to 49999",TRUE, "Greater than 50000")</f>
        <v>5000 to 9999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 s="9">
        <f>(((J2/60)/60)/24)+DATE(1970,1,1)</f>
        <v>42208.125</v>
      </c>
      <c r="L2" s="11">
        <v>2015</v>
      </c>
      <c r="M2">
        <v>1434931811</v>
      </c>
      <c r="N2" s="9">
        <f>(((M2/60)/60)/24)+DATE(1970,1,1)</f>
        <v>42177.007071759261</v>
      </c>
      <c r="O2" s="11">
        <v>2015</v>
      </c>
      <c r="P2" t="b">
        <v>0</v>
      </c>
      <c r="Q2">
        <v>182</v>
      </c>
      <c r="R2" t="b">
        <v>1</v>
      </c>
      <c r="S2" t="s">
        <v>8263</v>
      </c>
      <c r="T2" t="s">
        <v>8348</v>
      </c>
      <c r="U2" t="s">
        <v>8357</v>
      </c>
    </row>
    <row r="3" spans="1:21" ht="50" customHeight="1" x14ac:dyDescent="0.2">
      <c r="A3">
        <v>1</v>
      </c>
      <c r="B3" s="3" t="s">
        <v>3</v>
      </c>
      <c r="C3" s="3" t="s">
        <v>4112</v>
      </c>
      <c r="D3" s="6">
        <v>10275</v>
      </c>
      <c r="E3" s="15" t="str">
        <f t="shared" si="0"/>
        <v>10000 to 14999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 s="9">
        <f t="shared" ref="K3:K66" si="1">(((J3/60)/60)/24)+DATE(1970,1,1)</f>
        <v>42796.600497685184</v>
      </c>
      <c r="L3" s="11">
        <v>2017</v>
      </c>
      <c r="M3">
        <v>1485872683</v>
      </c>
      <c r="N3" s="9">
        <f t="shared" ref="N3:N66" si="2">(((M3/60)/60)/24)+DATE(1970,1,1)</f>
        <v>42766.600497685184</v>
      </c>
      <c r="O3" s="11">
        <f>YEAR(Table1[[#This Row],[launch date  conversion]])</f>
        <v>2017</v>
      </c>
      <c r="P3" t="b">
        <v>0</v>
      </c>
      <c r="Q3">
        <v>79</v>
      </c>
      <c r="R3" t="b">
        <v>1</v>
      </c>
      <c r="S3" t="s">
        <v>8263</v>
      </c>
      <c r="T3" t="s">
        <v>8348</v>
      </c>
      <c r="U3" t="s">
        <v>8357</v>
      </c>
    </row>
    <row r="4" spans="1:21" ht="50" customHeight="1" x14ac:dyDescent="0.2">
      <c r="A4">
        <v>2</v>
      </c>
      <c r="B4" s="3" t="s">
        <v>4</v>
      </c>
      <c r="C4" s="3" t="s">
        <v>4113</v>
      </c>
      <c r="D4" s="6">
        <v>500</v>
      </c>
      <c r="E4" s="15" t="str">
        <f t="shared" si="0"/>
        <v>less than 1000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 s="9">
        <f t="shared" si="1"/>
        <v>42415.702349537038</v>
      </c>
      <c r="L4" s="11">
        <v>2016</v>
      </c>
      <c r="M4">
        <v>1454691083</v>
      </c>
      <c r="N4" s="9">
        <f t="shared" si="2"/>
        <v>42405.702349537038</v>
      </c>
      <c r="O4" s="11">
        <f>YEAR(Table1[[#This Row],[launch date  conversion]])</f>
        <v>2016</v>
      </c>
      <c r="P4" t="b">
        <v>0</v>
      </c>
      <c r="Q4">
        <v>35</v>
      </c>
      <c r="R4" t="b">
        <v>1</v>
      </c>
      <c r="S4" t="s">
        <v>8263</v>
      </c>
      <c r="T4" t="s">
        <v>8348</v>
      </c>
      <c r="U4" t="s">
        <v>8357</v>
      </c>
    </row>
    <row r="5" spans="1:21" ht="50" customHeight="1" x14ac:dyDescent="0.2">
      <c r="A5">
        <v>3</v>
      </c>
      <c r="B5" s="3" t="s">
        <v>5</v>
      </c>
      <c r="C5" s="3" t="s">
        <v>4114</v>
      </c>
      <c r="D5" s="6">
        <v>10000</v>
      </c>
      <c r="E5" s="15" t="str">
        <f t="shared" si="0"/>
        <v>10000 to 14999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 s="9">
        <f t="shared" si="1"/>
        <v>41858.515127314815</v>
      </c>
      <c r="L5" s="11">
        <v>2014</v>
      </c>
      <c r="M5">
        <v>1404822107</v>
      </c>
      <c r="N5" s="9">
        <f t="shared" si="2"/>
        <v>41828.515127314815</v>
      </c>
      <c r="O5" s="11">
        <f>YEAR(Table1[[#This Row],[launch date  conversion]])</f>
        <v>2014</v>
      </c>
      <c r="P5" t="b">
        <v>0</v>
      </c>
      <c r="Q5">
        <v>150</v>
      </c>
      <c r="R5" t="b">
        <v>1</v>
      </c>
      <c r="S5" t="s">
        <v>8263</v>
      </c>
      <c r="T5" t="s">
        <v>8348</v>
      </c>
      <c r="U5" t="s">
        <v>8357</v>
      </c>
    </row>
    <row r="6" spans="1:21" ht="50" customHeight="1" x14ac:dyDescent="0.2">
      <c r="A6">
        <v>4</v>
      </c>
      <c r="B6" s="3" t="s">
        <v>6</v>
      </c>
      <c r="C6" s="3" t="s">
        <v>4115</v>
      </c>
      <c r="D6" s="6">
        <v>44000</v>
      </c>
      <c r="E6" s="15" t="str">
        <f t="shared" si="0"/>
        <v>40000 to 44999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 s="9">
        <f t="shared" si="1"/>
        <v>42357.834247685183</v>
      </c>
      <c r="L6" s="11">
        <v>2015</v>
      </c>
      <c r="M6">
        <v>1447963279</v>
      </c>
      <c r="N6" s="9">
        <f t="shared" si="2"/>
        <v>42327.834247685183</v>
      </c>
      <c r="O6" s="11">
        <f>YEAR(Table1[[#This Row],[launch date  conversion]])</f>
        <v>2015</v>
      </c>
      <c r="P6" t="b">
        <v>0</v>
      </c>
      <c r="Q6">
        <v>284</v>
      </c>
      <c r="R6" t="b">
        <v>1</v>
      </c>
      <c r="S6" t="s">
        <v>8263</v>
      </c>
      <c r="T6" t="s">
        <v>8348</v>
      </c>
      <c r="U6" t="s">
        <v>8357</v>
      </c>
    </row>
    <row r="7" spans="1:21" ht="50" customHeight="1" x14ac:dyDescent="0.2">
      <c r="A7">
        <v>5</v>
      </c>
      <c r="B7" s="3" t="s">
        <v>7</v>
      </c>
      <c r="C7" s="3" t="s">
        <v>4116</v>
      </c>
      <c r="D7" s="6">
        <v>3999</v>
      </c>
      <c r="E7" s="15" t="str">
        <f t="shared" si="0"/>
        <v>1000 to 4999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 s="9">
        <f t="shared" si="1"/>
        <v>42580.232638888891</v>
      </c>
      <c r="L7" s="11">
        <v>2016</v>
      </c>
      <c r="M7">
        <v>1468362207</v>
      </c>
      <c r="N7" s="9">
        <f t="shared" si="2"/>
        <v>42563.932951388888</v>
      </c>
      <c r="O7" s="11">
        <f>YEAR(Table1[[#This Row],[launch date  conversion]])</f>
        <v>2016</v>
      </c>
      <c r="P7" t="b">
        <v>0</v>
      </c>
      <c r="Q7">
        <v>47</v>
      </c>
      <c r="R7" t="b">
        <v>1</v>
      </c>
      <c r="S7" t="s">
        <v>8263</v>
      </c>
      <c r="T7" t="s">
        <v>8348</v>
      </c>
      <c r="U7" t="s">
        <v>8357</v>
      </c>
    </row>
    <row r="8" spans="1:21" ht="50" customHeight="1" x14ac:dyDescent="0.2">
      <c r="A8">
        <v>6</v>
      </c>
      <c r="B8" s="3" t="s">
        <v>8</v>
      </c>
      <c r="C8" s="3" t="s">
        <v>4117</v>
      </c>
      <c r="D8" s="6">
        <v>8000</v>
      </c>
      <c r="E8" s="15" t="str">
        <f t="shared" si="0"/>
        <v>5000 to 9999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 s="9">
        <f t="shared" si="1"/>
        <v>41804.072337962964</v>
      </c>
      <c r="L8" s="11">
        <v>2014</v>
      </c>
      <c r="M8">
        <v>1401846250</v>
      </c>
      <c r="N8" s="9">
        <f t="shared" si="2"/>
        <v>41794.072337962964</v>
      </c>
      <c r="O8" s="11">
        <f>YEAR(Table1[[#This Row],[launch date  conversion]])</f>
        <v>2014</v>
      </c>
      <c r="P8" t="b">
        <v>0</v>
      </c>
      <c r="Q8">
        <v>58</v>
      </c>
      <c r="R8" t="b">
        <v>1</v>
      </c>
      <c r="S8" t="s">
        <v>8263</v>
      </c>
      <c r="T8" t="s">
        <v>8348</v>
      </c>
      <c r="U8" t="s">
        <v>8357</v>
      </c>
    </row>
    <row r="9" spans="1:21" ht="50" customHeight="1" x14ac:dyDescent="0.2">
      <c r="A9">
        <v>7</v>
      </c>
      <c r="B9" s="3" t="s">
        <v>9</v>
      </c>
      <c r="C9" s="3" t="s">
        <v>4118</v>
      </c>
      <c r="D9" s="6">
        <v>9000</v>
      </c>
      <c r="E9" s="15" t="str">
        <f t="shared" si="0"/>
        <v>5000 to 9999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 s="9">
        <f t="shared" si="1"/>
        <v>42556.047071759262</v>
      </c>
      <c r="L9" s="11">
        <v>2016</v>
      </c>
      <c r="M9">
        <v>1464224867</v>
      </c>
      <c r="N9" s="9">
        <f t="shared" si="2"/>
        <v>42516.047071759262</v>
      </c>
      <c r="O9" s="11">
        <f>YEAR(Table1[[#This Row],[launch date  conversion]])</f>
        <v>2016</v>
      </c>
      <c r="P9" t="b">
        <v>0</v>
      </c>
      <c r="Q9">
        <v>57</v>
      </c>
      <c r="R9" t="b">
        <v>1</v>
      </c>
      <c r="S9" t="s">
        <v>8263</v>
      </c>
      <c r="T9" t="s">
        <v>8348</v>
      </c>
      <c r="U9" t="s">
        <v>8357</v>
      </c>
    </row>
    <row r="10" spans="1:21" ht="50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15" t="str">
        <f t="shared" si="0"/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 s="9">
        <f t="shared" si="1"/>
        <v>42475.875</v>
      </c>
      <c r="L10" s="11">
        <v>2016</v>
      </c>
      <c r="M10">
        <v>1460155212</v>
      </c>
      <c r="N10" s="9">
        <f t="shared" si="2"/>
        <v>42468.94458333333</v>
      </c>
      <c r="O10" s="11">
        <f>YEAR(Table1[[#This Row],[launch date  conversion]])</f>
        <v>2016</v>
      </c>
      <c r="P10" t="b">
        <v>0</v>
      </c>
      <c r="Q10">
        <v>12</v>
      </c>
      <c r="R10" t="b">
        <v>1</v>
      </c>
      <c r="S10" t="s">
        <v>8263</v>
      </c>
      <c r="T10" t="s">
        <v>8348</v>
      </c>
      <c r="U10" t="s">
        <v>8357</v>
      </c>
    </row>
    <row r="11" spans="1:21" ht="50" customHeight="1" x14ac:dyDescent="0.2">
      <c r="A11">
        <v>9</v>
      </c>
      <c r="B11" s="3" t="s">
        <v>11</v>
      </c>
      <c r="C11" s="3" t="s">
        <v>4120</v>
      </c>
      <c r="D11" s="6">
        <v>500</v>
      </c>
      <c r="E11" s="15" t="str">
        <f t="shared" si="0"/>
        <v>less than 1000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 s="9">
        <f t="shared" si="1"/>
        <v>42477.103518518517</v>
      </c>
      <c r="L11" s="11">
        <v>2016</v>
      </c>
      <c r="M11">
        <v>1458268144</v>
      </c>
      <c r="N11" s="9">
        <f t="shared" si="2"/>
        <v>42447.103518518517</v>
      </c>
      <c r="O11" s="11">
        <f>YEAR(Table1[[#This Row],[launch date  conversion]])</f>
        <v>2016</v>
      </c>
      <c r="P11" t="b">
        <v>0</v>
      </c>
      <c r="Q11">
        <v>20</v>
      </c>
      <c r="R11" t="b">
        <v>1</v>
      </c>
      <c r="S11" t="s">
        <v>8263</v>
      </c>
      <c r="T11" t="s">
        <v>8348</v>
      </c>
      <c r="U11" t="s">
        <v>8357</v>
      </c>
    </row>
    <row r="12" spans="1:21" ht="50" customHeight="1" x14ac:dyDescent="0.2">
      <c r="A12">
        <v>10</v>
      </c>
      <c r="B12" s="3" t="s">
        <v>12</v>
      </c>
      <c r="C12" s="3" t="s">
        <v>4121</v>
      </c>
      <c r="D12" s="6">
        <v>3000</v>
      </c>
      <c r="E12" s="15" t="str">
        <f t="shared" si="0"/>
        <v>1000 to 4999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 s="9">
        <f t="shared" si="1"/>
        <v>41815.068043981482</v>
      </c>
      <c r="L12" s="11">
        <v>2014</v>
      </c>
      <c r="M12">
        <v>1400636279</v>
      </c>
      <c r="N12" s="9">
        <f t="shared" si="2"/>
        <v>41780.068043981482</v>
      </c>
      <c r="O12" s="11">
        <f>YEAR(Table1[[#This Row],[launch date  conversion]])</f>
        <v>2014</v>
      </c>
      <c r="P12" t="b">
        <v>0</v>
      </c>
      <c r="Q12">
        <v>19</v>
      </c>
      <c r="R12" t="b">
        <v>1</v>
      </c>
      <c r="S12" t="s">
        <v>8263</v>
      </c>
      <c r="T12" t="s">
        <v>8348</v>
      </c>
      <c r="U12" t="s">
        <v>8357</v>
      </c>
    </row>
    <row r="13" spans="1:21" ht="50" customHeight="1" x14ac:dyDescent="0.2">
      <c r="A13">
        <v>11</v>
      </c>
      <c r="B13" s="3" t="s">
        <v>13</v>
      </c>
      <c r="C13" s="3" t="s">
        <v>4122</v>
      </c>
      <c r="D13" s="6">
        <v>5000</v>
      </c>
      <c r="E13" s="15" t="str">
        <f t="shared" si="0"/>
        <v>5000 to 9999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 s="9">
        <f t="shared" si="1"/>
        <v>42604.125</v>
      </c>
      <c r="L13" s="11">
        <v>2016</v>
      </c>
      <c r="M13">
        <v>1469126462</v>
      </c>
      <c r="N13" s="9">
        <f t="shared" si="2"/>
        <v>42572.778495370367</v>
      </c>
      <c r="O13" s="11">
        <f>YEAR(Table1[[#This Row],[launch date  conversion]])</f>
        <v>2016</v>
      </c>
      <c r="P13" t="b">
        <v>0</v>
      </c>
      <c r="Q13">
        <v>75</v>
      </c>
      <c r="R13" t="b">
        <v>1</v>
      </c>
      <c r="S13" t="s">
        <v>8263</v>
      </c>
      <c r="T13" t="s">
        <v>8348</v>
      </c>
      <c r="U13" t="s">
        <v>8357</v>
      </c>
    </row>
    <row r="14" spans="1:21" ht="50" customHeight="1" x14ac:dyDescent="0.2">
      <c r="A14">
        <v>12</v>
      </c>
      <c r="B14" s="3" t="s">
        <v>14</v>
      </c>
      <c r="C14" s="3" t="s">
        <v>4123</v>
      </c>
      <c r="D14" s="6">
        <v>30000</v>
      </c>
      <c r="E14" s="15" t="str">
        <f t="shared" si="0"/>
        <v>30000 to 34999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 s="9">
        <f t="shared" si="1"/>
        <v>41836.125</v>
      </c>
      <c r="L14" s="11">
        <v>2014</v>
      </c>
      <c r="M14">
        <v>1401642425</v>
      </c>
      <c r="N14" s="9">
        <f t="shared" si="2"/>
        <v>41791.713252314818</v>
      </c>
      <c r="O14" s="11">
        <f>YEAR(Table1[[#This Row],[launch date  conversion]])</f>
        <v>2014</v>
      </c>
      <c r="P14" t="b">
        <v>0</v>
      </c>
      <c r="Q14">
        <v>827</v>
      </c>
      <c r="R14" t="b">
        <v>1</v>
      </c>
      <c r="S14" t="s">
        <v>8263</v>
      </c>
      <c r="T14" t="s">
        <v>8348</v>
      </c>
      <c r="U14" t="s">
        <v>8357</v>
      </c>
    </row>
    <row r="15" spans="1:21" ht="50" customHeight="1" x14ac:dyDescent="0.2">
      <c r="A15">
        <v>13</v>
      </c>
      <c r="B15" s="3" t="s">
        <v>15</v>
      </c>
      <c r="C15" s="3" t="s">
        <v>4124</v>
      </c>
      <c r="D15" s="6">
        <v>3500</v>
      </c>
      <c r="E15" s="15" t="str">
        <f t="shared" si="0"/>
        <v>1000 to 4999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 s="9">
        <f t="shared" si="1"/>
        <v>42544.852083333331</v>
      </c>
      <c r="L15" s="11">
        <v>2016</v>
      </c>
      <c r="M15">
        <v>1463588109</v>
      </c>
      <c r="N15" s="9">
        <f t="shared" si="2"/>
        <v>42508.677187499998</v>
      </c>
      <c r="O15" s="11">
        <f>YEAR(Table1[[#This Row],[launch date  conversion]])</f>
        <v>2016</v>
      </c>
      <c r="P15" t="b">
        <v>0</v>
      </c>
      <c r="Q15">
        <v>51</v>
      </c>
      <c r="R15" t="b">
        <v>1</v>
      </c>
      <c r="S15" t="s">
        <v>8263</v>
      </c>
      <c r="T15" t="s">
        <v>8348</v>
      </c>
      <c r="U15" t="s">
        <v>8357</v>
      </c>
    </row>
    <row r="16" spans="1:21" ht="50" customHeight="1" x14ac:dyDescent="0.2">
      <c r="A16">
        <v>14</v>
      </c>
      <c r="B16" s="3" t="s">
        <v>16</v>
      </c>
      <c r="C16" s="3" t="s">
        <v>4125</v>
      </c>
      <c r="D16" s="6">
        <v>6000</v>
      </c>
      <c r="E16" s="15" t="str">
        <f t="shared" si="0"/>
        <v>5000 to 9999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 s="9">
        <f t="shared" si="1"/>
        <v>41833.582638888889</v>
      </c>
      <c r="L16" s="11">
        <v>2014</v>
      </c>
      <c r="M16">
        <v>1403051888</v>
      </c>
      <c r="N16" s="9">
        <f t="shared" si="2"/>
        <v>41808.02648148148</v>
      </c>
      <c r="O16" s="11">
        <f>YEAR(Table1[[#This Row],[launch date  conversion]])</f>
        <v>2014</v>
      </c>
      <c r="P16" t="b">
        <v>0</v>
      </c>
      <c r="Q16">
        <v>41</v>
      </c>
      <c r="R16" t="b">
        <v>1</v>
      </c>
      <c r="S16" t="s">
        <v>8263</v>
      </c>
      <c r="T16" t="s">
        <v>8348</v>
      </c>
      <c r="U16" t="s">
        <v>8357</v>
      </c>
    </row>
    <row r="17" spans="1:21" ht="50" customHeight="1" x14ac:dyDescent="0.2">
      <c r="A17">
        <v>15</v>
      </c>
      <c r="B17" s="3" t="s">
        <v>17</v>
      </c>
      <c r="C17" s="3" t="s">
        <v>4126</v>
      </c>
      <c r="D17" s="6">
        <v>2000</v>
      </c>
      <c r="E17" s="15" t="str">
        <f t="shared" si="0"/>
        <v>1000 to 4999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 s="9">
        <f t="shared" si="1"/>
        <v>42274.843055555553</v>
      </c>
      <c r="L17" s="11">
        <v>2015</v>
      </c>
      <c r="M17">
        <v>1441790658</v>
      </c>
      <c r="N17" s="9">
        <f t="shared" si="2"/>
        <v>42256.391875000001</v>
      </c>
      <c r="O17" s="11">
        <f>YEAR(Table1[[#This Row],[launch date  conversion]])</f>
        <v>2015</v>
      </c>
      <c r="P17" t="b">
        <v>0</v>
      </c>
      <c r="Q17">
        <v>98</v>
      </c>
      <c r="R17" t="b">
        <v>1</v>
      </c>
      <c r="S17" t="s">
        <v>8263</v>
      </c>
      <c r="T17" t="s">
        <v>8348</v>
      </c>
      <c r="U17" t="s">
        <v>8357</v>
      </c>
    </row>
    <row r="18" spans="1:21" ht="50" customHeight="1" x14ac:dyDescent="0.2">
      <c r="A18">
        <v>16</v>
      </c>
      <c r="B18" s="3" t="s">
        <v>18</v>
      </c>
      <c r="C18" s="3" t="s">
        <v>4127</v>
      </c>
      <c r="D18" s="6">
        <v>12000</v>
      </c>
      <c r="E18" s="15" t="str">
        <f t="shared" si="0"/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 s="9">
        <f t="shared" si="1"/>
        <v>41806.229166666664</v>
      </c>
      <c r="L18" s="11">
        <v>2014</v>
      </c>
      <c r="M18">
        <v>1398971211</v>
      </c>
      <c r="N18" s="9">
        <f t="shared" si="2"/>
        <v>41760.796423611115</v>
      </c>
      <c r="O18" s="11">
        <f>YEAR(Table1[[#This Row],[launch date  conversion]])</f>
        <v>2014</v>
      </c>
      <c r="P18" t="b">
        <v>0</v>
      </c>
      <c r="Q18">
        <v>70</v>
      </c>
      <c r="R18" t="b">
        <v>1</v>
      </c>
      <c r="S18" t="s">
        <v>8263</v>
      </c>
      <c r="T18" t="s">
        <v>8348</v>
      </c>
      <c r="U18" t="s">
        <v>8357</v>
      </c>
    </row>
    <row r="19" spans="1:21" ht="50" customHeight="1" x14ac:dyDescent="0.2">
      <c r="A19">
        <v>17</v>
      </c>
      <c r="B19" s="3" t="s">
        <v>19</v>
      </c>
      <c r="C19" s="3" t="s">
        <v>4128</v>
      </c>
      <c r="D19" s="6">
        <v>1500</v>
      </c>
      <c r="E19" s="15" t="str">
        <f t="shared" si="0"/>
        <v>1000 to 4999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 s="9">
        <f t="shared" si="1"/>
        <v>41947.773402777777</v>
      </c>
      <c r="L19" s="11">
        <v>2014</v>
      </c>
      <c r="M19">
        <v>1412530422</v>
      </c>
      <c r="N19" s="9">
        <f t="shared" si="2"/>
        <v>41917.731736111113</v>
      </c>
      <c r="O19" s="11">
        <f>YEAR(Table1[[#This Row],[launch date  conversion]])</f>
        <v>2014</v>
      </c>
      <c r="P19" t="b">
        <v>0</v>
      </c>
      <c r="Q19">
        <v>36</v>
      </c>
      <c r="R19" t="b">
        <v>1</v>
      </c>
      <c r="S19" t="s">
        <v>8263</v>
      </c>
      <c r="T19" t="s">
        <v>8348</v>
      </c>
      <c r="U19" t="s">
        <v>8357</v>
      </c>
    </row>
    <row r="20" spans="1:21" ht="50" customHeight="1" x14ac:dyDescent="0.2">
      <c r="A20">
        <v>18</v>
      </c>
      <c r="B20" s="3" t="s">
        <v>20</v>
      </c>
      <c r="C20" s="3" t="s">
        <v>4129</v>
      </c>
      <c r="D20" s="6">
        <v>30000</v>
      </c>
      <c r="E20" s="15" t="str">
        <f t="shared" si="0"/>
        <v>30000 to 34999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 s="9">
        <f t="shared" si="1"/>
        <v>41899.542314814818</v>
      </c>
      <c r="L20" s="11">
        <v>2014</v>
      </c>
      <c r="M20">
        <v>1408366856</v>
      </c>
      <c r="N20" s="9">
        <f t="shared" si="2"/>
        <v>41869.542314814818</v>
      </c>
      <c r="O20" s="11">
        <f>YEAR(Table1[[#This Row],[launch date  conversion]])</f>
        <v>2014</v>
      </c>
      <c r="P20" t="b">
        <v>0</v>
      </c>
      <c r="Q20">
        <v>342</v>
      </c>
      <c r="R20" t="b">
        <v>1</v>
      </c>
      <c r="S20" t="s">
        <v>8263</v>
      </c>
      <c r="T20" t="s">
        <v>8348</v>
      </c>
      <c r="U20" t="s">
        <v>8357</v>
      </c>
    </row>
    <row r="21" spans="1:21" ht="50" customHeight="1" x14ac:dyDescent="0.2">
      <c r="A21">
        <v>19</v>
      </c>
      <c r="B21" s="3" t="s">
        <v>21</v>
      </c>
      <c r="C21" s="3" t="s">
        <v>4130</v>
      </c>
      <c r="D21" s="6">
        <v>850</v>
      </c>
      <c r="E21" s="15" t="str">
        <f t="shared" si="0"/>
        <v>less than 1000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 s="9">
        <f t="shared" si="1"/>
        <v>42205.816365740742</v>
      </c>
      <c r="L21" s="11">
        <v>2015</v>
      </c>
      <c r="M21">
        <v>1434828934</v>
      </c>
      <c r="N21" s="9">
        <f t="shared" si="2"/>
        <v>42175.816365740742</v>
      </c>
      <c r="O21" s="11">
        <f>YEAR(Table1[[#This Row],[launch date  conversion]])</f>
        <v>2015</v>
      </c>
      <c r="P21" t="b">
        <v>0</v>
      </c>
      <c r="Q21">
        <v>22</v>
      </c>
      <c r="R21" t="b">
        <v>1</v>
      </c>
      <c r="S21" t="s">
        <v>8263</v>
      </c>
      <c r="T21" t="s">
        <v>8348</v>
      </c>
      <c r="U21" t="s">
        <v>8357</v>
      </c>
    </row>
    <row r="22" spans="1:21" ht="50" customHeight="1" x14ac:dyDescent="0.2">
      <c r="A22">
        <v>20</v>
      </c>
      <c r="B22" s="3" t="s">
        <v>22</v>
      </c>
      <c r="C22" s="3" t="s">
        <v>4131</v>
      </c>
      <c r="D22" s="6">
        <v>2000</v>
      </c>
      <c r="E22" s="15" t="str">
        <f t="shared" si="0"/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 s="9">
        <f t="shared" si="1"/>
        <v>42260.758240740746</v>
      </c>
      <c r="L22" s="11">
        <v>2015</v>
      </c>
      <c r="M22">
        <v>1436983912</v>
      </c>
      <c r="N22" s="9">
        <f t="shared" si="2"/>
        <v>42200.758240740746</v>
      </c>
      <c r="O22" s="11">
        <f>YEAR(Table1[[#This Row],[launch date  conversion]])</f>
        <v>2015</v>
      </c>
      <c r="P22" t="b">
        <v>0</v>
      </c>
      <c r="Q22">
        <v>25</v>
      </c>
      <c r="R22" t="b">
        <v>1</v>
      </c>
      <c r="S22" t="s">
        <v>8263</v>
      </c>
      <c r="T22" t="s">
        <v>8348</v>
      </c>
      <c r="U22" t="s">
        <v>8357</v>
      </c>
    </row>
    <row r="23" spans="1:21" ht="50" customHeight="1" x14ac:dyDescent="0.2">
      <c r="A23">
        <v>21</v>
      </c>
      <c r="B23" s="3" t="s">
        <v>23</v>
      </c>
      <c r="C23" s="3" t="s">
        <v>4132</v>
      </c>
      <c r="D23" s="6">
        <v>18500</v>
      </c>
      <c r="E23" s="15" t="str">
        <f t="shared" si="0"/>
        <v>15000 to 19999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 s="9">
        <f t="shared" si="1"/>
        <v>41908.627187500002</v>
      </c>
      <c r="L23" s="11">
        <v>2014</v>
      </c>
      <c r="M23">
        <v>1409151789</v>
      </c>
      <c r="N23" s="9">
        <f t="shared" si="2"/>
        <v>41878.627187500002</v>
      </c>
      <c r="O23" s="11">
        <f>YEAR(Table1[[#This Row],[launch date  conversion]])</f>
        <v>2014</v>
      </c>
      <c r="P23" t="b">
        <v>0</v>
      </c>
      <c r="Q23">
        <v>101</v>
      </c>
      <c r="R23" t="b">
        <v>1</v>
      </c>
      <c r="S23" t="s">
        <v>8263</v>
      </c>
      <c r="T23" t="s">
        <v>8348</v>
      </c>
      <c r="U23" t="s">
        <v>8357</v>
      </c>
    </row>
    <row r="24" spans="1:21" ht="50" customHeight="1" x14ac:dyDescent="0.2">
      <c r="A24">
        <v>22</v>
      </c>
      <c r="B24" s="3" t="s">
        <v>24</v>
      </c>
      <c r="C24" s="3" t="s">
        <v>4133</v>
      </c>
      <c r="D24" s="6">
        <v>350</v>
      </c>
      <c r="E24" s="15" t="str">
        <f t="shared" si="0"/>
        <v>less than 1000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 s="9">
        <f t="shared" si="1"/>
        <v>42005.332638888889</v>
      </c>
      <c r="L24" s="11">
        <v>2015</v>
      </c>
      <c r="M24">
        <v>1418766740</v>
      </c>
      <c r="N24" s="9">
        <f t="shared" si="2"/>
        <v>41989.91134259259</v>
      </c>
      <c r="O24" s="11">
        <f>YEAR(Table1[[#This Row],[launch date  conversion]])</f>
        <v>2014</v>
      </c>
      <c r="P24" t="b">
        <v>0</v>
      </c>
      <c r="Q24">
        <v>8</v>
      </c>
      <c r="R24" t="b">
        <v>1</v>
      </c>
      <c r="S24" t="s">
        <v>8263</v>
      </c>
      <c r="T24" t="s">
        <v>8348</v>
      </c>
      <c r="U24" t="s">
        <v>8357</v>
      </c>
    </row>
    <row r="25" spans="1:21" ht="50" customHeight="1" x14ac:dyDescent="0.2">
      <c r="A25">
        <v>23</v>
      </c>
      <c r="B25" s="3" t="s">
        <v>25</v>
      </c>
      <c r="C25" s="3" t="s">
        <v>4134</v>
      </c>
      <c r="D25" s="6">
        <v>2000</v>
      </c>
      <c r="E25" s="15" t="str">
        <f t="shared" si="0"/>
        <v>1000 to 4999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 s="9">
        <f t="shared" si="1"/>
        <v>42124.638888888891</v>
      </c>
      <c r="L25" s="11">
        <v>2015</v>
      </c>
      <c r="M25">
        <v>1428086501</v>
      </c>
      <c r="N25" s="9">
        <f t="shared" si="2"/>
        <v>42097.778946759259</v>
      </c>
      <c r="O25" s="11">
        <f>YEAR(Table1[[#This Row],[launch date  conversion]])</f>
        <v>2015</v>
      </c>
      <c r="P25" t="b">
        <v>0</v>
      </c>
      <c r="Q25">
        <v>23</v>
      </c>
      <c r="R25" t="b">
        <v>1</v>
      </c>
      <c r="S25" t="s">
        <v>8263</v>
      </c>
      <c r="T25" t="s">
        <v>8348</v>
      </c>
      <c r="U25" t="s">
        <v>8357</v>
      </c>
    </row>
    <row r="26" spans="1:21" ht="50" customHeight="1" x14ac:dyDescent="0.2">
      <c r="A26">
        <v>24</v>
      </c>
      <c r="B26" s="3" t="s">
        <v>26</v>
      </c>
      <c r="C26" s="3" t="s">
        <v>4135</v>
      </c>
      <c r="D26" s="6">
        <v>35000</v>
      </c>
      <c r="E26" s="15" t="str">
        <f t="shared" si="0"/>
        <v>35000 to 39999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 s="9">
        <f t="shared" si="1"/>
        <v>42262.818750000006</v>
      </c>
      <c r="L26" s="11">
        <v>2015</v>
      </c>
      <c r="M26">
        <v>1439494863</v>
      </c>
      <c r="N26" s="9">
        <f t="shared" si="2"/>
        <v>42229.820173611108</v>
      </c>
      <c r="O26" s="11">
        <f>YEAR(Table1[[#This Row],[launch date  conversion]])</f>
        <v>2015</v>
      </c>
      <c r="P26" t="b">
        <v>0</v>
      </c>
      <c r="Q26">
        <v>574</v>
      </c>
      <c r="R26" t="b">
        <v>1</v>
      </c>
      <c r="S26" t="s">
        <v>8263</v>
      </c>
      <c r="T26" t="s">
        <v>8348</v>
      </c>
      <c r="U26" t="s">
        <v>8357</v>
      </c>
    </row>
    <row r="27" spans="1:21" ht="50" customHeight="1" x14ac:dyDescent="0.2">
      <c r="A27">
        <v>25</v>
      </c>
      <c r="B27" s="3" t="s">
        <v>27</v>
      </c>
      <c r="C27" s="3" t="s">
        <v>4136</v>
      </c>
      <c r="D27" s="6">
        <v>600</v>
      </c>
      <c r="E27" s="15" t="str">
        <f t="shared" si="0"/>
        <v>less than 1000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 s="9">
        <f t="shared" si="1"/>
        <v>42378.025011574078</v>
      </c>
      <c r="L27" s="11">
        <v>2016</v>
      </c>
      <c r="M27">
        <v>1447115761</v>
      </c>
      <c r="N27" s="9">
        <f t="shared" si="2"/>
        <v>42318.025011574078</v>
      </c>
      <c r="O27" s="11">
        <f>YEAR(Table1[[#This Row],[launch date  conversion]])</f>
        <v>2015</v>
      </c>
      <c r="P27" t="b">
        <v>0</v>
      </c>
      <c r="Q27">
        <v>14</v>
      </c>
      <c r="R27" t="b">
        <v>1</v>
      </c>
      <c r="S27" t="s">
        <v>8263</v>
      </c>
      <c r="T27" t="s">
        <v>8348</v>
      </c>
      <c r="U27" t="s">
        <v>8357</v>
      </c>
    </row>
    <row r="28" spans="1:21" ht="50" customHeight="1" x14ac:dyDescent="0.2">
      <c r="A28">
        <v>26</v>
      </c>
      <c r="B28" s="3" t="s">
        <v>28</v>
      </c>
      <c r="C28" s="3" t="s">
        <v>4137</v>
      </c>
      <c r="D28" s="6">
        <v>1250</v>
      </c>
      <c r="E28" s="15" t="str">
        <f t="shared" si="0"/>
        <v>1000 to 4999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 s="9">
        <f t="shared" si="1"/>
        <v>41868.515555555554</v>
      </c>
      <c r="L28" s="11">
        <v>2014</v>
      </c>
      <c r="M28">
        <v>1404822144</v>
      </c>
      <c r="N28" s="9">
        <f t="shared" si="2"/>
        <v>41828.515555555554</v>
      </c>
      <c r="O28" s="11">
        <f>YEAR(Table1[[#This Row],[launch date  conversion]])</f>
        <v>2014</v>
      </c>
      <c r="P28" t="b">
        <v>0</v>
      </c>
      <c r="Q28">
        <v>19</v>
      </c>
      <c r="R28" t="b">
        <v>1</v>
      </c>
      <c r="S28" t="s">
        <v>8263</v>
      </c>
      <c r="T28" t="s">
        <v>8348</v>
      </c>
      <c r="U28" t="s">
        <v>8357</v>
      </c>
    </row>
    <row r="29" spans="1:21" ht="50" customHeight="1" x14ac:dyDescent="0.2">
      <c r="A29">
        <v>27</v>
      </c>
      <c r="B29" s="3" t="s">
        <v>29</v>
      </c>
      <c r="C29" s="3" t="s">
        <v>4138</v>
      </c>
      <c r="D29" s="6">
        <v>20000</v>
      </c>
      <c r="E29" s="15" t="str">
        <f t="shared" si="0"/>
        <v>20000 to 24999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 s="9">
        <f t="shared" si="1"/>
        <v>41959.206400462965</v>
      </c>
      <c r="L29" s="11">
        <v>2014</v>
      </c>
      <c r="M29">
        <v>1413518233</v>
      </c>
      <c r="N29" s="9">
        <f t="shared" si="2"/>
        <v>41929.164733796293</v>
      </c>
      <c r="O29" s="11">
        <f>YEAR(Table1[[#This Row],[launch date  conversion]])</f>
        <v>2014</v>
      </c>
      <c r="P29" t="b">
        <v>0</v>
      </c>
      <c r="Q29">
        <v>150</v>
      </c>
      <c r="R29" t="b">
        <v>1</v>
      </c>
      <c r="S29" t="s">
        <v>8263</v>
      </c>
      <c r="T29" t="s">
        <v>8348</v>
      </c>
      <c r="U29" t="s">
        <v>8357</v>
      </c>
    </row>
    <row r="30" spans="1:21" ht="50" customHeight="1" x14ac:dyDescent="0.2">
      <c r="A30">
        <v>28</v>
      </c>
      <c r="B30" s="3" t="s">
        <v>30</v>
      </c>
      <c r="C30" s="3" t="s">
        <v>4139</v>
      </c>
      <c r="D30" s="6">
        <v>12000</v>
      </c>
      <c r="E30" s="15" t="str">
        <f t="shared" si="0"/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 s="9">
        <f t="shared" si="1"/>
        <v>42354.96393518518</v>
      </c>
      <c r="L30" s="11">
        <v>2015</v>
      </c>
      <c r="M30">
        <v>1447715284</v>
      </c>
      <c r="N30" s="9">
        <f t="shared" si="2"/>
        <v>42324.96393518518</v>
      </c>
      <c r="O30" s="11">
        <f>YEAR(Table1[[#This Row],[launch date  conversion]])</f>
        <v>2015</v>
      </c>
      <c r="P30" t="b">
        <v>0</v>
      </c>
      <c r="Q30">
        <v>71</v>
      </c>
      <c r="R30" t="b">
        <v>1</v>
      </c>
      <c r="S30" t="s">
        <v>8263</v>
      </c>
      <c r="T30" t="s">
        <v>8348</v>
      </c>
      <c r="U30" t="s">
        <v>8357</v>
      </c>
    </row>
    <row r="31" spans="1:21" ht="50" customHeight="1" x14ac:dyDescent="0.2">
      <c r="A31">
        <v>29</v>
      </c>
      <c r="B31" s="3" t="s">
        <v>31</v>
      </c>
      <c r="C31" s="3" t="s">
        <v>4140</v>
      </c>
      <c r="D31" s="6">
        <v>3000</v>
      </c>
      <c r="E31" s="15" t="str">
        <f t="shared" si="0"/>
        <v>1000 to 4999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 s="9">
        <f t="shared" si="1"/>
        <v>41842.67324074074</v>
      </c>
      <c r="L31" s="11">
        <v>2014</v>
      </c>
      <c r="M31">
        <v>1403453368</v>
      </c>
      <c r="N31" s="9">
        <f t="shared" si="2"/>
        <v>41812.67324074074</v>
      </c>
      <c r="O31" s="11">
        <f>YEAR(Table1[[#This Row],[launch date  conversion]])</f>
        <v>2014</v>
      </c>
      <c r="P31" t="b">
        <v>0</v>
      </c>
      <c r="Q31">
        <v>117</v>
      </c>
      <c r="R31" t="b">
        <v>1</v>
      </c>
      <c r="S31" t="s">
        <v>8263</v>
      </c>
      <c r="T31" t="s">
        <v>8348</v>
      </c>
      <c r="U31" t="s">
        <v>8357</v>
      </c>
    </row>
    <row r="32" spans="1:21" ht="50" customHeight="1" x14ac:dyDescent="0.2">
      <c r="A32">
        <v>30</v>
      </c>
      <c r="B32" s="3" t="s">
        <v>32</v>
      </c>
      <c r="C32" s="3" t="s">
        <v>4141</v>
      </c>
      <c r="D32" s="6">
        <v>4000</v>
      </c>
      <c r="E32" s="15" t="str">
        <f t="shared" si="0"/>
        <v>1000 to 4999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 s="9">
        <f t="shared" si="1"/>
        <v>41872.292997685188</v>
      </c>
      <c r="L32" s="11">
        <v>2014</v>
      </c>
      <c r="M32">
        <v>1406012515</v>
      </c>
      <c r="N32" s="9">
        <f t="shared" si="2"/>
        <v>41842.292997685188</v>
      </c>
      <c r="O32" s="11">
        <f>YEAR(Table1[[#This Row],[launch date  conversion]])</f>
        <v>2014</v>
      </c>
      <c r="P32" t="b">
        <v>0</v>
      </c>
      <c r="Q32">
        <v>53</v>
      </c>
      <c r="R32" t="b">
        <v>1</v>
      </c>
      <c r="S32" t="s">
        <v>8263</v>
      </c>
      <c r="T32" t="s">
        <v>8348</v>
      </c>
      <c r="U32" t="s">
        <v>8357</v>
      </c>
    </row>
    <row r="33" spans="1:21" ht="50" customHeight="1" x14ac:dyDescent="0.2">
      <c r="A33">
        <v>31</v>
      </c>
      <c r="B33" s="3" t="s">
        <v>33</v>
      </c>
      <c r="C33" s="3" t="s">
        <v>4142</v>
      </c>
      <c r="D33" s="6">
        <v>13</v>
      </c>
      <c r="E33" s="15" t="str">
        <f t="shared" si="0"/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 s="9">
        <f t="shared" si="1"/>
        <v>42394.79206018518</v>
      </c>
      <c r="L33" s="11">
        <v>2016</v>
      </c>
      <c r="M33">
        <v>1452193234</v>
      </c>
      <c r="N33" s="9">
        <f t="shared" si="2"/>
        <v>42376.79206018518</v>
      </c>
      <c r="O33" s="11">
        <f>YEAR(Table1[[#This Row],[launch date  conversion]])</f>
        <v>2016</v>
      </c>
      <c r="P33" t="b">
        <v>0</v>
      </c>
      <c r="Q33">
        <v>1</v>
      </c>
      <c r="R33" t="b">
        <v>1</v>
      </c>
      <c r="S33" t="s">
        <v>8263</v>
      </c>
      <c r="T33" t="s">
        <v>8348</v>
      </c>
      <c r="U33" t="s">
        <v>8357</v>
      </c>
    </row>
    <row r="34" spans="1:21" ht="50" customHeight="1" x14ac:dyDescent="0.2">
      <c r="A34">
        <v>32</v>
      </c>
      <c r="B34" s="3" t="s">
        <v>34</v>
      </c>
      <c r="C34" s="3" t="s">
        <v>4143</v>
      </c>
      <c r="D34" s="6">
        <v>28450</v>
      </c>
      <c r="E34" s="15" t="str">
        <f t="shared" si="0"/>
        <v>25000 to 29999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 s="9">
        <f t="shared" si="1"/>
        <v>42503.165972222225</v>
      </c>
      <c r="L34" s="11">
        <v>2016</v>
      </c>
      <c r="M34">
        <v>1459523017</v>
      </c>
      <c r="N34" s="9">
        <f t="shared" si="2"/>
        <v>42461.627511574072</v>
      </c>
      <c r="O34" s="11">
        <f>YEAR(Table1[[#This Row],[launch date  conversion]])</f>
        <v>2016</v>
      </c>
      <c r="P34" t="b">
        <v>0</v>
      </c>
      <c r="Q34">
        <v>89</v>
      </c>
      <c r="R34" t="b">
        <v>1</v>
      </c>
      <c r="S34" t="s">
        <v>8263</v>
      </c>
      <c r="T34" t="s">
        <v>8348</v>
      </c>
      <c r="U34" t="s">
        <v>8357</v>
      </c>
    </row>
    <row r="35" spans="1:21" ht="50" customHeight="1" x14ac:dyDescent="0.2">
      <c r="A35">
        <v>33</v>
      </c>
      <c r="B35" s="3" t="s">
        <v>35</v>
      </c>
      <c r="C35" s="3" t="s">
        <v>4144</v>
      </c>
      <c r="D35" s="6">
        <v>5250</v>
      </c>
      <c r="E35" s="15" t="str">
        <f t="shared" si="0"/>
        <v>5000 to 9999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 s="9">
        <f t="shared" si="1"/>
        <v>42316.702557870376</v>
      </c>
      <c r="L35" s="11">
        <v>2015</v>
      </c>
      <c r="M35">
        <v>1444405901</v>
      </c>
      <c r="N35" s="9">
        <f t="shared" si="2"/>
        <v>42286.660891203705</v>
      </c>
      <c r="O35" s="11">
        <f>YEAR(Table1[[#This Row],[launch date  conversion]])</f>
        <v>2015</v>
      </c>
      <c r="P35" t="b">
        <v>0</v>
      </c>
      <c r="Q35">
        <v>64</v>
      </c>
      <c r="R35" t="b">
        <v>1</v>
      </c>
      <c r="S35" t="s">
        <v>8263</v>
      </c>
      <c r="T35" t="s">
        <v>8348</v>
      </c>
      <c r="U35" t="s">
        <v>8357</v>
      </c>
    </row>
    <row r="36" spans="1:21" ht="50" customHeight="1" x14ac:dyDescent="0.2">
      <c r="A36">
        <v>34</v>
      </c>
      <c r="B36" s="3" t="s">
        <v>36</v>
      </c>
      <c r="C36" s="3" t="s">
        <v>4145</v>
      </c>
      <c r="D36" s="6">
        <v>2600</v>
      </c>
      <c r="E36" s="15" t="str">
        <f t="shared" si="0"/>
        <v>1000 to 4999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 s="9">
        <f t="shared" si="1"/>
        <v>41856.321770833332</v>
      </c>
      <c r="L36" s="11">
        <v>2014</v>
      </c>
      <c r="M36">
        <v>1405928601</v>
      </c>
      <c r="N36" s="9">
        <f t="shared" si="2"/>
        <v>41841.321770833332</v>
      </c>
      <c r="O36" s="11">
        <f>YEAR(Table1[[#This Row],[launch date  conversion]])</f>
        <v>2014</v>
      </c>
      <c r="P36" t="b">
        <v>0</v>
      </c>
      <c r="Q36">
        <v>68</v>
      </c>
      <c r="R36" t="b">
        <v>1</v>
      </c>
      <c r="S36" t="s">
        <v>8263</v>
      </c>
      <c r="T36" t="s">
        <v>8348</v>
      </c>
      <c r="U36" t="s">
        <v>8357</v>
      </c>
    </row>
    <row r="37" spans="1:21" ht="50" customHeight="1" x14ac:dyDescent="0.2">
      <c r="A37">
        <v>35</v>
      </c>
      <c r="B37" s="3" t="s">
        <v>37</v>
      </c>
      <c r="C37" s="3" t="s">
        <v>4146</v>
      </c>
      <c r="D37" s="6">
        <v>1000</v>
      </c>
      <c r="E37" s="15" t="str">
        <f t="shared" si="0"/>
        <v>1000 to 4999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 s="9">
        <f t="shared" si="1"/>
        <v>42122</v>
      </c>
      <c r="L37" s="11">
        <v>2015</v>
      </c>
      <c r="M37">
        <v>1428130814</v>
      </c>
      <c r="N37" s="9">
        <f t="shared" si="2"/>
        <v>42098.291828703703</v>
      </c>
      <c r="O37" s="11">
        <f>YEAR(Table1[[#This Row],[launch date  conversion]])</f>
        <v>2015</v>
      </c>
      <c r="P37" t="b">
        <v>0</v>
      </c>
      <c r="Q37">
        <v>28</v>
      </c>
      <c r="R37" t="b">
        <v>1</v>
      </c>
      <c r="S37" t="s">
        <v>8263</v>
      </c>
      <c r="T37" t="s">
        <v>8348</v>
      </c>
      <c r="U37" t="s">
        <v>8357</v>
      </c>
    </row>
    <row r="38" spans="1:21" ht="50" customHeight="1" x14ac:dyDescent="0.2">
      <c r="A38">
        <v>36</v>
      </c>
      <c r="B38" s="3" t="s">
        <v>38</v>
      </c>
      <c r="C38" s="3" t="s">
        <v>4147</v>
      </c>
      <c r="D38" s="6">
        <v>6000</v>
      </c>
      <c r="E38" s="15" t="str">
        <f t="shared" si="0"/>
        <v>5000 to 9999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 s="9">
        <f t="shared" si="1"/>
        <v>42098.265335648146</v>
      </c>
      <c r="L38" s="11">
        <v>2015</v>
      </c>
      <c r="M38">
        <v>1425540125</v>
      </c>
      <c r="N38" s="9">
        <f t="shared" si="2"/>
        <v>42068.307002314818</v>
      </c>
      <c r="O38" s="11">
        <f>YEAR(Table1[[#This Row],[launch date  conversion]])</f>
        <v>2015</v>
      </c>
      <c r="P38" t="b">
        <v>0</v>
      </c>
      <c r="Q38">
        <v>44</v>
      </c>
      <c r="R38" t="b">
        <v>1</v>
      </c>
      <c r="S38" t="s">
        <v>8263</v>
      </c>
      <c r="T38" t="s">
        <v>8348</v>
      </c>
      <c r="U38" t="s">
        <v>8357</v>
      </c>
    </row>
    <row r="39" spans="1:21" ht="50" customHeight="1" x14ac:dyDescent="0.2">
      <c r="A39">
        <v>37</v>
      </c>
      <c r="B39" s="3" t="s">
        <v>39</v>
      </c>
      <c r="C39" s="3" t="s">
        <v>4148</v>
      </c>
      <c r="D39" s="6">
        <v>22000</v>
      </c>
      <c r="E39" s="15" t="str">
        <f t="shared" si="0"/>
        <v>20000 to 24999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 s="9">
        <f t="shared" si="1"/>
        <v>42062.693043981482</v>
      </c>
      <c r="L39" s="11">
        <v>2015</v>
      </c>
      <c r="M39">
        <v>1422463079</v>
      </c>
      <c r="N39" s="9">
        <f t="shared" si="2"/>
        <v>42032.693043981482</v>
      </c>
      <c r="O39" s="11">
        <f>YEAR(Table1[[#This Row],[launch date  conversion]])</f>
        <v>2015</v>
      </c>
      <c r="P39" t="b">
        <v>0</v>
      </c>
      <c r="Q39">
        <v>253</v>
      </c>
      <c r="R39" t="b">
        <v>1</v>
      </c>
      <c r="S39" t="s">
        <v>8263</v>
      </c>
      <c r="T39" t="s">
        <v>8348</v>
      </c>
      <c r="U39" t="s">
        <v>8357</v>
      </c>
    </row>
    <row r="40" spans="1:21" ht="50" customHeight="1" x14ac:dyDescent="0.2">
      <c r="A40">
        <v>38</v>
      </c>
      <c r="B40" s="3" t="s">
        <v>40</v>
      </c>
      <c r="C40" s="3" t="s">
        <v>4149</v>
      </c>
      <c r="D40" s="6">
        <v>2500</v>
      </c>
      <c r="E40" s="15" t="str">
        <f t="shared" si="0"/>
        <v>1000 to 4999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 s="9">
        <f t="shared" si="1"/>
        <v>41405.057222222218</v>
      </c>
      <c r="L40" s="11">
        <v>2013</v>
      </c>
      <c r="M40">
        <v>1365643344</v>
      </c>
      <c r="N40" s="9">
        <f t="shared" si="2"/>
        <v>41375.057222222218</v>
      </c>
      <c r="O40" s="11">
        <f>YEAR(Table1[[#This Row],[launch date  conversion]])</f>
        <v>2013</v>
      </c>
      <c r="P40" t="b">
        <v>0</v>
      </c>
      <c r="Q40">
        <v>66</v>
      </c>
      <c r="R40" t="b">
        <v>1</v>
      </c>
      <c r="S40" t="s">
        <v>8263</v>
      </c>
      <c r="T40" t="s">
        <v>8348</v>
      </c>
      <c r="U40" t="s">
        <v>8357</v>
      </c>
    </row>
    <row r="41" spans="1:21" ht="50" customHeight="1" x14ac:dyDescent="0.2">
      <c r="A41">
        <v>39</v>
      </c>
      <c r="B41" s="3" t="s">
        <v>41</v>
      </c>
      <c r="C41" s="3" t="s">
        <v>4150</v>
      </c>
      <c r="D41" s="6">
        <v>25000</v>
      </c>
      <c r="E41" s="15" t="str">
        <f t="shared" si="0"/>
        <v>25000 to 29999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 s="9">
        <f t="shared" si="1"/>
        <v>41784.957638888889</v>
      </c>
      <c r="L41" s="11">
        <v>2014</v>
      </c>
      <c r="M41">
        <v>1398388068</v>
      </c>
      <c r="N41" s="9">
        <f t="shared" si="2"/>
        <v>41754.047083333331</v>
      </c>
      <c r="O41" s="11">
        <f>YEAR(Table1[[#This Row],[launch date  conversion]])</f>
        <v>2014</v>
      </c>
      <c r="P41" t="b">
        <v>0</v>
      </c>
      <c r="Q41">
        <v>217</v>
      </c>
      <c r="R41" t="b">
        <v>1</v>
      </c>
      <c r="S41" t="s">
        <v>8263</v>
      </c>
      <c r="T41" t="s">
        <v>8348</v>
      </c>
      <c r="U41" t="s">
        <v>8357</v>
      </c>
    </row>
    <row r="42" spans="1:21" ht="50" customHeight="1" x14ac:dyDescent="0.2">
      <c r="A42">
        <v>40</v>
      </c>
      <c r="B42" s="3" t="s">
        <v>42</v>
      </c>
      <c r="C42" s="3" t="s">
        <v>4151</v>
      </c>
      <c r="D42" s="6">
        <v>2000</v>
      </c>
      <c r="E42" s="15" t="str">
        <f t="shared" si="0"/>
        <v>1000 to 4999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 s="9">
        <f t="shared" si="1"/>
        <v>41809.166666666664</v>
      </c>
      <c r="L42" s="11">
        <v>2014</v>
      </c>
      <c r="M42">
        <v>1401426488</v>
      </c>
      <c r="N42" s="9">
        <f t="shared" si="2"/>
        <v>41789.21398148148</v>
      </c>
      <c r="O42" s="11">
        <f>YEAR(Table1[[#This Row],[launch date  conversion]])</f>
        <v>2014</v>
      </c>
      <c r="P42" t="b">
        <v>0</v>
      </c>
      <c r="Q42">
        <v>16</v>
      </c>
      <c r="R42" t="b">
        <v>1</v>
      </c>
      <c r="S42" t="s">
        <v>8263</v>
      </c>
      <c r="T42" t="s">
        <v>8348</v>
      </c>
      <c r="U42" t="s">
        <v>8357</v>
      </c>
    </row>
    <row r="43" spans="1:21" ht="50" customHeight="1" x14ac:dyDescent="0.2">
      <c r="A43">
        <v>41</v>
      </c>
      <c r="B43" s="3" t="s">
        <v>43</v>
      </c>
      <c r="C43" s="3" t="s">
        <v>4152</v>
      </c>
      <c r="D43" s="6">
        <v>2000</v>
      </c>
      <c r="E43" s="15" t="str">
        <f t="shared" si="0"/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 s="9">
        <f t="shared" si="1"/>
        <v>41917.568912037037</v>
      </c>
      <c r="L43" s="11">
        <v>2014</v>
      </c>
      <c r="M43">
        <v>1409924354</v>
      </c>
      <c r="N43" s="9">
        <f t="shared" si="2"/>
        <v>41887.568912037037</v>
      </c>
      <c r="O43" s="11">
        <f>YEAR(Table1[[#This Row],[launch date  conversion]])</f>
        <v>2014</v>
      </c>
      <c r="P43" t="b">
        <v>0</v>
      </c>
      <c r="Q43">
        <v>19</v>
      </c>
      <c r="R43" t="b">
        <v>1</v>
      </c>
      <c r="S43" t="s">
        <v>8263</v>
      </c>
      <c r="T43" t="s">
        <v>8348</v>
      </c>
      <c r="U43" t="s">
        <v>8357</v>
      </c>
    </row>
    <row r="44" spans="1:21" ht="50" customHeight="1" x14ac:dyDescent="0.2">
      <c r="A44">
        <v>42</v>
      </c>
      <c r="B44" s="3" t="s">
        <v>44</v>
      </c>
      <c r="C44" s="3" t="s">
        <v>4153</v>
      </c>
      <c r="D44" s="6">
        <v>14000</v>
      </c>
      <c r="E44" s="15" t="str">
        <f t="shared" si="0"/>
        <v>10000 to 14999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 s="9">
        <f t="shared" si="1"/>
        <v>42001.639189814814</v>
      </c>
      <c r="L44" s="11">
        <v>2014</v>
      </c>
      <c r="M44">
        <v>1417188026</v>
      </c>
      <c r="N44" s="9">
        <f t="shared" si="2"/>
        <v>41971.639189814814</v>
      </c>
      <c r="O44" s="11">
        <f>YEAR(Table1[[#This Row],[launch date  conversion]])</f>
        <v>2014</v>
      </c>
      <c r="P44" t="b">
        <v>0</v>
      </c>
      <c r="Q44">
        <v>169</v>
      </c>
      <c r="R44" t="b">
        <v>1</v>
      </c>
      <c r="S44" t="s">
        <v>8263</v>
      </c>
      <c r="T44" t="s">
        <v>8348</v>
      </c>
      <c r="U44" t="s">
        <v>8357</v>
      </c>
    </row>
    <row r="45" spans="1:21" ht="50" customHeight="1" x14ac:dyDescent="0.2">
      <c r="A45">
        <v>43</v>
      </c>
      <c r="B45" s="3" t="s">
        <v>45</v>
      </c>
      <c r="C45" s="3" t="s">
        <v>4154</v>
      </c>
      <c r="D45" s="6">
        <v>10000</v>
      </c>
      <c r="E45" s="15" t="str">
        <f t="shared" si="0"/>
        <v>10000 to 14999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 s="9">
        <f t="shared" si="1"/>
        <v>41833</v>
      </c>
      <c r="L45" s="11">
        <v>2014</v>
      </c>
      <c r="M45">
        <v>1402599486</v>
      </c>
      <c r="N45" s="9">
        <f t="shared" si="2"/>
        <v>41802.790347222224</v>
      </c>
      <c r="O45" s="11">
        <f>YEAR(Table1[[#This Row],[launch date  conversion]])</f>
        <v>2014</v>
      </c>
      <c r="P45" t="b">
        <v>0</v>
      </c>
      <c r="Q45">
        <v>263</v>
      </c>
      <c r="R45" t="b">
        <v>1</v>
      </c>
      <c r="S45" t="s">
        <v>8263</v>
      </c>
      <c r="T45" t="s">
        <v>8348</v>
      </c>
      <c r="U45" t="s">
        <v>8357</v>
      </c>
    </row>
    <row r="46" spans="1:21" ht="50" customHeight="1" x14ac:dyDescent="0.2">
      <c r="A46">
        <v>44</v>
      </c>
      <c r="B46" s="3" t="s">
        <v>46</v>
      </c>
      <c r="C46" s="3" t="s">
        <v>4155</v>
      </c>
      <c r="D46" s="6">
        <v>2000</v>
      </c>
      <c r="E46" s="15" t="str">
        <f t="shared" si="0"/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 s="9">
        <f t="shared" si="1"/>
        <v>41919.098807870374</v>
      </c>
      <c r="L46" s="11">
        <v>2014</v>
      </c>
      <c r="M46">
        <v>1408760537</v>
      </c>
      <c r="N46" s="9">
        <f t="shared" si="2"/>
        <v>41874.098807870374</v>
      </c>
      <c r="O46" s="11">
        <f>YEAR(Table1[[#This Row],[launch date  conversion]])</f>
        <v>2014</v>
      </c>
      <c r="P46" t="b">
        <v>0</v>
      </c>
      <c r="Q46">
        <v>15</v>
      </c>
      <c r="R46" t="b">
        <v>1</v>
      </c>
      <c r="S46" t="s">
        <v>8263</v>
      </c>
      <c r="T46" t="s">
        <v>8348</v>
      </c>
      <c r="U46" t="s">
        <v>8357</v>
      </c>
    </row>
    <row r="47" spans="1:21" ht="50" customHeight="1" x14ac:dyDescent="0.2">
      <c r="A47">
        <v>45</v>
      </c>
      <c r="B47" s="3" t="s">
        <v>47</v>
      </c>
      <c r="C47" s="3" t="s">
        <v>4156</v>
      </c>
      <c r="D47" s="6">
        <v>5000</v>
      </c>
      <c r="E47" s="15" t="str">
        <f t="shared" si="0"/>
        <v>5000 to 9999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 s="9">
        <f t="shared" si="1"/>
        <v>42487.623923611114</v>
      </c>
      <c r="L47" s="11">
        <v>2016</v>
      </c>
      <c r="M47">
        <v>1459177107</v>
      </c>
      <c r="N47" s="9">
        <f t="shared" si="2"/>
        <v>42457.623923611114</v>
      </c>
      <c r="O47" s="11">
        <f>YEAR(Table1[[#This Row],[launch date  conversion]])</f>
        <v>2016</v>
      </c>
      <c r="P47" t="b">
        <v>0</v>
      </c>
      <c r="Q47">
        <v>61</v>
      </c>
      <c r="R47" t="b">
        <v>1</v>
      </c>
      <c r="S47" t="s">
        <v>8263</v>
      </c>
      <c r="T47" t="s">
        <v>8348</v>
      </c>
      <c r="U47" t="s">
        <v>8357</v>
      </c>
    </row>
    <row r="48" spans="1:21" ht="50" customHeight="1" x14ac:dyDescent="0.2">
      <c r="A48">
        <v>46</v>
      </c>
      <c r="B48" s="3" t="s">
        <v>48</v>
      </c>
      <c r="C48" s="3" t="s">
        <v>4157</v>
      </c>
      <c r="D48" s="6">
        <v>8400</v>
      </c>
      <c r="E48" s="15" t="str">
        <f t="shared" si="0"/>
        <v>5000 to 9999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 s="9">
        <f t="shared" si="1"/>
        <v>42353.964976851858</v>
      </c>
      <c r="L48" s="11">
        <v>2015</v>
      </c>
      <c r="M48">
        <v>1447628974</v>
      </c>
      <c r="N48" s="9">
        <f t="shared" si="2"/>
        <v>42323.964976851858</v>
      </c>
      <c r="O48" s="11">
        <f>YEAR(Table1[[#This Row],[launch date  conversion]])</f>
        <v>2015</v>
      </c>
      <c r="P48" t="b">
        <v>0</v>
      </c>
      <c r="Q48">
        <v>45</v>
      </c>
      <c r="R48" t="b">
        <v>1</v>
      </c>
      <c r="S48" t="s">
        <v>8263</v>
      </c>
      <c r="T48" t="s">
        <v>8348</v>
      </c>
      <c r="U48" t="s">
        <v>8357</v>
      </c>
    </row>
    <row r="49" spans="1:21" ht="50" customHeight="1" x14ac:dyDescent="0.2">
      <c r="A49">
        <v>47</v>
      </c>
      <c r="B49" s="3" t="s">
        <v>49</v>
      </c>
      <c r="C49" s="3" t="s">
        <v>4158</v>
      </c>
      <c r="D49" s="6">
        <v>5000</v>
      </c>
      <c r="E49" s="15" t="str">
        <f t="shared" si="0"/>
        <v>5000 to 9999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 s="9">
        <f t="shared" si="1"/>
        <v>41992.861192129625</v>
      </c>
      <c r="L49" s="11">
        <v>2014</v>
      </c>
      <c r="M49">
        <v>1413834007</v>
      </c>
      <c r="N49" s="9">
        <f t="shared" si="2"/>
        <v>41932.819525462961</v>
      </c>
      <c r="O49" s="11">
        <f>YEAR(Table1[[#This Row],[launch date  conversion]])</f>
        <v>2014</v>
      </c>
      <c r="P49" t="b">
        <v>0</v>
      </c>
      <c r="Q49">
        <v>70</v>
      </c>
      <c r="R49" t="b">
        <v>1</v>
      </c>
      <c r="S49" t="s">
        <v>8263</v>
      </c>
      <c r="T49" t="s">
        <v>8348</v>
      </c>
      <c r="U49" t="s">
        <v>8357</v>
      </c>
    </row>
    <row r="50" spans="1:21" ht="50" customHeight="1" x14ac:dyDescent="0.2">
      <c r="A50">
        <v>48</v>
      </c>
      <c r="B50" s="3" t="s">
        <v>50</v>
      </c>
      <c r="C50" s="3" t="s">
        <v>4159</v>
      </c>
      <c r="D50" s="6">
        <v>2000</v>
      </c>
      <c r="E50" s="15" t="str">
        <f t="shared" si="0"/>
        <v>1000 to 4999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 s="9">
        <f t="shared" si="1"/>
        <v>42064.5</v>
      </c>
      <c r="L50" s="11">
        <v>2015</v>
      </c>
      <c r="M50">
        <v>1422534260</v>
      </c>
      <c r="N50" s="9">
        <f t="shared" si="2"/>
        <v>42033.516898148147</v>
      </c>
      <c r="O50" s="11">
        <f>YEAR(Table1[[#This Row],[launch date  conversion]])</f>
        <v>2015</v>
      </c>
      <c r="P50" t="b">
        <v>0</v>
      </c>
      <c r="Q50">
        <v>38</v>
      </c>
      <c r="R50" t="b">
        <v>1</v>
      </c>
      <c r="S50" t="s">
        <v>8263</v>
      </c>
      <c r="T50" t="s">
        <v>8348</v>
      </c>
      <c r="U50" t="s">
        <v>8357</v>
      </c>
    </row>
    <row r="51" spans="1:21" ht="50" customHeight="1" x14ac:dyDescent="0.2">
      <c r="A51">
        <v>49</v>
      </c>
      <c r="B51" s="3" t="s">
        <v>51</v>
      </c>
      <c r="C51" s="3" t="s">
        <v>4160</v>
      </c>
      <c r="D51" s="6">
        <v>12000</v>
      </c>
      <c r="E51" s="15" t="str">
        <f t="shared" si="0"/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 s="9">
        <f t="shared" si="1"/>
        <v>42301.176446759258</v>
      </c>
      <c r="L51" s="11">
        <v>2015</v>
      </c>
      <c r="M51">
        <v>1443068045</v>
      </c>
      <c r="N51" s="9">
        <f t="shared" si="2"/>
        <v>42271.176446759258</v>
      </c>
      <c r="O51" s="11">
        <f>YEAR(Table1[[#This Row],[launch date  conversion]])</f>
        <v>2015</v>
      </c>
      <c r="P51" t="b">
        <v>0</v>
      </c>
      <c r="Q51">
        <v>87</v>
      </c>
      <c r="R51" t="b">
        <v>1</v>
      </c>
      <c r="S51" t="s">
        <v>8263</v>
      </c>
      <c r="T51" t="s">
        <v>8348</v>
      </c>
      <c r="U51" t="s">
        <v>8357</v>
      </c>
    </row>
    <row r="52" spans="1:21" ht="50" customHeight="1" x14ac:dyDescent="0.2">
      <c r="A52">
        <v>50</v>
      </c>
      <c r="B52" s="3" t="s">
        <v>52</v>
      </c>
      <c r="C52" s="3" t="s">
        <v>4161</v>
      </c>
      <c r="D52" s="6">
        <v>600</v>
      </c>
      <c r="E52" s="15" t="str">
        <f t="shared" si="0"/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 s="9">
        <f t="shared" si="1"/>
        <v>42034.708333333328</v>
      </c>
      <c r="L52" s="11">
        <v>2015</v>
      </c>
      <c r="M52">
        <v>1419271458</v>
      </c>
      <c r="N52" s="9">
        <f t="shared" si="2"/>
        <v>41995.752986111111</v>
      </c>
      <c r="O52" s="11">
        <f>YEAR(Table1[[#This Row],[launch date  conversion]])</f>
        <v>2014</v>
      </c>
      <c r="P52" t="b">
        <v>0</v>
      </c>
      <c r="Q52">
        <v>22</v>
      </c>
      <c r="R52" t="b">
        <v>1</v>
      </c>
      <c r="S52" t="s">
        <v>8263</v>
      </c>
      <c r="T52" t="s">
        <v>8348</v>
      </c>
      <c r="U52" t="s">
        <v>8357</v>
      </c>
    </row>
    <row r="53" spans="1:21" ht="50" customHeight="1" x14ac:dyDescent="0.2">
      <c r="A53">
        <v>51</v>
      </c>
      <c r="B53" s="3" t="s">
        <v>53</v>
      </c>
      <c r="C53" s="3" t="s">
        <v>4162</v>
      </c>
      <c r="D53" s="6">
        <v>11000</v>
      </c>
      <c r="E53" s="15" t="str">
        <f t="shared" si="0"/>
        <v>10000 to 14999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 s="9">
        <f t="shared" si="1"/>
        <v>42226.928668981483</v>
      </c>
      <c r="L53" s="11">
        <v>2015</v>
      </c>
      <c r="M53">
        <v>1436653037</v>
      </c>
      <c r="N53" s="9">
        <f t="shared" si="2"/>
        <v>42196.928668981483</v>
      </c>
      <c r="O53" s="11">
        <f>YEAR(Table1[[#This Row],[launch date  conversion]])</f>
        <v>2015</v>
      </c>
      <c r="P53" t="b">
        <v>0</v>
      </c>
      <c r="Q53">
        <v>119</v>
      </c>
      <c r="R53" t="b">
        <v>1</v>
      </c>
      <c r="S53" t="s">
        <v>8263</v>
      </c>
      <c r="T53" t="s">
        <v>8348</v>
      </c>
      <c r="U53" t="s">
        <v>8357</v>
      </c>
    </row>
    <row r="54" spans="1:21" ht="50" customHeight="1" x14ac:dyDescent="0.2">
      <c r="A54">
        <v>52</v>
      </c>
      <c r="B54" s="3" t="s">
        <v>54</v>
      </c>
      <c r="C54" s="3" t="s">
        <v>4163</v>
      </c>
      <c r="D54" s="6">
        <v>10000</v>
      </c>
      <c r="E54" s="15" t="str">
        <f t="shared" si="0"/>
        <v>10000 to 14999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 s="9">
        <f t="shared" si="1"/>
        <v>41837.701921296299</v>
      </c>
      <c r="L54" s="11">
        <v>2014</v>
      </c>
      <c r="M54">
        <v>1403023846</v>
      </c>
      <c r="N54" s="9">
        <f t="shared" si="2"/>
        <v>41807.701921296299</v>
      </c>
      <c r="O54" s="11">
        <f>YEAR(Table1[[#This Row],[launch date  conversion]])</f>
        <v>2014</v>
      </c>
      <c r="P54" t="b">
        <v>0</v>
      </c>
      <c r="Q54">
        <v>52</v>
      </c>
      <c r="R54" t="b">
        <v>1</v>
      </c>
      <c r="S54" t="s">
        <v>8263</v>
      </c>
      <c r="T54" t="s">
        <v>8348</v>
      </c>
      <c r="U54" t="s">
        <v>8357</v>
      </c>
    </row>
    <row r="55" spans="1:21" ht="50" customHeight="1" x14ac:dyDescent="0.2">
      <c r="A55">
        <v>53</v>
      </c>
      <c r="B55" s="3" t="s">
        <v>55</v>
      </c>
      <c r="C55" s="3" t="s">
        <v>4164</v>
      </c>
      <c r="D55" s="6">
        <v>3000</v>
      </c>
      <c r="E55" s="15" t="str">
        <f t="shared" si="0"/>
        <v>1000 to 4999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 s="9">
        <f t="shared" si="1"/>
        <v>41733.916666666664</v>
      </c>
      <c r="L55" s="11">
        <v>2014</v>
      </c>
      <c r="M55">
        <v>1395407445</v>
      </c>
      <c r="N55" s="9">
        <f t="shared" si="2"/>
        <v>41719.549131944441</v>
      </c>
      <c r="O55" s="11">
        <f>YEAR(Table1[[#This Row],[launch date  conversion]])</f>
        <v>2014</v>
      </c>
      <c r="P55" t="b">
        <v>0</v>
      </c>
      <c r="Q55">
        <v>117</v>
      </c>
      <c r="R55" t="b">
        <v>1</v>
      </c>
      <c r="S55" t="s">
        <v>8263</v>
      </c>
      <c r="T55" t="s">
        <v>8348</v>
      </c>
      <c r="U55" t="s">
        <v>8357</v>
      </c>
    </row>
    <row r="56" spans="1:21" ht="50" customHeight="1" x14ac:dyDescent="0.2">
      <c r="A56">
        <v>54</v>
      </c>
      <c r="B56" s="3" t="s">
        <v>56</v>
      </c>
      <c r="C56" s="3" t="s">
        <v>4165</v>
      </c>
      <c r="D56" s="6">
        <v>10000</v>
      </c>
      <c r="E56" s="15" t="str">
        <f t="shared" si="0"/>
        <v>10000 to 14999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 s="9">
        <f t="shared" si="1"/>
        <v>42363.713206018518</v>
      </c>
      <c r="L56" s="11">
        <v>2015</v>
      </c>
      <c r="M56">
        <v>1448471221</v>
      </c>
      <c r="N56" s="9">
        <f t="shared" si="2"/>
        <v>42333.713206018518</v>
      </c>
      <c r="O56" s="11">
        <f>YEAR(Table1[[#This Row],[launch date  conversion]])</f>
        <v>2015</v>
      </c>
      <c r="P56" t="b">
        <v>0</v>
      </c>
      <c r="Q56">
        <v>52</v>
      </c>
      <c r="R56" t="b">
        <v>1</v>
      </c>
      <c r="S56" t="s">
        <v>8263</v>
      </c>
      <c r="T56" t="s">
        <v>8348</v>
      </c>
      <c r="U56" t="s">
        <v>8357</v>
      </c>
    </row>
    <row r="57" spans="1:21" ht="50" customHeight="1" x14ac:dyDescent="0.2">
      <c r="A57">
        <v>55</v>
      </c>
      <c r="B57" s="3" t="s">
        <v>57</v>
      </c>
      <c r="C57" s="3" t="s">
        <v>4166</v>
      </c>
      <c r="D57" s="6">
        <v>8600</v>
      </c>
      <c r="E57" s="15" t="str">
        <f t="shared" si="0"/>
        <v>5000 to 9999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 s="9">
        <f t="shared" si="1"/>
        <v>42517.968935185185</v>
      </c>
      <c r="L57" s="11">
        <v>2016</v>
      </c>
      <c r="M57">
        <v>1462576516</v>
      </c>
      <c r="N57" s="9">
        <f t="shared" si="2"/>
        <v>42496.968935185185</v>
      </c>
      <c r="O57" s="11">
        <f>YEAR(Table1[[#This Row],[launch date  conversion]])</f>
        <v>2016</v>
      </c>
      <c r="P57" t="b">
        <v>0</v>
      </c>
      <c r="Q57">
        <v>86</v>
      </c>
      <c r="R57" t="b">
        <v>1</v>
      </c>
      <c r="S57" t="s">
        <v>8263</v>
      </c>
      <c r="T57" t="s">
        <v>8348</v>
      </c>
      <c r="U57" t="s">
        <v>8357</v>
      </c>
    </row>
    <row r="58" spans="1:21" ht="50" customHeight="1" x14ac:dyDescent="0.2">
      <c r="A58">
        <v>56</v>
      </c>
      <c r="B58" s="3" t="s">
        <v>58</v>
      </c>
      <c r="C58" s="3" t="s">
        <v>4167</v>
      </c>
      <c r="D58" s="6">
        <v>8000</v>
      </c>
      <c r="E58" s="15" t="str">
        <f t="shared" si="0"/>
        <v>5000 to 9999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 s="9">
        <f t="shared" si="1"/>
        <v>42163.666666666672</v>
      </c>
      <c r="L58" s="11">
        <v>2015</v>
      </c>
      <c r="M58">
        <v>1432559424</v>
      </c>
      <c r="N58" s="9">
        <f t="shared" si="2"/>
        <v>42149.548888888887</v>
      </c>
      <c r="O58" s="11">
        <f>YEAR(Table1[[#This Row],[launch date  conversion]])</f>
        <v>2015</v>
      </c>
      <c r="P58" t="b">
        <v>0</v>
      </c>
      <c r="Q58">
        <v>174</v>
      </c>
      <c r="R58" t="b">
        <v>1</v>
      </c>
      <c r="S58" t="s">
        <v>8263</v>
      </c>
      <c r="T58" t="s">
        <v>8348</v>
      </c>
      <c r="U58" t="s">
        <v>8357</v>
      </c>
    </row>
    <row r="59" spans="1:21" ht="50" customHeight="1" x14ac:dyDescent="0.2">
      <c r="A59">
        <v>57</v>
      </c>
      <c r="B59" s="3" t="s">
        <v>59</v>
      </c>
      <c r="C59" s="3" t="s">
        <v>4168</v>
      </c>
      <c r="D59" s="6">
        <v>15000</v>
      </c>
      <c r="E59" s="15" t="str">
        <f t="shared" si="0"/>
        <v>15000 to 19999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 s="9">
        <f t="shared" si="1"/>
        <v>42119.83289351852</v>
      </c>
      <c r="L59" s="11">
        <v>2015</v>
      </c>
      <c r="M59">
        <v>1427399962</v>
      </c>
      <c r="N59" s="9">
        <f t="shared" si="2"/>
        <v>42089.83289351852</v>
      </c>
      <c r="O59" s="11">
        <f>YEAR(Table1[[#This Row],[launch date  conversion]])</f>
        <v>2015</v>
      </c>
      <c r="P59" t="b">
        <v>0</v>
      </c>
      <c r="Q59">
        <v>69</v>
      </c>
      <c r="R59" t="b">
        <v>1</v>
      </c>
      <c r="S59" t="s">
        <v>8263</v>
      </c>
      <c r="T59" t="s">
        <v>8348</v>
      </c>
      <c r="U59" t="s">
        <v>8357</v>
      </c>
    </row>
    <row r="60" spans="1:21" ht="50" customHeight="1" x14ac:dyDescent="0.2">
      <c r="A60">
        <v>58</v>
      </c>
      <c r="B60" s="3" t="s">
        <v>60</v>
      </c>
      <c r="C60" s="3" t="s">
        <v>4169</v>
      </c>
      <c r="D60" s="6">
        <v>10000</v>
      </c>
      <c r="E60" s="15" t="str">
        <f t="shared" si="0"/>
        <v>10000 to 14999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 s="9">
        <f t="shared" si="1"/>
        <v>41962.786712962959</v>
      </c>
      <c r="L60" s="11">
        <v>2014</v>
      </c>
      <c r="M60">
        <v>1413827572</v>
      </c>
      <c r="N60" s="9">
        <f t="shared" si="2"/>
        <v>41932.745046296295</v>
      </c>
      <c r="O60" s="11">
        <f>YEAR(Table1[[#This Row],[launch date  conversion]])</f>
        <v>2014</v>
      </c>
      <c r="P60" t="b">
        <v>0</v>
      </c>
      <c r="Q60">
        <v>75</v>
      </c>
      <c r="R60" t="b">
        <v>1</v>
      </c>
      <c r="S60" t="s">
        <v>8263</v>
      </c>
      <c r="T60" t="s">
        <v>8348</v>
      </c>
      <c r="U60" t="s">
        <v>8357</v>
      </c>
    </row>
    <row r="61" spans="1:21" ht="50" customHeight="1" x14ac:dyDescent="0.2">
      <c r="A61">
        <v>59</v>
      </c>
      <c r="B61" s="3" t="s">
        <v>61</v>
      </c>
      <c r="C61" s="3" t="s">
        <v>4170</v>
      </c>
      <c r="D61" s="6">
        <v>20000</v>
      </c>
      <c r="E61" s="15" t="str">
        <f t="shared" si="0"/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 s="9">
        <f t="shared" si="1"/>
        <v>42261.875</v>
      </c>
      <c r="L61" s="11">
        <v>2015</v>
      </c>
      <c r="M61">
        <v>1439530776</v>
      </c>
      <c r="N61" s="9">
        <f t="shared" si="2"/>
        <v>42230.23583333334</v>
      </c>
      <c r="O61" s="11">
        <f>YEAR(Table1[[#This Row],[launch date  conversion]])</f>
        <v>2015</v>
      </c>
      <c r="P61" t="b">
        <v>0</v>
      </c>
      <c r="Q61">
        <v>33</v>
      </c>
      <c r="R61" t="b">
        <v>1</v>
      </c>
      <c r="S61" t="s">
        <v>8263</v>
      </c>
      <c r="T61" t="s">
        <v>8348</v>
      </c>
      <c r="U61" t="s">
        <v>8357</v>
      </c>
    </row>
    <row r="62" spans="1:21" ht="50" customHeight="1" x14ac:dyDescent="0.2">
      <c r="A62">
        <v>60</v>
      </c>
      <c r="B62" s="3" t="s">
        <v>62</v>
      </c>
      <c r="C62" s="3" t="s">
        <v>4171</v>
      </c>
      <c r="D62" s="6">
        <v>4500</v>
      </c>
      <c r="E62" s="15" t="str">
        <f t="shared" si="0"/>
        <v>1000 to 4999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 s="9">
        <f t="shared" si="1"/>
        <v>41721</v>
      </c>
      <c r="L62" s="11">
        <v>2014</v>
      </c>
      <c r="M62">
        <v>1393882717</v>
      </c>
      <c r="N62" s="9">
        <f t="shared" si="2"/>
        <v>41701.901817129627</v>
      </c>
      <c r="O62" s="11">
        <f>YEAR(Table1[[#This Row],[launch date  conversion]])</f>
        <v>2014</v>
      </c>
      <c r="P62" t="b">
        <v>0</v>
      </c>
      <c r="Q62">
        <v>108</v>
      </c>
      <c r="R62" t="b">
        <v>1</v>
      </c>
      <c r="S62" t="s">
        <v>8264</v>
      </c>
      <c r="T62" t="s">
        <v>8348</v>
      </c>
      <c r="U62" t="s">
        <v>8361</v>
      </c>
    </row>
    <row r="63" spans="1:21" ht="50" customHeight="1" x14ac:dyDescent="0.2">
      <c r="A63">
        <v>61</v>
      </c>
      <c r="B63" s="3" t="s">
        <v>63</v>
      </c>
      <c r="C63" s="3" t="s">
        <v>4172</v>
      </c>
      <c r="D63" s="6">
        <v>5000</v>
      </c>
      <c r="E63" s="15" t="str">
        <f t="shared" si="0"/>
        <v>5000 to 9999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 s="9">
        <f t="shared" si="1"/>
        <v>41431.814317129632</v>
      </c>
      <c r="L63" s="11">
        <v>2013</v>
      </c>
      <c r="M63">
        <v>1368646357</v>
      </c>
      <c r="N63" s="9">
        <f t="shared" si="2"/>
        <v>41409.814317129632</v>
      </c>
      <c r="O63" s="11">
        <f>YEAR(Table1[[#This Row],[launch date  conversion]])</f>
        <v>2013</v>
      </c>
      <c r="P63" t="b">
        <v>0</v>
      </c>
      <c r="Q63">
        <v>23</v>
      </c>
      <c r="R63" t="b">
        <v>1</v>
      </c>
      <c r="S63" t="s">
        <v>8264</v>
      </c>
      <c r="T63" t="s">
        <v>8348</v>
      </c>
      <c r="U63" t="s">
        <v>8361</v>
      </c>
    </row>
    <row r="64" spans="1:21" ht="50" customHeight="1" x14ac:dyDescent="0.2">
      <c r="A64">
        <v>62</v>
      </c>
      <c r="B64" s="3" t="s">
        <v>64</v>
      </c>
      <c r="C64" s="3" t="s">
        <v>4173</v>
      </c>
      <c r="D64" s="6">
        <v>3000</v>
      </c>
      <c r="E64" s="15" t="str">
        <f t="shared" si="0"/>
        <v>1000 to 4999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 s="9">
        <f t="shared" si="1"/>
        <v>41336.799513888887</v>
      </c>
      <c r="L64" s="11">
        <v>2013</v>
      </c>
      <c r="M64">
        <v>1360177878</v>
      </c>
      <c r="N64" s="9">
        <f t="shared" si="2"/>
        <v>41311.799513888887</v>
      </c>
      <c r="O64" s="11">
        <f>YEAR(Table1[[#This Row],[launch date  conversion]])</f>
        <v>2013</v>
      </c>
      <c r="P64" t="b">
        <v>0</v>
      </c>
      <c r="Q64">
        <v>48</v>
      </c>
      <c r="R64" t="b">
        <v>1</v>
      </c>
      <c r="S64" t="s">
        <v>8264</v>
      </c>
      <c r="T64" t="s">
        <v>8348</v>
      </c>
      <c r="U64" t="s">
        <v>8361</v>
      </c>
    </row>
    <row r="65" spans="1:21" ht="50" customHeight="1" x14ac:dyDescent="0.2">
      <c r="A65">
        <v>63</v>
      </c>
      <c r="B65" s="3" t="s">
        <v>65</v>
      </c>
      <c r="C65" s="3" t="s">
        <v>4174</v>
      </c>
      <c r="D65" s="6">
        <v>2000</v>
      </c>
      <c r="E65" s="15" t="str">
        <f t="shared" si="0"/>
        <v>1000 to 4999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 s="9">
        <f t="shared" si="1"/>
        <v>41636.207638888889</v>
      </c>
      <c r="L65" s="11">
        <v>2013</v>
      </c>
      <c r="M65">
        <v>1386194013</v>
      </c>
      <c r="N65" s="9">
        <f t="shared" si="2"/>
        <v>41612.912187499998</v>
      </c>
      <c r="O65" s="11">
        <f>YEAR(Table1[[#This Row],[launch date  conversion]])</f>
        <v>2013</v>
      </c>
      <c r="P65" t="b">
        <v>0</v>
      </c>
      <c r="Q65">
        <v>64</v>
      </c>
      <c r="R65" t="b">
        <v>1</v>
      </c>
      <c r="S65" t="s">
        <v>8264</v>
      </c>
      <c r="T65" t="s">
        <v>8348</v>
      </c>
      <c r="U65" t="s">
        <v>8361</v>
      </c>
    </row>
    <row r="66" spans="1:21" ht="50" customHeight="1" x14ac:dyDescent="0.2">
      <c r="A66">
        <v>64</v>
      </c>
      <c r="B66" s="3" t="s">
        <v>66</v>
      </c>
      <c r="C66" s="3" t="s">
        <v>4175</v>
      </c>
      <c r="D66" s="6">
        <v>1200</v>
      </c>
      <c r="E66" s="15" t="str">
        <f t="shared" ref="E66:E129" si="3">_xlfn.IFS(D66&lt;1000,"less than 1000",D66&lt;5000, "1000 to 4999",D66&lt;10000, "5000 to 9999",D66&lt;15000, "10000 to 14999",D66&lt;20000,"15000 to 19999",D66&lt;25000, "20000 to 24999", D66&lt;30000, "25000 to 29999",D66&lt;35000,"30000 to 34999", D66&lt;40000,"35000 to 39999", D66&lt;45000,"40000 to 44999",D66&lt;50000,"45000 to 49999",TRUE, "Greater than 50000")</f>
        <v>1000 to 4999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 s="9">
        <f t="shared" si="1"/>
        <v>41463.01829861111</v>
      </c>
      <c r="L66" s="11">
        <v>2013</v>
      </c>
      <c r="M66">
        <v>1370651181</v>
      </c>
      <c r="N66" s="9">
        <f t="shared" si="2"/>
        <v>41433.01829861111</v>
      </c>
      <c r="O66" s="11">
        <f>YEAR(Table1[[#This Row],[launch date  conversion]])</f>
        <v>2013</v>
      </c>
      <c r="P66" t="b">
        <v>0</v>
      </c>
      <c r="Q66">
        <v>24</v>
      </c>
      <c r="R66" t="b">
        <v>1</v>
      </c>
      <c r="S66" t="s">
        <v>8264</v>
      </c>
      <c r="T66" t="s">
        <v>8348</v>
      </c>
      <c r="U66" t="s">
        <v>8361</v>
      </c>
    </row>
    <row r="67" spans="1:21" ht="50" customHeight="1" x14ac:dyDescent="0.2">
      <c r="A67">
        <v>65</v>
      </c>
      <c r="B67" s="3" t="s">
        <v>67</v>
      </c>
      <c r="C67" s="3" t="s">
        <v>4176</v>
      </c>
      <c r="D67" s="6">
        <v>7000</v>
      </c>
      <c r="E67" s="15" t="str">
        <f t="shared" si="3"/>
        <v>5000 to 9999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 s="9">
        <f t="shared" ref="K67:K130" si="4">(((J67/60)/60)/24)+DATE(1970,1,1)</f>
        <v>41862.249305555553</v>
      </c>
      <c r="L67" s="11">
        <v>2014</v>
      </c>
      <c r="M67">
        <v>1405453354</v>
      </c>
      <c r="N67" s="9">
        <f t="shared" ref="N67:N130" si="5">(((M67/60)/60)/24)+DATE(1970,1,1)</f>
        <v>41835.821226851855</v>
      </c>
      <c r="O67" s="11">
        <f>YEAR(Table1[[#This Row],[launch date  conversion]])</f>
        <v>2014</v>
      </c>
      <c r="P67" t="b">
        <v>0</v>
      </c>
      <c r="Q67">
        <v>57</v>
      </c>
      <c r="R67" t="b">
        <v>1</v>
      </c>
      <c r="S67" t="s">
        <v>8264</v>
      </c>
      <c r="T67" t="s">
        <v>8348</v>
      </c>
      <c r="U67" t="s">
        <v>8361</v>
      </c>
    </row>
    <row r="68" spans="1:21" ht="50" customHeight="1" x14ac:dyDescent="0.2">
      <c r="A68">
        <v>66</v>
      </c>
      <c r="B68" s="3" t="s">
        <v>68</v>
      </c>
      <c r="C68" s="3" t="s">
        <v>4177</v>
      </c>
      <c r="D68" s="6">
        <v>2000</v>
      </c>
      <c r="E68" s="15" t="str">
        <f t="shared" si="3"/>
        <v>1000 to 4999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 s="9">
        <f t="shared" si="4"/>
        <v>42569.849768518514</v>
      </c>
      <c r="L68" s="11">
        <v>2016</v>
      </c>
      <c r="M68">
        <v>1466281420</v>
      </c>
      <c r="N68" s="9">
        <f t="shared" si="5"/>
        <v>42539.849768518514</v>
      </c>
      <c r="O68" s="11">
        <f>YEAR(Table1[[#This Row],[launch date  conversion]])</f>
        <v>2016</v>
      </c>
      <c r="P68" t="b">
        <v>0</v>
      </c>
      <c r="Q68">
        <v>26</v>
      </c>
      <c r="R68" t="b">
        <v>1</v>
      </c>
      <c r="S68" t="s">
        <v>8264</v>
      </c>
      <c r="T68" t="s">
        <v>8348</v>
      </c>
      <c r="U68" t="s">
        <v>8361</v>
      </c>
    </row>
    <row r="69" spans="1:21" ht="50" customHeight="1" x14ac:dyDescent="0.2">
      <c r="A69">
        <v>67</v>
      </c>
      <c r="B69" s="3" t="s">
        <v>69</v>
      </c>
      <c r="C69" s="3" t="s">
        <v>4178</v>
      </c>
      <c r="D69" s="6">
        <v>2000</v>
      </c>
      <c r="E69" s="15" t="str">
        <f t="shared" si="3"/>
        <v>1000 to 4999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 s="9">
        <f t="shared" si="4"/>
        <v>41105.583379629628</v>
      </c>
      <c r="L69" s="11">
        <v>2012</v>
      </c>
      <c r="M69">
        <v>1339768804</v>
      </c>
      <c r="N69" s="9">
        <f t="shared" si="5"/>
        <v>41075.583379629628</v>
      </c>
      <c r="O69" s="11">
        <f>YEAR(Table1[[#This Row],[launch date  conversion]])</f>
        <v>2012</v>
      </c>
      <c r="P69" t="b">
        <v>0</v>
      </c>
      <c r="Q69">
        <v>20</v>
      </c>
      <c r="R69" t="b">
        <v>1</v>
      </c>
      <c r="S69" t="s">
        <v>8264</v>
      </c>
      <c r="T69" t="s">
        <v>8348</v>
      </c>
      <c r="U69" t="s">
        <v>8361</v>
      </c>
    </row>
    <row r="70" spans="1:21" ht="50" customHeight="1" x14ac:dyDescent="0.2">
      <c r="A70">
        <v>68</v>
      </c>
      <c r="B70" s="3" t="s">
        <v>70</v>
      </c>
      <c r="C70" s="3" t="s">
        <v>4179</v>
      </c>
      <c r="D70" s="6">
        <v>600</v>
      </c>
      <c r="E70" s="15" t="str">
        <f t="shared" si="3"/>
        <v>less than 1000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 s="9">
        <f t="shared" si="4"/>
        <v>41693.569340277776</v>
      </c>
      <c r="L70" s="11">
        <v>2014</v>
      </c>
      <c r="M70">
        <v>1390570791</v>
      </c>
      <c r="N70" s="9">
        <f t="shared" si="5"/>
        <v>41663.569340277776</v>
      </c>
      <c r="O70" s="11">
        <f>YEAR(Table1[[#This Row],[launch date  conversion]])</f>
        <v>2014</v>
      </c>
      <c r="P70" t="b">
        <v>0</v>
      </c>
      <c r="Q70">
        <v>36</v>
      </c>
      <c r="R70" t="b">
        <v>1</v>
      </c>
      <c r="S70" t="s">
        <v>8264</v>
      </c>
      <c r="T70" t="s">
        <v>8348</v>
      </c>
      <c r="U70" t="s">
        <v>8361</v>
      </c>
    </row>
    <row r="71" spans="1:21" ht="50" customHeight="1" x14ac:dyDescent="0.2">
      <c r="A71">
        <v>69</v>
      </c>
      <c r="B71" s="3" t="s">
        <v>71</v>
      </c>
      <c r="C71" s="3" t="s">
        <v>4180</v>
      </c>
      <c r="D71" s="6">
        <v>10000</v>
      </c>
      <c r="E71" s="15" t="str">
        <f t="shared" si="3"/>
        <v>10000 to 14999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 s="9">
        <f t="shared" si="4"/>
        <v>40818.290972222225</v>
      </c>
      <c r="L71" s="11">
        <v>2011</v>
      </c>
      <c r="M71">
        <v>1314765025</v>
      </c>
      <c r="N71" s="9">
        <f t="shared" si="5"/>
        <v>40786.187789351854</v>
      </c>
      <c r="O71" s="11">
        <f>YEAR(Table1[[#This Row],[launch date  conversion]])</f>
        <v>2011</v>
      </c>
      <c r="P71" t="b">
        <v>0</v>
      </c>
      <c r="Q71">
        <v>178</v>
      </c>
      <c r="R71" t="b">
        <v>1</v>
      </c>
      <c r="S71" t="s">
        <v>8264</v>
      </c>
      <c r="T71" t="s">
        <v>8348</v>
      </c>
      <c r="U71" t="s">
        <v>8361</v>
      </c>
    </row>
    <row r="72" spans="1:21" ht="50" customHeight="1" x14ac:dyDescent="0.2">
      <c r="A72">
        <v>70</v>
      </c>
      <c r="B72" s="3" t="s">
        <v>72</v>
      </c>
      <c r="C72" s="3" t="s">
        <v>4181</v>
      </c>
      <c r="D72" s="6">
        <v>500</v>
      </c>
      <c r="E72" s="15" t="str">
        <f t="shared" si="3"/>
        <v>less than 1000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 s="9">
        <f t="shared" si="4"/>
        <v>40790.896354166667</v>
      </c>
      <c r="L72" s="11">
        <v>2011</v>
      </c>
      <c r="M72">
        <v>1309987845</v>
      </c>
      <c r="N72" s="9">
        <f t="shared" si="5"/>
        <v>40730.896354166667</v>
      </c>
      <c r="O72" s="11">
        <f>YEAR(Table1[[#This Row],[launch date  conversion]])</f>
        <v>2011</v>
      </c>
      <c r="P72" t="b">
        <v>0</v>
      </c>
      <c r="Q72">
        <v>17</v>
      </c>
      <c r="R72" t="b">
        <v>1</v>
      </c>
      <c r="S72" t="s">
        <v>8264</v>
      </c>
      <c r="T72" t="s">
        <v>8348</v>
      </c>
      <c r="U72" t="s">
        <v>8361</v>
      </c>
    </row>
    <row r="73" spans="1:21" ht="50" customHeight="1" x14ac:dyDescent="0.2">
      <c r="A73">
        <v>71</v>
      </c>
      <c r="B73" s="3" t="s">
        <v>73</v>
      </c>
      <c r="C73" s="3" t="s">
        <v>4182</v>
      </c>
      <c r="D73" s="6">
        <v>1800</v>
      </c>
      <c r="E73" s="15" t="str">
        <f t="shared" si="3"/>
        <v>1000 to 4999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 s="9">
        <f t="shared" si="4"/>
        <v>41057.271493055552</v>
      </c>
      <c r="L73" s="11">
        <v>2012</v>
      </c>
      <c r="M73">
        <v>1333002657</v>
      </c>
      <c r="N73" s="9">
        <f t="shared" si="5"/>
        <v>40997.271493055552</v>
      </c>
      <c r="O73" s="11">
        <f>YEAR(Table1[[#This Row],[launch date  conversion]])</f>
        <v>2012</v>
      </c>
      <c r="P73" t="b">
        <v>0</v>
      </c>
      <c r="Q73">
        <v>32</v>
      </c>
      <c r="R73" t="b">
        <v>1</v>
      </c>
      <c r="S73" t="s">
        <v>8264</v>
      </c>
      <c r="T73" t="s">
        <v>8348</v>
      </c>
      <c r="U73" t="s">
        <v>8361</v>
      </c>
    </row>
    <row r="74" spans="1:21" ht="50" customHeight="1" x14ac:dyDescent="0.2">
      <c r="A74">
        <v>72</v>
      </c>
      <c r="B74" s="3" t="s">
        <v>74</v>
      </c>
      <c r="C74" s="3" t="s">
        <v>4183</v>
      </c>
      <c r="D74" s="6">
        <v>2200</v>
      </c>
      <c r="E74" s="15" t="str">
        <f t="shared" si="3"/>
        <v>1000 to 4999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 s="9">
        <f t="shared" si="4"/>
        <v>41228</v>
      </c>
      <c r="L74" s="11">
        <v>2012</v>
      </c>
      <c r="M74">
        <v>1351210481</v>
      </c>
      <c r="N74" s="9">
        <f t="shared" si="5"/>
        <v>41208.010196759256</v>
      </c>
      <c r="O74" s="11">
        <f>YEAR(Table1[[#This Row],[launch date  conversion]])</f>
        <v>2012</v>
      </c>
      <c r="P74" t="b">
        <v>0</v>
      </c>
      <c r="Q74">
        <v>41</v>
      </c>
      <c r="R74" t="b">
        <v>1</v>
      </c>
      <c r="S74" t="s">
        <v>8264</v>
      </c>
      <c r="T74" t="s">
        <v>8348</v>
      </c>
      <c r="U74" t="s">
        <v>8361</v>
      </c>
    </row>
    <row r="75" spans="1:21" ht="50" customHeight="1" x14ac:dyDescent="0.2">
      <c r="A75">
        <v>73</v>
      </c>
      <c r="B75" s="3" t="s">
        <v>75</v>
      </c>
      <c r="C75" s="3" t="s">
        <v>4184</v>
      </c>
      <c r="D75" s="6">
        <v>900</v>
      </c>
      <c r="E75" s="15" t="str">
        <f t="shared" si="3"/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 s="9">
        <f t="shared" si="4"/>
        <v>40666.165972222225</v>
      </c>
      <c r="L75" s="11">
        <v>2011</v>
      </c>
      <c r="M75">
        <v>1297620584</v>
      </c>
      <c r="N75" s="9">
        <f t="shared" si="5"/>
        <v>40587.75675925926</v>
      </c>
      <c r="O75" s="11">
        <f>YEAR(Table1[[#This Row],[launch date  conversion]])</f>
        <v>2011</v>
      </c>
      <c r="P75" t="b">
        <v>0</v>
      </c>
      <c r="Q75">
        <v>18</v>
      </c>
      <c r="R75" t="b">
        <v>1</v>
      </c>
      <c r="S75" t="s">
        <v>8264</v>
      </c>
      <c r="T75" t="s">
        <v>8348</v>
      </c>
      <c r="U75" t="s">
        <v>8361</v>
      </c>
    </row>
    <row r="76" spans="1:21" ht="50" customHeight="1" x14ac:dyDescent="0.2">
      <c r="A76">
        <v>74</v>
      </c>
      <c r="B76" s="3" t="s">
        <v>76</v>
      </c>
      <c r="C76" s="3" t="s">
        <v>4185</v>
      </c>
      <c r="D76" s="6">
        <v>500</v>
      </c>
      <c r="E76" s="15" t="str">
        <f t="shared" si="3"/>
        <v>less than 1000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 s="9">
        <f t="shared" si="4"/>
        <v>42390.487210648149</v>
      </c>
      <c r="L76" s="11">
        <v>2016</v>
      </c>
      <c r="M76">
        <v>1450784495</v>
      </c>
      <c r="N76" s="9">
        <f t="shared" si="5"/>
        <v>42360.487210648149</v>
      </c>
      <c r="O76" s="11">
        <f>YEAR(Table1[[#This Row],[launch date  conversion]])</f>
        <v>2015</v>
      </c>
      <c r="P76" t="b">
        <v>0</v>
      </c>
      <c r="Q76">
        <v>29</v>
      </c>
      <c r="R76" t="b">
        <v>1</v>
      </c>
      <c r="S76" t="s">
        <v>8264</v>
      </c>
      <c r="T76" t="s">
        <v>8348</v>
      </c>
      <c r="U76" t="s">
        <v>8361</v>
      </c>
    </row>
    <row r="77" spans="1:21" ht="50" customHeight="1" x14ac:dyDescent="0.2">
      <c r="A77">
        <v>75</v>
      </c>
      <c r="B77" s="3" t="s">
        <v>77</v>
      </c>
      <c r="C77" s="3" t="s">
        <v>4186</v>
      </c>
      <c r="D77" s="6">
        <v>3500</v>
      </c>
      <c r="E77" s="15" t="str">
        <f t="shared" si="3"/>
        <v>1000 to 4999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 s="9">
        <f t="shared" si="4"/>
        <v>41387.209166666667</v>
      </c>
      <c r="L77" s="11">
        <v>2013</v>
      </c>
      <c r="M77">
        <v>1364101272</v>
      </c>
      <c r="N77" s="9">
        <f t="shared" si="5"/>
        <v>41357.209166666667</v>
      </c>
      <c r="O77" s="11">
        <f>YEAR(Table1[[#This Row],[launch date  conversion]])</f>
        <v>2013</v>
      </c>
      <c r="P77" t="b">
        <v>0</v>
      </c>
      <c r="Q77">
        <v>47</v>
      </c>
      <c r="R77" t="b">
        <v>1</v>
      </c>
      <c r="S77" t="s">
        <v>8264</v>
      </c>
      <c r="T77" t="s">
        <v>8348</v>
      </c>
      <c r="U77" t="s">
        <v>8361</v>
      </c>
    </row>
    <row r="78" spans="1:21" ht="50" customHeight="1" x14ac:dyDescent="0.2">
      <c r="A78">
        <v>76</v>
      </c>
      <c r="B78" s="3" t="s">
        <v>78</v>
      </c>
      <c r="C78" s="3" t="s">
        <v>4187</v>
      </c>
      <c r="D78" s="6">
        <v>300</v>
      </c>
      <c r="E78" s="15" t="str">
        <f t="shared" si="3"/>
        <v>less than 1000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 s="9">
        <f t="shared" si="4"/>
        <v>40904.733310185184</v>
      </c>
      <c r="L78" s="11">
        <v>2011</v>
      </c>
      <c r="M78">
        <v>1319819758</v>
      </c>
      <c r="N78" s="9">
        <f t="shared" si="5"/>
        <v>40844.691643518519</v>
      </c>
      <c r="O78" s="11">
        <f>YEAR(Table1[[#This Row],[launch date  conversion]])</f>
        <v>2011</v>
      </c>
      <c r="P78" t="b">
        <v>0</v>
      </c>
      <c r="Q78">
        <v>15</v>
      </c>
      <c r="R78" t="b">
        <v>1</v>
      </c>
      <c r="S78" t="s">
        <v>8264</v>
      </c>
      <c r="T78" t="s">
        <v>8348</v>
      </c>
      <c r="U78" t="s">
        <v>8361</v>
      </c>
    </row>
    <row r="79" spans="1:21" ht="50" customHeight="1" x14ac:dyDescent="0.2">
      <c r="A79">
        <v>77</v>
      </c>
      <c r="B79" s="3" t="s">
        <v>79</v>
      </c>
      <c r="C79" s="3" t="s">
        <v>4188</v>
      </c>
      <c r="D79" s="6">
        <v>400</v>
      </c>
      <c r="E79" s="15" t="str">
        <f t="shared" si="3"/>
        <v>less than 1000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 s="9">
        <f t="shared" si="4"/>
        <v>41050.124305555553</v>
      </c>
      <c r="L79" s="11">
        <v>2012</v>
      </c>
      <c r="M79">
        <v>1332991717</v>
      </c>
      <c r="N79" s="9">
        <f t="shared" si="5"/>
        <v>40997.144872685189</v>
      </c>
      <c r="O79" s="11">
        <f>YEAR(Table1[[#This Row],[launch date  conversion]])</f>
        <v>2012</v>
      </c>
      <c r="P79" t="b">
        <v>0</v>
      </c>
      <c r="Q79">
        <v>26</v>
      </c>
      <c r="R79" t="b">
        <v>1</v>
      </c>
      <c r="S79" t="s">
        <v>8264</v>
      </c>
      <c r="T79" t="s">
        <v>8348</v>
      </c>
      <c r="U79" t="s">
        <v>8361</v>
      </c>
    </row>
    <row r="80" spans="1:21" ht="50" customHeight="1" x14ac:dyDescent="0.2">
      <c r="A80">
        <v>78</v>
      </c>
      <c r="B80" s="3" t="s">
        <v>80</v>
      </c>
      <c r="C80" s="3" t="s">
        <v>4189</v>
      </c>
      <c r="D80" s="6">
        <v>50</v>
      </c>
      <c r="E80" s="15" t="str">
        <f t="shared" si="3"/>
        <v>less than 1000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 s="9">
        <f t="shared" si="4"/>
        <v>42614.730567129634</v>
      </c>
      <c r="L80" s="11">
        <v>2016</v>
      </c>
      <c r="M80">
        <v>1471887121</v>
      </c>
      <c r="N80" s="9">
        <f t="shared" si="5"/>
        <v>42604.730567129634</v>
      </c>
      <c r="O80" s="11">
        <f>YEAR(Table1[[#This Row],[launch date  conversion]])</f>
        <v>2016</v>
      </c>
      <c r="P80" t="b">
        <v>0</v>
      </c>
      <c r="Q80">
        <v>35</v>
      </c>
      <c r="R80" t="b">
        <v>1</v>
      </c>
      <c r="S80" t="s">
        <v>8264</v>
      </c>
      <c r="T80" t="s">
        <v>8348</v>
      </c>
      <c r="U80" t="s">
        <v>8361</v>
      </c>
    </row>
    <row r="81" spans="1:21" ht="50" customHeight="1" x14ac:dyDescent="0.2">
      <c r="A81">
        <v>79</v>
      </c>
      <c r="B81" s="3" t="s">
        <v>81</v>
      </c>
      <c r="C81" s="3" t="s">
        <v>4190</v>
      </c>
      <c r="D81" s="6">
        <v>1300</v>
      </c>
      <c r="E81" s="15" t="str">
        <f t="shared" si="3"/>
        <v>1000 to 4999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 s="9">
        <f t="shared" si="4"/>
        <v>41754.776539351849</v>
      </c>
      <c r="L81" s="11">
        <v>2014</v>
      </c>
      <c r="M81">
        <v>1395859093</v>
      </c>
      <c r="N81" s="9">
        <f t="shared" si="5"/>
        <v>41724.776539351849</v>
      </c>
      <c r="O81" s="11">
        <f>YEAR(Table1[[#This Row],[launch date  conversion]])</f>
        <v>2014</v>
      </c>
      <c r="P81" t="b">
        <v>0</v>
      </c>
      <c r="Q81">
        <v>41</v>
      </c>
      <c r="R81" t="b">
        <v>1</v>
      </c>
      <c r="S81" t="s">
        <v>8264</v>
      </c>
      <c r="T81" t="s">
        <v>8348</v>
      </c>
      <c r="U81" t="s">
        <v>8361</v>
      </c>
    </row>
    <row r="82" spans="1:21" ht="50" customHeight="1" x14ac:dyDescent="0.2">
      <c r="A82">
        <v>80</v>
      </c>
      <c r="B82" s="3" t="s">
        <v>82</v>
      </c>
      <c r="C82" s="3" t="s">
        <v>4191</v>
      </c>
      <c r="D82" s="6">
        <v>12000</v>
      </c>
      <c r="E82" s="15" t="str">
        <f t="shared" si="3"/>
        <v>10000 to 14999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 s="9">
        <f t="shared" si="4"/>
        <v>41618.083981481483</v>
      </c>
      <c r="L82" s="11">
        <v>2013</v>
      </c>
      <c r="M82">
        <v>1383616856</v>
      </c>
      <c r="N82" s="9">
        <f t="shared" si="5"/>
        <v>41583.083981481483</v>
      </c>
      <c r="O82" s="11">
        <f>YEAR(Table1[[#This Row],[launch date  conversion]])</f>
        <v>2013</v>
      </c>
      <c r="P82" t="b">
        <v>0</v>
      </c>
      <c r="Q82">
        <v>47</v>
      </c>
      <c r="R82" t="b">
        <v>1</v>
      </c>
      <c r="S82" t="s">
        <v>8264</v>
      </c>
      <c r="T82" t="s">
        <v>8348</v>
      </c>
      <c r="U82" t="s">
        <v>8361</v>
      </c>
    </row>
    <row r="83" spans="1:21" ht="50" customHeight="1" x14ac:dyDescent="0.2">
      <c r="A83">
        <v>81</v>
      </c>
      <c r="B83" s="3" t="s">
        <v>83</v>
      </c>
      <c r="C83" s="3" t="s">
        <v>4192</v>
      </c>
      <c r="D83" s="6">
        <v>750</v>
      </c>
      <c r="E83" s="15" t="str">
        <f t="shared" si="3"/>
        <v>less than 1000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 s="9">
        <f t="shared" si="4"/>
        <v>41104.126388888886</v>
      </c>
      <c r="L83" s="11">
        <v>2012</v>
      </c>
      <c r="M83">
        <v>1341892127</v>
      </c>
      <c r="N83" s="9">
        <f t="shared" si="5"/>
        <v>41100.158877314818</v>
      </c>
      <c r="O83" s="11">
        <f>YEAR(Table1[[#This Row],[launch date  conversion]])</f>
        <v>2012</v>
      </c>
      <c r="P83" t="b">
        <v>0</v>
      </c>
      <c r="Q83">
        <v>28</v>
      </c>
      <c r="R83" t="b">
        <v>1</v>
      </c>
      <c r="S83" t="s">
        <v>8264</v>
      </c>
      <c r="T83" t="s">
        <v>8348</v>
      </c>
      <c r="U83" t="s">
        <v>8361</v>
      </c>
    </row>
    <row r="84" spans="1:21" ht="50" customHeight="1" x14ac:dyDescent="0.2">
      <c r="A84">
        <v>82</v>
      </c>
      <c r="B84" s="3" t="s">
        <v>84</v>
      </c>
      <c r="C84" s="3" t="s">
        <v>4193</v>
      </c>
      <c r="D84" s="6">
        <v>4000</v>
      </c>
      <c r="E84" s="15" t="str">
        <f t="shared" si="3"/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 s="9">
        <f t="shared" si="4"/>
        <v>40825.820150462961</v>
      </c>
      <c r="L84" s="11">
        <v>2011</v>
      </c>
      <c r="M84">
        <v>1315597261</v>
      </c>
      <c r="N84" s="9">
        <f t="shared" si="5"/>
        <v>40795.820150462961</v>
      </c>
      <c r="O84" s="11">
        <f>YEAR(Table1[[#This Row],[launch date  conversion]])</f>
        <v>2011</v>
      </c>
      <c r="P84" t="b">
        <v>0</v>
      </c>
      <c r="Q84">
        <v>100</v>
      </c>
      <c r="R84" t="b">
        <v>1</v>
      </c>
      <c r="S84" t="s">
        <v>8264</v>
      </c>
      <c r="T84" t="s">
        <v>8348</v>
      </c>
      <c r="U84" t="s">
        <v>8361</v>
      </c>
    </row>
    <row r="85" spans="1:21" ht="50" customHeight="1" x14ac:dyDescent="0.2">
      <c r="A85">
        <v>83</v>
      </c>
      <c r="B85" s="3" t="s">
        <v>85</v>
      </c>
      <c r="C85" s="3" t="s">
        <v>4194</v>
      </c>
      <c r="D85" s="6">
        <v>200</v>
      </c>
      <c r="E85" s="15" t="str">
        <f t="shared" si="3"/>
        <v>less than 1000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 s="9">
        <f t="shared" si="4"/>
        <v>42057.479166666672</v>
      </c>
      <c r="L85" s="11">
        <v>2015</v>
      </c>
      <c r="M85">
        <v>1423320389</v>
      </c>
      <c r="N85" s="9">
        <f t="shared" si="5"/>
        <v>42042.615613425922</v>
      </c>
      <c r="O85" s="11">
        <f>YEAR(Table1[[#This Row],[launch date  conversion]])</f>
        <v>2015</v>
      </c>
      <c r="P85" t="b">
        <v>0</v>
      </c>
      <c r="Q85">
        <v>13</v>
      </c>
      <c r="R85" t="b">
        <v>1</v>
      </c>
      <c r="S85" t="s">
        <v>8264</v>
      </c>
      <c r="T85" t="s">
        <v>8348</v>
      </c>
      <c r="U85" t="s">
        <v>8361</v>
      </c>
    </row>
    <row r="86" spans="1:21" ht="50" customHeight="1" x14ac:dyDescent="0.2">
      <c r="A86">
        <v>84</v>
      </c>
      <c r="B86" s="3" t="s">
        <v>86</v>
      </c>
      <c r="C86" s="3" t="s">
        <v>4195</v>
      </c>
      <c r="D86" s="6">
        <v>500</v>
      </c>
      <c r="E86" s="15" t="str">
        <f t="shared" si="3"/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 s="9">
        <f t="shared" si="4"/>
        <v>40678.757939814815</v>
      </c>
      <c r="L86" s="11">
        <v>2011</v>
      </c>
      <c r="M86">
        <v>1302891086</v>
      </c>
      <c r="N86" s="9">
        <f t="shared" si="5"/>
        <v>40648.757939814815</v>
      </c>
      <c r="O86" s="11">
        <f>YEAR(Table1[[#This Row],[launch date  conversion]])</f>
        <v>2011</v>
      </c>
      <c r="P86" t="b">
        <v>0</v>
      </c>
      <c r="Q86">
        <v>7</v>
      </c>
      <c r="R86" t="b">
        <v>1</v>
      </c>
      <c r="S86" t="s">
        <v>8264</v>
      </c>
      <c r="T86" t="s">
        <v>8348</v>
      </c>
      <c r="U86" t="s">
        <v>8361</v>
      </c>
    </row>
    <row r="87" spans="1:21" ht="50" customHeight="1" x14ac:dyDescent="0.2">
      <c r="A87">
        <v>85</v>
      </c>
      <c r="B87" s="3" t="s">
        <v>87</v>
      </c>
      <c r="C87" s="3" t="s">
        <v>4196</v>
      </c>
      <c r="D87" s="6">
        <v>1200</v>
      </c>
      <c r="E87" s="15" t="str">
        <f t="shared" si="3"/>
        <v>1000 to 4999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 s="9">
        <f t="shared" si="4"/>
        <v>40809.125428240739</v>
      </c>
      <c r="L87" s="11">
        <v>2011</v>
      </c>
      <c r="M87">
        <v>1314154837</v>
      </c>
      <c r="N87" s="9">
        <f t="shared" si="5"/>
        <v>40779.125428240739</v>
      </c>
      <c r="O87" s="11">
        <f>YEAR(Table1[[#This Row],[launch date  conversion]])</f>
        <v>2011</v>
      </c>
      <c r="P87" t="b">
        <v>0</v>
      </c>
      <c r="Q87">
        <v>21</v>
      </c>
      <c r="R87" t="b">
        <v>1</v>
      </c>
      <c r="S87" t="s">
        <v>8264</v>
      </c>
      <c r="T87" t="s">
        <v>8348</v>
      </c>
      <c r="U87" t="s">
        <v>8361</v>
      </c>
    </row>
    <row r="88" spans="1:21" ht="50" customHeight="1" x14ac:dyDescent="0.2">
      <c r="A88">
        <v>86</v>
      </c>
      <c r="B88" s="3" t="s">
        <v>88</v>
      </c>
      <c r="C88" s="3" t="s">
        <v>4197</v>
      </c>
      <c r="D88" s="6">
        <v>6000</v>
      </c>
      <c r="E88" s="15" t="str">
        <f t="shared" si="3"/>
        <v>5000 to 9999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 s="9">
        <f t="shared" si="4"/>
        <v>42365.59774305555</v>
      </c>
      <c r="L88" s="11">
        <v>2015</v>
      </c>
      <c r="M88">
        <v>1444828845</v>
      </c>
      <c r="N88" s="9">
        <f t="shared" si="5"/>
        <v>42291.556076388893</v>
      </c>
      <c r="O88" s="11">
        <f>YEAR(Table1[[#This Row],[launch date  conversion]])</f>
        <v>2015</v>
      </c>
      <c r="P88" t="b">
        <v>0</v>
      </c>
      <c r="Q88">
        <v>17</v>
      </c>
      <c r="R88" t="b">
        <v>1</v>
      </c>
      <c r="S88" t="s">
        <v>8264</v>
      </c>
      <c r="T88" t="s">
        <v>8348</v>
      </c>
      <c r="U88" t="s">
        <v>8361</v>
      </c>
    </row>
    <row r="89" spans="1:21" ht="50" customHeight="1" x14ac:dyDescent="0.2">
      <c r="A89">
        <v>87</v>
      </c>
      <c r="B89" s="3" t="s">
        <v>89</v>
      </c>
      <c r="C89" s="3" t="s">
        <v>4198</v>
      </c>
      <c r="D89" s="6">
        <v>2500</v>
      </c>
      <c r="E89" s="15" t="str">
        <f t="shared" si="3"/>
        <v>1000 to 4999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 s="9">
        <f t="shared" si="4"/>
        <v>40332.070138888892</v>
      </c>
      <c r="L89" s="11">
        <v>2010</v>
      </c>
      <c r="M89">
        <v>1274705803</v>
      </c>
      <c r="N89" s="9">
        <f t="shared" si="5"/>
        <v>40322.53938657407</v>
      </c>
      <c r="O89" s="11">
        <f>YEAR(Table1[[#This Row],[launch date  conversion]])</f>
        <v>2010</v>
      </c>
      <c r="P89" t="b">
        <v>0</v>
      </c>
      <c r="Q89">
        <v>25</v>
      </c>
      <c r="R89" t="b">
        <v>1</v>
      </c>
      <c r="S89" t="s">
        <v>8264</v>
      </c>
      <c r="T89" t="s">
        <v>8348</v>
      </c>
      <c r="U89" t="s">
        <v>8361</v>
      </c>
    </row>
    <row r="90" spans="1:21" ht="50" customHeight="1" x14ac:dyDescent="0.2">
      <c r="A90">
        <v>88</v>
      </c>
      <c r="B90" s="3" t="s">
        <v>90</v>
      </c>
      <c r="C90" s="3" t="s">
        <v>4199</v>
      </c>
      <c r="D90" s="6">
        <v>3500</v>
      </c>
      <c r="E90" s="15" t="str">
        <f t="shared" si="3"/>
        <v>1000 to 4999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 s="9">
        <f t="shared" si="4"/>
        <v>41812.65892361111</v>
      </c>
      <c r="L90" s="11">
        <v>2014</v>
      </c>
      <c r="M90">
        <v>1401205731</v>
      </c>
      <c r="N90" s="9">
        <f t="shared" si="5"/>
        <v>41786.65892361111</v>
      </c>
      <c r="O90" s="11">
        <f>YEAR(Table1[[#This Row],[launch date  conversion]])</f>
        <v>2014</v>
      </c>
      <c r="P90" t="b">
        <v>0</v>
      </c>
      <c r="Q90">
        <v>60</v>
      </c>
      <c r="R90" t="b">
        <v>1</v>
      </c>
      <c r="S90" t="s">
        <v>8264</v>
      </c>
      <c r="T90" t="s">
        <v>8348</v>
      </c>
      <c r="U90" t="s">
        <v>8361</v>
      </c>
    </row>
    <row r="91" spans="1:21" ht="50" customHeight="1" x14ac:dyDescent="0.2">
      <c r="A91">
        <v>89</v>
      </c>
      <c r="B91" s="3" t="s">
        <v>91</v>
      </c>
      <c r="C91" s="3" t="s">
        <v>4200</v>
      </c>
      <c r="D91" s="6">
        <v>6000</v>
      </c>
      <c r="E91" s="15" t="str">
        <f t="shared" si="3"/>
        <v>5000 to 9999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 s="9">
        <f t="shared" si="4"/>
        <v>41427.752222222225</v>
      </c>
      <c r="L91" s="11">
        <v>2013</v>
      </c>
      <c r="M91">
        <v>1368036192</v>
      </c>
      <c r="N91" s="9">
        <f t="shared" si="5"/>
        <v>41402.752222222225</v>
      </c>
      <c r="O91" s="11">
        <f>YEAR(Table1[[#This Row],[launch date  conversion]])</f>
        <v>2013</v>
      </c>
      <c r="P91" t="b">
        <v>0</v>
      </c>
      <c r="Q91">
        <v>56</v>
      </c>
      <c r="R91" t="b">
        <v>1</v>
      </c>
      <c r="S91" t="s">
        <v>8264</v>
      </c>
      <c r="T91" t="s">
        <v>8348</v>
      </c>
      <c r="U91" t="s">
        <v>8361</v>
      </c>
    </row>
    <row r="92" spans="1:21" ht="50" customHeight="1" x14ac:dyDescent="0.2">
      <c r="A92">
        <v>90</v>
      </c>
      <c r="B92" s="3" t="s">
        <v>92</v>
      </c>
      <c r="C92" s="3" t="s">
        <v>4201</v>
      </c>
      <c r="D92" s="6">
        <v>500</v>
      </c>
      <c r="E92" s="15" t="str">
        <f t="shared" si="3"/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 s="9">
        <f t="shared" si="4"/>
        <v>40736.297442129631</v>
      </c>
      <c r="L92" s="11">
        <v>2011</v>
      </c>
      <c r="M92">
        <v>1307862499</v>
      </c>
      <c r="N92" s="9">
        <f t="shared" si="5"/>
        <v>40706.297442129631</v>
      </c>
      <c r="O92" s="11">
        <f>YEAR(Table1[[#This Row],[launch date  conversion]])</f>
        <v>2011</v>
      </c>
      <c r="P92" t="b">
        <v>0</v>
      </c>
      <c r="Q92">
        <v>16</v>
      </c>
      <c r="R92" t="b">
        <v>1</v>
      </c>
      <c r="S92" t="s">
        <v>8264</v>
      </c>
      <c r="T92" t="s">
        <v>8348</v>
      </c>
      <c r="U92" t="s">
        <v>8361</v>
      </c>
    </row>
    <row r="93" spans="1:21" ht="50" customHeight="1" x14ac:dyDescent="0.2">
      <c r="A93">
        <v>91</v>
      </c>
      <c r="B93" s="3" t="s">
        <v>93</v>
      </c>
      <c r="C93" s="3" t="s">
        <v>4202</v>
      </c>
      <c r="D93" s="6">
        <v>3000</v>
      </c>
      <c r="E93" s="15" t="str">
        <f t="shared" si="3"/>
        <v>1000 to 4999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 s="9">
        <f t="shared" si="4"/>
        <v>40680.402361111112</v>
      </c>
      <c r="L93" s="11">
        <v>2011</v>
      </c>
      <c r="M93">
        <v>1300354764</v>
      </c>
      <c r="N93" s="9">
        <f t="shared" si="5"/>
        <v>40619.402361111112</v>
      </c>
      <c r="O93" s="11">
        <f>YEAR(Table1[[#This Row],[launch date  conversion]])</f>
        <v>2011</v>
      </c>
      <c r="P93" t="b">
        <v>0</v>
      </c>
      <c r="Q93">
        <v>46</v>
      </c>
      <c r="R93" t="b">
        <v>1</v>
      </c>
      <c r="S93" t="s">
        <v>8264</v>
      </c>
      <c r="T93" t="s">
        <v>8348</v>
      </c>
      <c r="U93" t="s">
        <v>8361</v>
      </c>
    </row>
    <row r="94" spans="1:21" ht="50" customHeight="1" x14ac:dyDescent="0.2">
      <c r="A94">
        <v>92</v>
      </c>
      <c r="B94" s="3" t="s">
        <v>94</v>
      </c>
      <c r="C94" s="3" t="s">
        <v>4203</v>
      </c>
      <c r="D94" s="6">
        <v>5000</v>
      </c>
      <c r="E94" s="15" t="str">
        <f t="shared" si="3"/>
        <v>5000 to 9999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 s="9">
        <f t="shared" si="4"/>
        <v>42767.333333333328</v>
      </c>
      <c r="L94" s="11">
        <v>2017</v>
      </c>
      <c r="M94">
        <v>1481949983</v>
      </c>
      <c r="N94" s="9">
        <f t="shared" si="5"/>
        <v>42721.198877314819</v>
      </c>
      <c r="O94" s="11">
        <f>YEAR(Table1[[#This Row],[launch date  conversion]])</f>
        <v>2016</v>
      </c>
      <c r="P94" t="b">
        <v>0</v>
      </c>
      <c r="Q94">
        <v>43</v>
      </c>
      <c r="R94" t="b">
        <v>1</v>
      </c>
      <c r="S94" t="s">
        <v>8264</v>
      </c>
      <c r="T94" t="s">
        <v>8348</v>
      </c>
      <c r="U94" t="s">
        <v>8361</v>
      </c>
    </row>
    <row r="95" spans="1:21" ht="50" customHeight="1" x14ac:dyDescent="0.2">
      <c r="A95">
        <v>93</v>
      </c>
      <c r="B95" s="3" t="s">
        <v>95</v>
      </c>
      <c r="C95" s="3" t="s">
        <v>4204</v>
      </c>
      <c r="D95" s="6">
        <v>1000</v>
      </c>
      <c r="E95" s="15" t="str">
        <f t="shared" si="3"/>
        <v>1000 to 4999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 s="9">
        <f t="shared" si="4"/>
        <v>41093.875</v>
      </c>
      <c r="L95" s="11">
        <v>2012</v>
      </c>
      <c r="M95">
        <v>1338928537</v>
      </c>
      <c r="N95" s="9">
        <f t="shared" si="5"/>
        <v>41065.858067129629</v>
      </c>
      <c r="O95" s="11">
        <f>YEAR(Table1[[#This Row],[launch date  conversion]])</f>
        <v>2012</v>
      </c>
      <c r="P95" t="b">
        <v>0</v>
      </c>
      <c r="Q95">
        <v>15</v>
      </c>
      <c r="R95" t="b">
        <v>1</v>
      </c>
      <c r="S95" t="s">
        <v>8264</v>
      </c>
      <c r="T95" t="s">
        <v>8348</v>
      </c>
      <c r="U95" t="s">
        <v>8361</v>
      </c>
    </row>
    <row r="96" spans="1:21" ht="50" customHeight="1" x14ac:dyDescent="0.2">
      <c r="A96">
        <v>94</v>
      </c>
      <c r="B96" s="3" t="s">
        <v>96</v>
      </c>
      <c r="C96" s="3" t="s">
        <v>4205</v>
      </c>
      <c r="D96" s="6">
        <v>250</v>
      </c>
      <c r="E96" s="15" t="str">
        <f t="shared" si="3"/>
        <v>less than 1000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 s="9">
        <f t="shared" si="4"/>
        <v>41736.717847222222</v>
      </c>
      <c r="L96" s="11">
        <v>2014</v>
      </c>
      <c r="M96">
        <v>1395162822</v>
      </c>
      <c r="N96" s="9">
        <f t="shared" si="5"/>
        <v>41716.717847222222</v>
      </c>
      <c r="O96" s="11">
        <f>YEAR(Table1[[#This Row],[launch date  conversion]])</f>
        <v>2014</v>
      </c>
      <c r="P96" t="b">
        <v>0</v>
      </c>
      <c r="Q96">
        <v>12</v>
      </c>
      <c r="R96" t="b">
        <v>1</v>
      </c>
      <c r="S96" t="s">
        <v>8264</v>
      </c>
      <c r="T96" t="s">
        <v>8348</v>
      </c>
      <c r="U96" t="s">
        <v>8361</v>
      </c>
    </row>
    <row r="97" spans="1:21" ht="50" customHeight="1" x14ac:dyDescent="0.2">
      <c r="A97">
        <v>95</v>
      </c>
      <c r="B97" s="3" t="s">
        <v>97</v>
      </c>
      <c r="C97" s="3" t="s">
        <v>4206</v>
      </c>
      <c r="D97" s="6">
        <v>350</v>
      </c>
      <c r="E97" s="15" t="str">
        <f t="shared" si="3"/>
        <v>less than 1000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 s="9">
        <f t="shared" si="4"/>
        <v>40965.005104166667</v>
      </c>
      <c r="L97" s="11">
        <v>2012</v>
      </c>
      <c r="M97">
        <v>1327622841</v>
      </c>
      <c r="N97" s="9">
        <f t="shared" si="5"/>
        <v>40935.005104166667</v>
      </c>
      <c r="O97" s="11">
        <f>YEAR(Table1[[#This Row],[launch date  conversion]])</f>
        <v>2012</v>
      </c>
      <c r="P97" t="b">
        <v>0</v>
      </c>
      <c r="Q97">
        <v>21</v>
      </c>
      <c r="R97" t="b">
        <v>1</v>
      </c>
      <c r="S97" t="s">
        <v>8264</v>
      </c>
      <c r="T97" t="s">
        <v>8348</v>
      </c>
      <c r="U97" t="s">
        <v>8361</v>
      </c>
    </row>
    <row r="98" spans="1:21" ht="50" customHeight="1" x14ac:dyDescent="0.2">
      <c r="A98">
        <v>96</v>
      </c>
      <c r="B98" s="3" t="s">
        <v>98</v>
      </c>
      <c r="C98" s="3" t="s">
        <v>4207</v>
      </c>
      <c r="D98" s="6">
        <v>1500</v>
      </c>
      <c r="E98" s="15" t="str">
        <f t="shared" si="3"/>
        <v>1000 to 4999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 s="9">
        <f t="shared" si="4"/>
        <v>40391.125</v>
      </c>
      <c r="L98" s="11">
        <v>2010</v>
      </c>
      <c r="M98">
        <v>1274889241</v>
      </c>
      <c r="N98" s="9">
        <f t="shared" si="5"/>
        <v>40324.662511574075</v>
      </c>
      <c r="O98" s="11">
        <f>YEAR(Table1[[#This Row],[launch date  conversion]])</f>
        <v>2010</v>
      </c>
      <c r="P98" t="b">
        <v>0</v>
      </c>
      <c r="Q98">
        <v>34</v>
      </c>
      <c r="R98" t="b">
        <v>1</v>
      </c>
      <c r="S98" t="s">
        <v>8264</v>
      </c>
      <c r="T98" t="s">
        <v>8348</v>
      </c>
      <c r="U98" t="s">
        <v>8361</v>
      </c>
    </row>
    <row r="99" spans="1:21" ht="50" customHeight="1" x14ac:dyDescent="0.2">
      <c r="A99">
        <v>97</v>
      </c>
      <c r="B99" s="3" t="s">
        <v>99</v>
      </c>
      <c r="C99" s="3" t="s">
        <v>4208</v>
      </c>
      <c r="D99" s="6">
        <v>400</v>
      </c>
      <c r="E99" s="15" t="str">
        <f t="shared" si="3"/>
        <v>less than 1000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 s="9">
        <f t="shared" si="4"/>
        <v>40736.135208333333</v>
      </c>
      <c r="L99" s="11">
        <v>2011</v>
      </c>
      <c r="M99">
        <v>1307848482</v>
      </c>
      <c r="N99" s="9">
        <f t="shared" si="5"/>
        <v>40706.135208333333</v>
      </c>
      <c r="O99" s="11">
        <f>YEAR(Table1[[#This Row],[launch date  conversion]])</f>
        <v>2011</v>
      </c>
      <c r="P99" t="b">
        <v>0</v>
      </c>
      <c r="Q99">
        <v>8</v>
      </c>
      <c r="R99" t="b">
        <v>1</v>
      </c>
      <c r="S99" t="s">
        <v>8264</v>
      </c>
      <c r="T99" t="s">
        <v>8348</v>
      </c>
      <c r="U99" t="s">
        <v>8361</v>
      </c>
    </row>
    <row r="100" spans="1:21" ht="50" customHeight="1" x14ac:dyDescent="0.2">
      <c r="A100">
        <v>98</v>
      </c>
      <c r="B100" s="3" t="s">
        <v>100</v>
      </c>
      <c r="C100" s="3" t="s">
        <v>4209</v>
      </c>
      <c r="D100" s="6">
        <v>3200</v>
      </c>
      <c r="E100" s="15" t="str">
        <f t="shared" si="3"/>
        <v>1000 to 4999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 s="9">
        <f t="shared" si="4"/>
        <v>41250.979166666664</v>
      </c>
      <c r="L100" s="11">
        <v>2012</v>
      </c>
      <c r="M100">
        <v>1351796674</v>
      </c>
      <c r="N100" s="9">
        <f t="shared" si="5"/>
        <v>41214.79483796296</v>
      </c>
      <c r="O100" s="11">
        <f>YEAR(Table1[[#This Row],[launch date  conversion]])</f>
        <v>2012</v>
      </c>
      <c r="P100" t="b">
        <v>0</v>
      </c>
      <c r="Q100">
        <v>60</v>
      </c>
      <c r="R100" t="b">
        <v>1</v>
      </c>
      <c r="S100" t="s">
        <v>8264</v>
      </c>
      <c r="T100" t="s">
        <v>8348</v>
      </c>
      <c r="U100" t="s">
        <v>8361</v>
      </c>
    </row>
    <row r="101" spans="1:21" ht="50" customHeight="1" x14ac:dyDescent="0.2">
      <c r="A101">
        <v>99</v>
      </c>
      <c r="B101" s="3" t="s">
        <v>101</v>
      </c>
      <c r="C101" s="3" t="s">
        <v>4210</v>
      </c>
      <c r="D101" s="6">
        <v>1500</v>
      </c>
      <c r="E101" s="15" t="str">
        <f t="shared" si="3"/>
        <v>1000 to 4999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 s="9">
        <f t="shared" si="4"/>
        <v>41661.902766203704</v>
      </c>
      <c r="L101" s="11">
        <v>2014</v>
      </c>
      <c r="M101">
        <v>1387834799</v>
      </c>
      <c r="N101" s="9">
        <f t="shared" si="5"/>
        <v>41631.902766203704</v>
      </c>
      <c r="O101" s="11">
        <f>YEAR(Table1[[#This Row],[launch date  conversion]])</f>
        <v>2013</v>
      </c>
      <c r="P101" t="b">
        <v>0</v>
      </c>
      <c r="Q101">
        <v>39</v>
      </c>
      <c r="R101" t="b">
        <v>1</v>
      </c>
      <c r="S101" t="s">
        <v>8264</v>
      </c>
      <c r="T101" t="s">
        <v>8348</v>
      </c>
      <c r="U101" t="s">
        <v>8361</v>
      </c>
    </row>
    <row r="102" spans="1:21" ht="50" customHeight="1" x14ac:dyDescent="0.2">
      <c r="A102">
        <v>100</v>
      </c>
      <c r="B102" s="3" t="s">
        <v>102</v>
      </c>
      <c r="C102" s="3" t="s">
        <v>4211</v>
      </c>
      <c r="D102" s="6">
        <v>5000</v>
      </c>
      <c r="E102" s="15" t="str">
        <f t="shared" si="3"/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 s="9">
        <f t="shared" si="4"/>
        <v>41217.794976851852</v>
      </c>
      <c r="L102" s="11">
        <v>2012</v>
      </c>
      <c r="M102">
        <v>1350324286</v>
      </c>
      <c r="N102" s="9">
        <f t="shared" si="5"/>
        <v>41197.753310185188</v>
      </c>
      <c r="O102" s="11">
        <f>YEAR(Table1[[#This Row],[launch date  conversion]])</f>
        <v>2012</v>
      </c>
      <c r="P102" t="b">
        <v>0</v>
      </c>
      <c r="Q102">
        <v>26</v>
      </c>
      <c r="R102" t="b">
        <v>1</v>
      </c>
      <c r="S102" t="s">
        <v>8264</v>
      </c>
      <c r="T102" t="s">
        <v>8348</v>
      </c>
      <c r="U102" t="s">
        <v>8361</v>
      </c>
    </row>
    <row r="103" spans="1:21" ht="50" customHeight="1" x14ac:dyDescent="0.2">
      <c r="A103">
        <v>101</v>
      </c>
      <c r="B103" s="3" t="s">
        <v>103</v>
      </c>
      <c r="C103" s="3" t="s">
        <v>4212</v>
      </c>
      <c r="D103" s="6">
        <v>3500</v>
      </c>
      <c r="E103" s="15" t="str">
        <f t="shared" si="3"/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 s="9">
        <f t="shared" si="4"/>
        <v>41298.776736111111</v>
      </c>
      <c r="L103" s="11">
        <v>2013</v>
      </c>
      <c r="M103">
        <v>1356979110</v>
      </c>
      <c r="N103" s="9">
        <f t="shared" si="5"/>
        <v>41274.776736111111</v>
      </c>
      <c r="O103" s="11">
        <f>YEAR(Table1[[#This Row],[launch date  conversion]])</f>
        <v>2012</v>
      </c>
      <c r="P103" t="b">
        <v>0</v>
      </c>
      <c r="Q103">
        <v>35</v>
      </c>
      <c r="R103" t="b">
        <v>1</v>
      </c>
      <c r="S103" t="s">
        <v>8264</v>
      </c>
      <c r="T103" t="s">
        <v>8348</v>
      </c>
      <c r="U103" t="s">
        <v>8361</v>
      </c>
    </row>
    <row r="104" spans="1:21" ht="50" customHeight="1" x14ac:dyDescent="0.2">
      <c r="A104">
        <v>102</v>
      </c>
      <c r="B104" s="3" t="s">
        <v>104</v>
      </c>
      <c r="C104" s="3" t="s">
        <v>4213</v>
      </c>
      <c r="D104" s="6">
        <v>6000</v>
      </c>
      <c r="E104" s="15" t="str">
        <f t="shared" si="3"/>
        <v>5000 to 9999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 s="9">
        <f t="shared" si="4"/>
        <v>40535.131168981483</v>
      </c>
      <c r="L104" s="11">
        <v>2010</v>
      </c>
      <c r="M104">
        <v>1290481733</v>
      </c>
      <c r="N104" s="9">
        <f t="shared" si="5"/>
        <v>40505.131168981483</v>
      </c>
      <c r="O104" s="11">
        <f>YEAR(Table1[[#This Row],[launch date  conversion]])</f>
        <v>2010</v>
      </c>
      <c r="P104" t="b">
        <v>0</v>
      </c>
      <c r="Q104">
        <v>65</v>
      </c>
      <c r="R104" t="b">
        <v>1</v>
      </c>
      <c r="S104" t="s">
        <v>8264</v>
      </c>
      <c r="T104" t="s">
        <v>8348</v>
      </c>
      <c r="U104" t="s">
        <v>8361</v>
      </c>
    </row>
    <row r="105" spans="1:21" ht="50" customHeight="1" x14ac:dyDescent="0.2">
      <c r="A105">
        <v>103</v>
      </c>
      <c r="B105" s="3" t="s">
        <v>105</v>
      </c>
      <c r="C105" s="3" t="s">
        <v>4214</v>
      </c>
      <c r="D105" s="6">
        <v>1300</v>
      </c>
      <c r="E105" s="15" t="str">
        <f t="shared" si="3"/>
        <v>1000 to 4999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 s="9">
        <f t="shared" si="4"/>
        <v>41705.805902777778</v>
      </c>
      <c r="L105" s="11">
        <v>2014</v>
      </c>
      <c r="M105">
        <v>1392232830</v>
      </c>
      <c r="N105" s="9">
        <f t="shared" si="5"/>
        <v>41682.805902777778</v>
      </c>
      <c r="O105" s="11">
        <f>YEAR(Table1[[#This Row],[launch date  conversion]])</f>
        <v>2014</v>
      </c>
      <c r="P105" t="b">
        <v>0</v>
      </c>
      <c r="Q105">
        <v>49</v>
      </c>
      <c r="R105" t="b">
        <v>1</v>
      </c>
      <c r="S105" t="s">
        <v>8264</v>
      </c>
      <c r="T105" t="s">
        <v>8348</v>
      </c>
      <c r="U105" t="s">
        <v>8361</v>
      </c>
    </row>
    <row r="106" spans="1:21" ht="50" customHeight="1" x14ac:dyDescent="0.2">
      <c r="A106">
        <v>104</v>
      </c>
      <c r="B106" s="3" t="s">
        <v>106</v>
      </c>
      <c r="C106" s="3" t="s">
        <v>4215</v>
      </c>
      <c r="D106" s="6">
        <v>500</v>
      </c>
      <c r="E106" s="15" t="str">
        <f t="shared" si="3"/>
        <v>less than 1000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 s="9">
        <f t="shared" si="4"/>
        <v>40636.041666666664</v>
      </c>
      <c r="L106" s="11">
        <v>2011</v>
      </c>
      <c r="M106">
        <v>1299775266</v>
      </c>
      <c r="N106" s="9">
        <f t="shared" si="5"/>
        <v>40612.695208333331</v>
      </c>
      <c r="O106" s="11">
        <f>YEAR(Table1[[#This Row],[launch date  conversion]])</f>
        <v>2011</v>
      </c>
      <c r="P106" t="b">
        <v>0</v>
      </c>
      <c r="Q106">
        <v>10</v>
      </c>
      <c r="R106" t="b">
        <v>1</v>
      </c>
      <c r="S106" t="s">
        <v>8264</v>
      </c>
      <c r="T106" t="s">
        <v>8348</v>
      </c>
      <c r="U106" t="s">
        <v>8361</v>
      </c>
    </row>
    <row r="107" spans="1:21" ht="50" customHeight="1" x14ac:dyDescent="0.2">
      <c r="A107">
        <v>105</v>
      </c>
      <c r="B107" s="3" t="s">
        <v>107</v>
      </c>
      <c r="C107" s="3" t="s">
        <v>4216</v>
      </c>
      <c r="D107" s="6">
        <v>2200</v>
      </c>
      <c r="E107" s="15" t="str">
        <f t="shared" si="3"/>
        <v>1000 to 4999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 s="9">
        <f t="shared" si="4"/>
        <v>42504</v>
      </c>
      <c r="L107" s="11">
        <v>2016</v>
      </c>
      <c r="M107">
        <v>1461605020</v>
      </c>
      <c r="N107" s="9">
        <f t="shared" si="5"/>
        <v>42485.724768518514</v>
      </c>
      <c r="O107" s="11">
        <f>YEAR(Table1[[#This Row],[launch date  conversion]])</f>
        <v>2016</v>
      </c>
      <c r="P107" t="b">
        <v>0</v>
      </c>
      <c r="Q107">
        <v>60</v>
      </c>
      <c r="R107" t="b">
        <v>1</v>
      </c>
      <c r="S107" t="s">
        <v>8264</v>
      </c>
      <c r="T107" t="s">
        <v>8348</v>
      </c>
      <c r="U107" t="s">
        <v>8361</v>
      </c>
    </row>
    <row r="108" spans="1:21" ht="50" customHeight="1" x14ac:dyDescent="0.2">
      <c r="A108">
        <v>106</v>
      </c>
      <c r="B108" s="3" t="s">
        <v>108</v>
      </c>
      <c r="C108" s="3" t="s">
        <v>4217</v>
      </c>
      <c r="D108" s="6">
        <v>5000</v>
      </c>
      <c r="E108" s="15" t="str">
        <f t="shared" si="3"/>
        <v>5000 to 9999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 s="9">
        <f t="shared" si="4"/>
        <v>41001.776631944449</v>
      </c>
      <c r="L108" s="11">
        <v>2012</v>
      </c>
      <c r="M108">
        <v>1332182301</v>
      </c>
      <c r="N108" s="9">
        <f t="shared" si="5"/>
        <v>40987.776631944449</v>
      </c>
      <c r="O108" s="11">
        <f>YEAR(Table1[[#This Row],[launch date  conversion]])</f>
        <v>2012</v>
      </c>
      <c r="P108" t="b">
        <v>0</v>
      </c>
      <c r="Q108">
        <v>27</v>
      </c>
      <c r="R108" t="b">
        <v>1</v>
      </c>
      <c r="S108" t="s">
        <v>8264</v>
      </c>
      <c r="T108" t="s">
        <v>8348</v>
      </c>
      <c r="U108" t="s">
        <v>8361</v>
      </c>
    </row>
    <row r="109" spans="1:21" ht="50" customHeight="1" x14ac:dyDescent="0.2">
      <c r="A109">
        <v>107</v>
      </c>
      <c r="B109" s="3" t="s">
        <v>109</v>
      </c>
      <c r="C109" s="3" t="s">
        <v>4218</v>
      </c>
      <c r="D109" s="6">
        <v>7500</v>
      </c>
      <c r="E109" s="15" t="str">
        <f t="shared" si="3"/>
        <v>5000 to 9999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 s="9">
        <f t="shared" si="4"/>
        <v>40657.982488425929</v>
      </c>
      <c r="L109" s="11">
        <v>2011</v>
      </c>
      <c r="M109">
        <v>1301787287</v>
      </c>
      <c r="N109" s="9">
        <f t="shared" si="5"/>
        <v>40635.982488425929</v>
      </c>
      <c r="O109" s="11">
        <f>YEAR(Table1[[#This Row],[launch date  conversion]])</f>
        <v>2011</v>
      </c>
      <c r="P109" t="b">
        <v>0</v>
      </c>
      <c r="Q109">
        <v>69</v>
      </c>
      <c r="R109" t="b">
        <v>1</v>
      </c>
      <c r="S109" t="s">
        <v>8264</v>
      </c>
      <c r="T109" t="s">
        <v>8348</v>
      </c>
      <c r="U109" t="s">
        <v>8361</v>
      </c>
    </row>
    <row r="110" spans="1:21" ht="50" customHeight="1" x14ac:dyDescent="0.2">
      <c r="A110">
        <v>108</v>
      </c>
      <c r="B110" s="3" t="s">
        <v>110</v>
      </c>
      <c r="C110" s="3" t="s">
        <v>4219</v>
      </c>
      <c r="D110" s="6">
        <v>1500</v>
      </c>
      <c r="E110" s="15" t="str">
        <f t="shared" si="3"/>
        <v>1000 to 4999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 s="9">
        <f t="shared" si="4"/>
        <v>41425.613078703704</v>
      </c>
      <c r="L110" s="11">
        <v>2013</v>
      </c>
      <c r="M110">
        <v>1364827370</v>
      </c>
      <c r="N110" s="9">
        <f t="shared" si="5"/>
        <v>41365.613078703704</v>
      </c>
      <c r="O110" s="11">
        <f>YEAR(Table1[[#This Row],[launch date  conversion]])</f>
        <v>2013</v>
      </c>
      <c r="P110" t="b">
        <v>0</v>
      </c>
      <c r="Q110">
        <v>47</v>
      </c>
      <c r="R110" t="b">
        <v>1</v>
      </c>
      <c r="S110" t="s">
        <v>8264</v>
      </c>
      <c r="T110" t="s">
        <v>8348</v>
      </c>
      <c r="U110" t="s">
        <v>8361</v>
      </c>
    </row>
    <row r="111" spans="1:21" ht="50" customHeight="1" x14ac:dyDescent="0.2">
      <c r="A111">
        <v>109</v>
      </c>
      <c r="B111" s="3" t="s">
        <v>111</v>
      </c>
      <c r="C111" s="3" t="s">
        <v>4220</v>
      </c>
      <c r="D111" s="6">
        <v>1000</v>
      </c>
      <c r="E111" s="15" t="str">
        <f t="shared" si="3"/>
        <v>1000 to 4999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 s="9">
        <f t="shared" si="4"/>
        <v>40600.025810185187</v>
      </c>
      <c r="L111" s="11">
        <v>2011</v>
      </c>
      <c r="M111">
        <v>1296088630</v>
      </c>
      <c r="N111" s="9">
        <f t="shared" si="5"/>
        <v>40570.025810185187</v>
      </c>
      <c r="O111" s="11">
        <f>YEAR(Table1[[#This Row],[launch date  conversion]])</f>
        <v>2011</v>
      </c>
      <c r="P111" t="b">
        <v>0</v>
      </c>
      <c r="Q111">
        <v>47</v>
      </c>
      <c r="R111" t="b">
        <v>1</v>
      </c>
      <c r="S111" t="s">
        <v>8264</v>
      </c>
      <c r="T111" t="s">
        <v>8348</v>
      </c>
      <c r="U111" t="s">
        <v>8361</v>
      </c>
    </row>
    <row r="112" spans="1:21" ht="50" customHeight="1" x14ac:dyDescent="0.2">
      <c r="A112">
        <v>110</v>
      </c>
      <c r="B112" s="3" t="s">
        <v>112</v>
      </c>
      <c r="C112" s="3" t="s">
        <v>4221</v>
      </c>
      <c r="D112" s="6">
        <v>1300</v>
      </c>
      <c r="E112" s="15" t="str">
        <f t="shared" si="3"/>
        <v>1000 to 4999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 s="9">
        <f t="shared" si="4"/>
        <v>41592.249305555553</v>
      </c>
      <c r="L112" s="11">
        <v>2013</v>
      </c>
      <c r="M112">
        <v>1381445253</v>
      </c>
      <c r="N112" s="9">
        <f t="shared" si="5"/>
        <v>41557.949687500004</v>
      </c>
      <c r="O112" s="11">
        <f>YEAR(Table1[[#This Row],[launch date  conversion]])</f>
        <v>2013</v>
      </c>
      <c r="P112" t="b">
        <v>0</v>
      </c>
      <c r="Q112">
        <v>26</v>
      </c>
      <c r="R112" t="b">
        <v>1</v>
      </c>
      <c r="S112" t="s">
        <v>8264</v>
      </c>
      <c r="T112" t="s">
        <v>8348</v>
      </c>
      <c r="U112" t="s">
        <v>8361</v>
      </c>
    </row>
    <row r="113" spans="1:21" ht="50" customHeight="1" x14ac:dyDescent="0.2">
      <c r="A113">
        <v>111</v>
      </c>
      <c r="B113" s="3" t="s">
        <v>113</v>
      </c>
      <c r="C113" s="3" t="s">
        <v>4222</v>
      </c>
      <c r="D113" s="6">
        <v>3500</v>
      </c>
      <c r="E113" s="15" t="str">
        <f t="shared" si="3"/>
        <v>1000 to 4999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 s="9">
        <f t="shared" si="4"/>
        <v>42155.333182870367</v>
      </c>
      <c r="L113" s="11">
        <v>2015</v>
      </c>
      <c r="M113">
        <v>1430467187</v>
      </c>
      <c r="N113" s="9">
        <f t="shared" si="5"/>
        <v>42125.333182870367</v>
      </c>
      <c r="O113" s="11">
        <f>YEAR(Table1[[#This Row],[launch date  conversion]])</f>
        <v>2015</v>
      </c>
      <c r="P113" t="b">
        <v>0</v>
      </c>
      <c r="Q113">
        <v>53</v>
      </c>
      <c r="R113" t="b">
        <v>1</v>
      </c>
      <c r="S113" t="s">
        <v>8264</v>
      </c>
      <c r="T113" t="s">
        <v>8348</v>
      </c>
      <c r="U113" t="s">
        <v>8361</v>
      </c>
    </row>
    <row r="114" spans="1:21" ht="50" customHeight="1" x14ac:dyDescent="0.2">
      <c r="A114">
        <v>112</v>
      </c>
      <c r="B114" s="3" t="s">
        <v>114</v>
      </c>
      <c r="C114" s="3" t="s">
        <v>4223</v>
      </c>
      <c r="D114" s="6">
        <v>5000</v>
      </c>
      <c r="E114" s="15" t="str">
        <f t="shared" si="3"/>
        <v>5000 to 9999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 s="9">
        <f t="shared" si="4"/>
        <v>41742.083333333336</v>
      </c>
      <c r="L114" s="11">
        <v>2014</v>
      </c>
      <c r="M114">
        <v>1395277318</v>
      </c>
      <c r="N114" s="9">
        <f t="shared" si="5"/>
        <v>41718.043032407404</v>
      </c>
      <c r="O114" s="11">
        <f>YEAR(Table1[[#This Row],[launch date  conversion]])</f>
        <v>2014</v>
      </c>
      <c r="P114" t="b">
        <v>0</v>
      </c>
      <c r="Q114">
        <v>81</v>
      </c>
      <c r="R114" t="b">
        <v>1</v>
      </c>
      <c r="S114" t="s">
        <v>8264</v>
      </c>
      <c r="T114" t="s">
        <v>8348</v>
      </c>
      <c r="U114" t="s">
        <v>8361</v>
      </c>
    </row>
    <row r="115" spans="1:21" ht="50" customHeight="1" x14ac:dyDescent="0.2">
      <c r="A115">
        <v>113</v>
      </c>
      <c r="B115" s="3" t="s">
        <v>115</v>
      </c>
      <c r="C115" s="3" t="s">
        <v>4224</v>
      </c>
      <c r="D115" s="6">
        <v>5000</v>
      </c>
      <c r="E115" s="15" t="str">
        <f t="shared" si="3"/>
        <v>5000 to 9999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 s="9">
        <f t="shared" si="4"/>
        <v>40761.625</v>
      </c>
      <c r="L115" s="11">
        <v>2011</v>
      </c>
      <c r="M115">
        <v>1311963128</v>
      </c>
      <c r="N115" s="9">
        <f t="shared" si="5"/>
        <v>40753.758425925924</v>
      </c>
      <c r="O115" s="11">
        <f>YEAR(Table1[[#This Row],[launch date  conversion]])</f>
        <v>2011</v>
      </c>
      <c r="P115" t="b">
        <v>0</v>
      </c>
      <c r="Q115">
        <v>78</v>
      </c>
      <c r="R115" t="b">
        <v>1</v>
      </c>
      <c r="S115" t="s">
        <v>8264</v>
      </c>
      <c r="T115" t="s">
        <v>8348</v>
      </c>
      <c r="U115" t="s">
        <v>8361</v>
      </c>
    </row>
    <row r="116" spans="1:21" ht="50" customHeight="1" x14ac:dyDescent="0.2">
      <c r="A116">
        <v>114</v>
      </c>
      <c r="B116" s="3" t="s">
        <v>116</v>
      </c>
      <c r="C116" s="3" t="s">
        <v>4225</v>
      </c>
      <c r="D116" s="6">
        <v>3000</v>
      </c>
      <c r="E116" s="15" t="str">
        <f t="shared" si="3"/>
        <v>1000 to 4999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 s="9">
        <f t="shared" si="4"/>
        <v>40921.27416666667</v>
      </c>
      <c r="L116" s="11">
        <v>2012</v>
      </c>
      <c r="M116">
        <v>1321252488</v>
      </c>
      <c r="N116" s="9">
        <f t="shared" si="5"/>
        <v>40861.27416666667</v>
      </c>
      <c r="O116" s="11">
        <f>YEAR(Table1[[#This Row],[launch date  conversion]])</f>
        <v>2011</v>
      </c>
      <c r="P116" t="b">
        <v>0</v>
      </c>
      <c r="Q116">
        <v>35</v>
      </c>
      <c r="R116" t="b">
        <v>1</v>
      </c>
      <c r="S116" t="s">
        <v>8264</v>
      </c>
      <c r="T116" t="s">
        <v>8348</v>
      </c>
      <c r="U116" t="s">
        <v>8361</v>
      </c>
    </row>
    <row r="117" spans="1:21" ht="50" customHeight="1" x14ac:dyDescent="0.2">
      <c r="A117">
        <v>115</v>
      </c>
      <c r="B117" s="3" t="s">
        <v>117</v>
      </c>
      <c r="C117" s="3" t="s">
        <v>4226</v>
      </c>
      <c r="D117" s="6">
        <v>450</v>
      </c>
      <c r="E117" s="15" t="str">
        <f t="shared" si="3"/>
        <v>less than 1000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 s="9">
        <f t="shared" si="4"/>
        <v>40943.738935185182</v>
      </c>
      <c r="L117" s="11">
        <v>2012</v>
      </c>
      <c r="M117">
        <v>1326217444</v>
      </c>
      <c r="N117" s="9">
        <f t="shared" si="5"/>
        <v>40918.738935185182</v>
      </c>
      <c r="O117" s="11">
        <f>YEAR(Table1[[#This Row],[launch date  conversion]])</f>
        <v>2012</v>
      </c>
      <c r="P117" t="b">
        <v>0</v>
      </c>
      <c r="Q117">
        <v>22</v>
      </c>
      <c r="R117" t="b">
        <v>1</v>
      </c>
      <c r="S117" t="s">
        <v>8264</v>
      </c>
      <c r="T117" t="s">
        <v>8348</v>
      </c>
      <c r="U117" t="s">
        <v>8361</v>
      </c>
    </row>
    <row r="118" spans="1:21" ht="50" customHeight="1" x14ac:dyDescent="0.2">
      <c r="A118">
        <v>116</v>
      </c>
      <c r="B118" s="3" t="s">
        <v>118</v>
      </c>
      <c r="C118" s="3" t="s">
        <v>4227</v>
      </c>
      <c r="D118" s="6">
        <v>3500</v>
      </c>
      <c r="E118" s="15" t="str">
        <f t="shared" si="3"/>
        <v>1000 to 4999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 s="9">
        <f t="shared" si="4"/>
        <v>40641.455497685187</v>
      </c>
      <c r="L118" s="11">
        <v>2011</v>
      </c>
      <c r="M118">
        <v>1298289355</v>
      </c>
      <c r="N118" s="9">
        <f t="shared" si="5"/>
        <v>40595.497164351851</v>
      </c>
      <c r="O118" s="11">
        <f>YEAR(Table1[[#This Row],[launch date  conversion]])</f>
        <v>2011</v>
      </c>
      <c r="P118" t="b">
        <v>0</v>
      </c>
      <c r="Q118">
        <v>57</v>
      </c>
      <c r="R118" t="b">
        <v>1</v>
      </c>
      <c r="S118" t="s">
        <v>8264</v>
      </c>
      <c r="T118" t="s">
        <v>8348</v>
      </c>
      <c r="U118" t="s">
        <v>8361</v>
      </c>
    </row>
    <row r="119" spans="1:21" ht="50" customHeight="1" x14ac:dyDescent="0.2">
      <c r="A119">
        <v>117</v>
      </c>
      <c r="B119" s="3" t="s">
        <v>119</v>
      </c>
      <c r="C119" s="3" t="s">
        <v>4228</v>
      </c>
      <c r="D119" s="6">
        <v>4500</v>
      </c>
      <c r="E119" s="15" t="str">
        <f t="shared" si="3"/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 s="9">
        <f t="shared" si="4"/>
        <v>40338.791666666664</v>
      </c>
      <c r="L119" s="11">
        <v>2010</v>
      </c>
      <c r="M119">
        <v>1268337744</v>
      </c>
      <c r="N119" s="9">
        <f t="shared" si="5"/>
        <v>40248.834999999999</v>
      </c>
      <c r="O119" s="11">
        <f>YEAR(Table1[[#This Row],[launch date  conversion]])</f>
        <v>2010</v>
      </c>
      <c r="P119" t="b">
        <v>0</v>
      </c>
      <c r="Q119">
        <v>27</v>
      </c>
      <c r="R119" t="b">
        <v>1</v>
      </c>
      <c r="S119" t="s">
        <v>8264</v>
      </c>
      <c r="T119" t="s">
        <v>8348</v>
      </c>
      <c r="U119" t="s">
        <v>8361</v>
      </c>
    </row>
    <row r="120" spans="1:21" ht="50" customHeight="1" x14ac:dyDescent="0.2">
      <c r="A120">
        <v>118</v>
      </c>
      <c r="B120" s="3" t="s">
        <v>120</v>
      </c>
      <c r="C120" s="3" t="s">
        <v>4229</v>
      </c>
      <c r="D120" s="6">
        <v>5000</v>
      </c>
      <c r="E120" s="15" t="str">
        <f t="shared" si="3"/>
        <v>5000 to 9999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 s="9">
        <f t="shared" si="4"/>
        <v>40753.053657407407</v>
      </c>
      <c r="L120" s="11">
        <v>2011</v>
      </c>
      <c r="M120">
        <v>1309310236</v>
      </c>
      <c r="N120" s="9">
        <f t="shared" si="5"/>
        <v>40723.053657407407</v>
      </c>
      <c r="O120" s="11">
        <f>YEAR(Table1[[#This Row],[launch date  conversion]])</f>
        <v>2011</v>
      </c>
      <c r="P120" t="b">
        <v>0</v>
      </c>
      <c r="Q120">
        <v>39</v>
      </c>
      <c r="R120" t="b">
        <v>1</v>
      </c>
      <c r="S120" t="s">
        <v>8264</v>
      </c>
      <c r="T120" t="s">
        <v>8348</v>
      </c>
      <c r="U120" t="s">
        <v>8361</v>
      </c>
    </row>
    <row r="121" spans="1:21" ht="50" customHeight="1" x14ac:dyDescent="0.2">
      <c r="A121">
        <v>119</v>
      </c>
      <c r="B121" s="3" t="s">
        <v>121</v>
      </c>
      <c r="C121" s="3" t="s">
        <v>4230</v>
      </c>
      <c r="D121" s="6">
        <v>3250</v>
      </c>
      <c r="E121" s="15" t="str">
        <f t="shared" si="3"/>
        <v>1000 to 4999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 s="9">
        <f t="shared" si="4"/>
        <v>40768.958333333336</v>
      </c>
      <c r="L121" s="11">
        <v>2011</v>
      </c>
      <c r="M121">
        <v>1310693986</v>
      </c>
      <c r="N121" s="9">
        <f t="shared" si="5"/>
        <v>40739.069282407407</v>
      </c>
      <c r="O121" s="11">
        <f>YEAR(Table1[[#This Row],[launch date  conversion]])</f>
        <v>2011</v>
      </c>
      <c r="P121" t="b">
        <v>0</v>
      </c>
      <c r="Q121">
        <v>37</v>
      </c>
      <c r="R121" t="b">
        <v>1</v>
      </c>
      <c r="S121" t="s">
        <v>8264</v>
      </c>
      <c r="T121" t="s">
        <v>8348</v>
      </c>
      <c r="U121" t="s">
        <v>8361</v>
      </c>
    </row>
    <row r="122" spans="1:21" ht="50" customHeight="1" x14ac:dyDescent="0.2">
      <c r="A122">
        <v>120</v>
      </c>
      <c r="B122" s="3" t="s">
        <v>122</v>
      </c>
      <c r="C122" s="3" t="s">
        <v>4231</v>
      </c>
      <c r="D122" s="6">
        <v>70000</v>
      </c>
      <c r="E122" s="15" t="str">
        <f t="shared" si="3"/>
        <v>Greater than 50000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 s="9">
        <f t="shared" si="4"/>
        <v>42646.049849537041</v>
      </c>
      <c r="L122" s="11">
        <v>2016</v>
      </c>
      <c r="M122">
        <v>1472865107</v>
      </c>
      <c r="N122" s="9">
        <f t="shared" si="5"/>
        <v>42616.049849537041</v>
      </c>
      <c r="O122" s="11">
        <f>YEAR(Table1[[#This Row],[launch date  conversion]])</f>
        <v>2016</v>
      </c>
      <c r="P122" t="b">
        <v>0</v>
      </c>
      <c r="Q122">
        <v>1</v>
      </c>
      <c r="R122" t="b">
        <v>0</v>
      </c>
      <c r="S122" t="s">
        <v>8265</v>
      </c>
      <c r="T122" t="s">
        <v>8348</v>
      </c>
      <c r="U122" t="s">
        <v>8362</v>
      </c>
    </row>
    <row r="123" spans="1:21" ht="50" customHeight="1" x14ac:dyDescent="0.2">
      <c r="A123">
        <v>121</v>
      </c>
      <c r="B123" s="3" t="s">
        <v>123</v>
      </c>
      <c r="C123" s="3" t="s">
        <v>4232</v>
      </c>
      <c r="D123" s="6">
        <v>3000</v>
      </c>
      <c r="E123" s="15" t="str">
        <f t="shared" si="3"/>
        <v>1000 to 4999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 s="9">
        <f t="shared" si="4"/>
        <v>42112.427777777775</v>
      </c>
      <c r="L123" s="11">
        <v>2015</v>
      </c>
      <c r="M123">
        <v>1427993710</v>
      </c>
      <c r="N123" s="9">
        <f t="shared" si="5"/>
        <v>42096.704976851848</v>
      </c>
      <c r="O123" s="11">
        <f>YEAR(Table1[[#This Row],[launch date  conversion]])</f>
        <v>2015</v>
      </c>
      <c r="P123" t="b">
        <v>0</v>
      </c>
      <c r="Q123">
        <v>1</v>
      </c>
      <c r="R123" t="b">
        <v>0</v>
      </c>
      <c r="S123" t="s">
        <v>8265</v>
      </c>
      <c r="T123" t="s">
        <v>8348</v>
      </c>
      <c r="U123" t="s">
        <v>8362</v>
      </c>
    </row>
    <row r="124" spans="1:21" ht="50" customHeight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15" t="str">
        <f t="shared" si="3"/>
        <v>Greater than 50000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 s="9">
        <f t="shared" si="4"/>
        <v>42653.431793981479</v>
      </c>
      <c r="L124" s="11">
        <v>2016</v>
      </c>
      <c r="M124">
        <v>1470910907</v>
      </c>
      <c r="N124" s="9">
        <f t="shared" si="5"/>
        <v>42593.431793981479</v>
      </c>
      <c r="O124" s="11">
        <f>YEAR(Table1[[#This Row],[launch date  conversion]])</f>
        <v>2016</v>
      </c>
      <c r="P124" t="b">
        <v>0</v>
      </c>
      <c r="Q124">
        <v>0</v>
      </c>
      <c r="R124" t="b">
        <v>0</v>
      </c>
      <c r="S124" t="s">
        <v>8265</v>
      </c>
      <c r="T124" t="s">
        <v>8348</v>
      </c>
      <c r="U124" t="s">
        <v>8362</v>
      </c>
    </row>
    <row r="125" spans="1:21" ht="50" customHeight="1" x14ac:dyDescent="0.2">
      <c r="A125">
        <v>123</v>
      </c>
      <c r="B125" s="3" t="s">
        <v>125</v>
      </c>
      <c r="C125" s="3" t="s">
        <v>4234</v>
      </c>
      <c r="D125" s="6">
        <v>55000</v>
      </c>
      <c r="E125" s="15" t="str">
        <f t="shared" si="3"/>
        <v>Greater than 50000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 s="9">
        <f t="shared" si="4"/>
        <v>41940.916666666664</v>
      </c>
      <c r="L125" s="11">
        <v>2014</v>
      </c>
      <c r="M125">
        <v>1411411564</v>
      </c>
      <c r="N125" s="9">
        <f t="shared" si="5"/>
        <v>41904.781990740739</v>
      </c>
      <c r="O125" s="11">
        <f>YEAR(Table1[[#This Row],[launch date  conversion]])</f>
        <v>2014</v>
      </c>
      <c r="P125" t="b">
        <v>0</v>
      </c>
      <c r="Q125">
        <v>6</v>
      </c>
      <c r="R125" t="b">
        <v>0</v>
      </c>
      <c r="S125" t="s">
        <v>8265</v>
      </c>
      <c r="T125" t="s">
        <v>8348</v>
      </c>
      <c r="U125" t="s">
        <v>8362</v>
      </c>
    </row>
    <row r="126" spans="1:21" ht="50" customHeight="1" x14ac:dyDescent="0.2">
      <c r="A126">
        <v>124</v>
      </c>
      <c r="B126" s="3" t="s">
        <v>126</v>
      </c>
      <c r="C126" s="3" t="s">
        <v>4235</v>
      </c>
      <c r="D126" s="6">
        <v>4000</v>
      </c>
      <c r="E126" s="15" t="str">
        <f t="shared" si="3"/>
        <v>1000 to 4999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 s="9">
        <f t="shared" si="4"/>
        <v>42139.928726851853</v>
      </c>
      <c r="L126" s="11">
        <v>2015</v>
      </c>
      <c r="M126">
        <v>1429568242</v>
      </c>
      <c r="N126" s="9">
        <f t="shared" si="5"/>
        <v>42114.928726851853</v>
      </c>
      <c r="O126" s="11">
        <f>YEAR(Table1[[#This Row],[launch date  conversion]])</f>
        <v>2015</v>
      </c>
      <c r="P126" t="b">
        <v>0</v>
      </c>
      <c r="Q126">
        <v>0</v>
      </c>
      <c r="R126" t="b">
        <v>0</v>
      </c>
      <c r="S126" t="s">
        <v>8265</v>
      </c>
      <c r="T126" t="s">
        <v>8348</v>
      </c>
      <c r="U126" t="s">
        <v>8362</v>
      </c>
    </row>
    <row r="127" spans="1:21" ht="50" customHeight="1" x14ac:dyDescent="0.2">
      <c r="A127">
        <v>125</v>
      </c>
      <c r="B127" s="3" t="s">
        <v>127</v>
      </c>
      <c r="C127" s="3" t="s">
        <v>4236</v>
      </c>
      <c r="D127" s="6">
        <v>500</v>
      </c>
      <c r="E127" s="15" t="str">
        <f t="shared" si="3"/>
        <v>less than 1000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 s="9">
        <f t="shared" si="4"/>
        <v>42769.993981481486</v>
      </c>
      <c r="L127" s="11">
        <v>2017</v>
      </c>
      <c r="M127">
        <v>1480981880</v>
      </c>
      <c r="N127" s="9">
        <f t="shared" si="5"/>
        <v>42709.993981481486</v>
      </c>
      <c r="O127" s="11">
        <f>YEAR(Table1[[#This Row],[launch date  conversion]])</f>
        <v>2016</v>
      </c>
      <c r="P127" t="b">
        <v>0</v>
      </c>
      <c r="Q127">
        <v>6</v>
      </c>
      <c r="R127" t="b">
        <v>0</v>
      </c>
      <c r="S127" t="s">
        <v>8265</v>
      </c>
      <c r="T127" t="s">
        <v>8348</v>
      </c>
      <c r="U127" t="s">
        <v>8362</v>
      </c>
    </row>
    <row r="128" spans="1:21" ht="50" customHeight="1" x14ac:dyDescent="0.2">
      <c r="A128">
        <v>126</v>
      </c>
      <c r="B128" s="3" t="s">
        <v>128</v>
      </c>
      <c r="C128" s="3" t="s">
        <v>4237</v>
      </c>
      <c r="D128" s="6">
        <v>25000</v>
      </c>
      <c r="E128" s="15" t="str">
        <f t="shared" si="3"/>
        <v>25000 to 29999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 s="9">
        <f t="shared" si="4"/>
        <v>42166.083333333328</v>
      </c>
      <c r="L128" s="11">
        <v>2015</v>
      </c>
      <c r="M128">
        <v>1431353337</v>
      </c>
      <c r="N128" s="9">
        <f t="shared" si="5"/>
        <v>42135.589548611111</v>
      </c>
      <c r="O128" s="11">
        <f>YEAR(Table1[[#This Row],[launch date  conversion]])</f>
        <v>2015</v>
      </c>
      <c r="P128" t="b">
        <v>0</v>
      </c>
      <c r="Q128">
        <v>13</v>
      </c>
      <c r="R128" t="b">
        <v>0</v>
      </c>
      <c r="S128" t="s">
        <v>8265</v>
      </c>
      <c r="T128" t="s">
        <v>8348</v>
      </c>
      <c r="U128" t="s">
        <v>8362</v>
      </c>
    </row>
    <row r="129" spans="1:21" ht="50" customHeight="1" x14ac:dyDescent="0.2">
      <c r="A129">
        <v>127</v>
      </c>
      <c r="B129" s="3" t="s">
        <v>129</v>
      </c>
      <c r="C129" s="3" t="s">
        <v>4238</v>
      </c>
      <c r="D129" s="6">
        <v>8000</v>
      </c>
      <c r="E129" s="15" t="str">
        <f t="shared" si="3"/>
        <v>5000 to 9999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 s="9">
        <f t="shared" si="4"/>
        <v>42097.582650462966</v>
      </c>
      <c r="L129" s="11">
        <v>2015</v>
      </c>
      <c r="M129">
        <v>1425481141</v>
      </c>
      <c r="N129" s="9">
        <f t="shared" si="5"/>
        <v>42067.62431712963</v>
      </c>
      <c r="O129" s="11">
        <f>YEAR(Table1[[#This Row],[launch date  conversion]])</f>
        <v>2015</v>
      </c>
      <c r="P129" t="b">
        <v>0</v>
      </c>
      <c r="Q129">
        <v>4</v>
      </c>
      <c r="R129" t="b">
        <v>0</v>
      </c>
      <c r="S129" t="s">
        <v>8265</v>
      </c>
      <c r="T129" t="s">
        <v>8348</v>
      </c>
      <c r="U129" t="s">
        <v>8362</v>
      </c>
    </row>
    <row r="130" spans="1:21" ht="50" customHeight="1" x14ac:dyDescent="0.2">
      <c r="A130">
        <v>128</v>
      </c>
      <c r="B130" s="3" t="s">
        <v>130</v>
      </c>
      <c r="C130" s="3" t="s">
        <v>4239</v>
      </c>
      <c r="D130" s="6">
        <v>100000</v>
      </c>
      <c r="E130" s="15" t="str">
        <f t="shared" ref="E130:E193" si="6">_xlfn.IFS(D130&lt;1000,"less than 1000",D130&lt;5000, "1000 to 4999",D130&lt;10000, "5000 to 9999",D130&lt;15000, "10000 to 14999",D130&lt;20000,"15000 to 19999",D130&lt;25000, "20000 to 24999", D130&lt;30000, "25000 to 29999",D130&lt;35000,"30000 to 34999", D130&lt;40000,"35000 to 39999", D130&lt;45000,"40000 to 44999",D130&lt;50000,"45000 to 49999",TRUE, "Greater than 50000")</f>
        <v>Greater than 50000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 s="9">
        <f t="shared" si="4"/>
        <v>42663.22792824074</v>
      </c>
      <c r="L130" s="11">
        <v>2016</v>
      </c>
      <c r="M130">
        <v>1473917293</v>
      </c>
      <c r="N130" s="9">
        <f t="shared" si="5"/>
        <v>42628.22792824074</v>
      </c>
      <c r="O130" s="11">
        <f>YEAR(Table1[[#This Row],[launch date  conversion]])</f>
        <v>2016</v>
      </c>
      <c r="P130" t="b">
        <v>0</v>
      </c>
      <c r="Q130">
        <v>6</v>
      </c>
      <c r="R130" t="b">
        <v>0</v>
      </c>
      <c r="S130" t="s">
        <v>8265</v>
      </c>
      <c r="T130" t="s">
        <v>8348</v>
      </c>
      <c r="U130" t="s">
        <v>8362</v>
      </c>
    </row>
    <row r="131" spans="1:21" ht="50" customHeight="1" x14ac:dyDescent="0.2">
      <c r="A131">
        <v>129</v>
      </c>
      <c r="B131" s="3" t="s">
        <v>131</v>
      </c>
      <c r="C131" s="3" t="s">
        <v>4240</v>
      </c>
      <c r="D131" s="6">
        <v>20000</v>
      </c>
      <c r="E131" s="15" t="str">
        <f t="shared" si="6"/>
        <v>20000 to 24999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 s="9">
        <f t="shared" ref="K131:K194" si="7">(((J131/60)/60)/24)+DATE(1970,1,1)</f>
        <v>41942.937303240738</v>
      </c>
      <c r="L131" s="11">
        <v>2014</v>
      </c>
      <c r="M131">
        <v>1409524183</v>
      </c>
      <c r="N131" s="9">
        <f t="shared" ref="N131:N194" si="8">(((M131/60)/60)/24)+DATE(1970,1,1)</f>
        <v>41882.937303240738</v>
      </c>
      <c r="O131" s="11">
        <f>YEAR(Table1[[#This Row],[launch date  conversion]])</f>
        <v>2014</v>
      </c>
      <c r="P131" t="b">
        <v>0</v>
      </c>
      <c r="Q131">
        <v>0</v>
      </c>
      <c r="R131" t="b">
        <v>0</v>
      </c>
      <c r="S131" t="s">
        <v>8265</v>
      </c>
      <c r="T131" t="s">
        <v>8348</v>
      </c>
      <c r="U131" t="s">
        <v>8362</v>
      </c>
    </row>
    <row r="132" spans="1:21" ht="50" customHeight="1" x14ac:dyDescent="0.2">
      <c r="A132">
        <v>130</v>
      </c>
      <c r="B132" s="3" t="s">
        <v>132</v>
      </c>
      <c r="C132" s="3" t="s">
        <v>4241</v>
      </c>
      <c r="D132" s="6">
        <v>600</v>
      </c>
      <c r="E132" s="15" t="str">
        <f t="shared" si="6"/>
        <v>less than 1000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 s="9">
        <f t="shared" si="7"/>
        <v>41806.844444444447</v>
      </c>
      <c r="L132" s="11">
        <v>2014</v>
      </c>
      <c r="M132">
        <v>1400536692</v>
      </c>
      <c r="N132" s="9">
        <f t="shared" si="8"/>
        <v>41778.915416666663</v>
      </c>
      <c r="O132" s="11">
        <f>YEAR(Table1[[#This Row],[launch date  conversion]])</f>
        <v>2014</v>
      </c>
      <c r="P132" t="b">
        <v>0</v>
      </c>
      <c r="Q132">
        <v>0</v>
      </c>
      <c r="R132" t="b">
        <v>0</v>
      </c>
      <c r="S132" t="s">
        <v>8265</v>
      </c>
      <c r="T132" t="s">
        <v>8348</v>
      </c>
      <c r="U132" t="s">
        <v>8362</v>
      </c>
    </row>
    <row r="133" spans="1:21" ht="50" customHeight="1" x14ac:dyDescent="0.2">
      <c r="A133">
        <v>131</v>
      </c>
      <c r="B133" s="3" t="s">
        <v>133</v>
      </c>
      <c r="C133" s="3" t="s">
        <v>4242</v>
      </c>
      <c r="D133" s="6">
        <v>1200</v>
      </c>
      <c r="E133" s="15" t="str">
        <f t="shared" si="6"/>
        <v>1000 to 4999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 s="9">
        <f t="shared" si="7"/>
        <v>42557</v>
      </c>
      <c r="L133" s="11">
        <v>2016</v>
      </c>
      <c r="M133">
        <v>1466453161</v>
      </c>
      <c r="N133" s="9">
        <f t="shared" si="8"/>
        <v>42541.837511574078</v>
      </c>
      <c r="O133" s="11">
        <f>YEAR(Table1[[#This Row],[launch date  conversion]])</f>
        <v>2016</v>
      </c>
      <c r="P133" t="b">
        <v>0</v>
      </c>
      <c r="Q133">
        <v>0</v>
      </c>
      <c r="R133" t="b">
        <v>0</v>
      </c>
      <c r="S133" t="s">
        <v>8265</v>
      </c>
      <c r="T133" t="s">
        <v>8348</v>
      </c>
      <c r="U133" t="s">
        <v>8362</v>
      </c>
    </row>
    <row r="134" spans="1:21" ht="50" customHeight="1" x14ac:dyDescent="0.2">
      <c r="A134">
        <v>132</v>
      </c>
      <c r="B134" s="3" t="s">
        <v>134</v>
      </c>
      <c r="C134" s="3" t="s">
        <v>4243</v>
      </c>
      <c r="D134" s="6">
        <v>80000</v>
      </c>
      <c r="E134" s="15" t="str">
        <f t="shared" si="6"/>
        <v>Greater than 50000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 s="9">
        <f t="shared" si="7"/>
        <v>41950.854247685187</v>
      </c>
      <c r="L134" s="11">
        <v>2014</v>
      </c>
      <c r="M134">
        <v>1411500607</v>
      </c>
      <c r="N134" s="9">
        <f t="shared" si="8"/>
        <v>41905.812581018516</v>
      </c>
      <c r="O134" s="11">
        <f>YEAR(Table1[[#This Row],[launch date  conversion]])</f>
        <v>2014</v>
      </c>
      <c r="P134" t="b">
        <v>0</v>
      </c>
      <c r="Q134">
        <v>81</v>
      </c>
      <c r="R134" t="b">
        <v>0</v>
      </c>
      <c r="S134" t="s">
        <v>8265</v>
      </c>
      <c r="T134" t="s">
        <v>8348</v>
      </c>
      <c r="U134" t="s">
        <v>8362</v>
      </c>
    </row>
    <row r="135" spans="1:21" ht="50" customHeight="1" x14ac:dyDescent="0.2">
      <c r="A135">
        <v>133</v>
      </c>
      <c r="B135" s="3" t="s">
        <v>135</v>
      </c>
      <c r="C135" s="3" t="s">
        <v>4244</v>
      </c>
      <c r="D135" s="6">
        <v>71764</v>
      </c>
      <c r="E135" s="15" t="str">
        <f t="shared" si="6"/>
        <v>Greater than 50000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 s="9">
        <f t="shared" si="7"/>
        <v>42521.729861111111</v>
      </c>
      <c r="L135" s="11">
        <v>2016</v>
      </c>
      <c r="M135">
        <v>1462130584</v>
      </c>
      <c r="N135" s="9">
        <f t="shared" si="8"/>
        <v>42491.80768518518</v>
      </c>
      <c r="O135" s="11">
        <f>YEAR(Table1[[#This Row],[launch date  conversion]])</f>
        <v>2016</v>
      </c>
      <c r="P135" t="b">
        <v>0</v>
      </c>
      <c r="Q135">
        <v>0</v>
      </c>
      <c r="R135" t="b">
        <v>0</v>
      </c>
      <c r="S135" t="s">
        <v>8265</v>
      </c>
      <c r="T135" t="s">
        <v>8348</v>
      </c>
      <c r="U135" t="s">
        <v>8362</v>
      </c>
    </row>
    <row r="136" spans="1:21" ht="50" customHeight="1" x14ac:dyDescent="0.2">
      <c r="A136">
        <v>134</v>
      </c>
      <c r="B136" s="3" t="s">
        <v>136</v>
      </c>
      <c r="C136" s="3" t="s">
        <v>4245</v>
      </c>
      <c r="D136" s="6">
        <v>5000</v>
      </c>
      <c r="E136" s="15" t="str">
        <f t="shared" si="6"/>
        <v>5000 to 9999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 s="9">
        <f t="shared" si="7"/>
        <v>42251.708333333328</v>
      </c>
      <c r="L136" s="11">
        <v>2015</v>
      </c>
      <c r="M136">
        <v>1438811418</v>
      </c>
      <c r="N136" s="9">
        <f t="shared" si="8"/>
        <v>42221.909930555557</v>
      </c>
      <c r="O136" s="11">
        <f>YEAR(Table1[[#This Row],[launch date  conversion]])</f>
        <v>2015</v>
      </c>
      <c r="P136" t="b">
        <v>0</v>
      </c>
      <c r="Q136">
        <v>0</v>
      </c>
      <c r="R136" t="b">
        <v>0</v>
      </c>
      <c r="S136" t="s">
        <v>8265</v>
      </c>
      <c r="T136" t="s">
        <v>8348</v>
      </c>
      <c r="U136" t="s">
        <v>8362</v>
      </c>
    </row>
    <row r="137" spans="1:21" ht="50" customHeight="1" x14ac:dyDescent="0.2">
      <c r="A137">
        <v>135</v>
      </c>
      <c r="B137" s="3" t="s">
        <v>137</v>
      </c>
      <c r="C137" s="3" t="s">
        <v>4246</v>
      </c>
      <c r="D137" s="6">
        <v>3000</v>
      </c>
      <c r="E137" s="15" t="str">
        <f t="shared" si="6"/>
        <v>1000 to 4999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 s="9">
        <f t="shared" si="7"/>
        <v>41821.791666666664</v>
      </c>
      <c r="L137" s="11">
        <v>2014</v>
      </c>
      <c r="M137">
        <v>1401354597</v>
      </c>
      <c r="N137" s="9">
        <f t="shared" si="8"/>
        <v>41788.381909722222</v>
      </c>
      <c r="O137" s="11">
        <f>YEAR(Table1[[#This Row],[launch date  conversion]])</f>
        <v>2014</v>
      </c>
      <c r="P137" t="b">
        <v>0</v>
      </c>
      <c r="Q137">
        <v>5</v>
      </c>
      <c r="R137" t="b">
        <v>0</v>
      </c>
      <c r="S137" t="s">
        <v>8265</v>
      </c>
      <c r="T137" t="s">
        <v>8348</v>
      </c>
      <c r="U137" t="s">
        <v>8362</v>
      </c>
    </row>
    <row r="138" spans="1:21" ht="50" customHeight="1" x14ac:dyDescent="0.2">
      <c r="A138">
        <v>136</v>
      </c>
      <c r="B138" s="3" t="s">
        <v>138</v>
      </c>
      <c r="C138" s="3" t="s">
        <v>4232</v>
      </c>
      <c r="D138" s="6">
        <v>3000</v>
      </c>
      <c r="E138" s="15" t="str">
        <f t="shared" si="6"/>
        <v>1000 to 4999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 s="9">
        <f t="shared" si="7"/>
        <v>42140.427777777775</v>
      </c>
      <c r="L138" s="11">
        <v>2015</v>
      </c>
      <c r="M138">
        <v>1427968234</v>
      </c>
      <c r="N138" s="9">
        <f t="shared" si="8"/>
        <v>42096.410115740742</v>
      </c>
      <c r="O138" s="11">
        <f>YEAR(Table1[[#This Row],[launch date  conversion]])</f>
        <v>2015</v>
      </c>
      <c r="P138" t="b">
        <v>0</v>
      </c>
      <c r="Q138">
        <v>0</v>
      </c>
      <c r="R138" t="b">
        <v>0</v>
      </c>
      <c r="S138" t="s">
        <v>8265</v>
      </c>
      <c r="T138" t="s">
        <v>8348</v>
      </c>
      <c r="U138" t="s">
        <v>8362</v>
      </c>
    </row>
    <row r="139" spans="1:21" ht="50" customHeight="1" x14ac:dyDescent="0.2">
      <c r="A139">
        <v>137</v>
      </c>
      <c r="B139" s="3" t="s">
        <v>139</v>
      </c>
      <c r="C139" s="3" t="s">
        <v>4247</v>
      </c>
      <c r="D139" s="6">
        <v>55000</v>
      </c>
      <c r="E139" s="15" t="str">
        <f t="shared" si="6"/>
        <v>Greater than 50000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 s="9">
        <f t="shared" si="7"/>
        <v>42289.573993055557</v>
      </c>
      <c r="L139" s="11">
        <v>2015</v>
      </c>
      <c r="M139">
        <v>1440337593</v>
      </c>
      <c r="N139" s="9">
        <f t="shared" si="8"/>
        <v>42239.573993055557</v>
      </c>
      <c r="O139" s="11">
        <f>YEAR(Table1[[#This Row],[launch date  conversion]])</f>
        <v>2015</v>
      </c>
      <c r="P139" t="b">
        <v>0</v>
      </c>
      <c r="Q139">
        <v>0</v>
      </c>
      <c r="R139" t="b">
        <v>0</v>
      </c>
      <c r="S139" t="s">
        <v>8265</v>
      </c>
      <c r="T139" t="s">
        <v>8348</v>
      </c>
      <c r="U139" t="s">
        <v>8362</v>
      </c>
    </row>
    <row r="140" spans="1:21" ht="50" customHeight="1" x14ac:dyDescent="0.2">
      <c r="A140">
        <v>138</v>
      </c>
      <c r="B140" s="3" t="s">
        <v>140</v>
      </c>
      <c r="C140" s="3" t="s">
        <v>4248</v>
      </c>
      <c r="D140" s="6">
        <v>150000</v>
      </c>
      <c r="E140" s="15" t="str">
        <f t="shared" si="6"/>
        <v>Greater than 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 s="9">
        <f t="shared" si="7"/>
        <v>42217.207638888889</v>
      </c>
      <c r="L140" s="11">
        <v>2015</v>
      </c>
      <c r="M140">
        <v>1435731041</v>
      </c>
      <c r="N140" s="9">
        <f t="shared" si="8"/>
        <v>42186.257418981477</v>
      </c>
      <c r="O140" s="11">
        <f>YEAR(Table1[[#This Row],[launch date  conversion]])</f>
        <v>2015</v>
      </c>
      <c r="P140" t="b">
        <v>0</v>
      </c>
      <c r="Q140">
        <v>58</v>
      </c>
      <c r="R140" t="b">
        <v>0</v>
      </c>
      <c r="S140" t="s">
        <v>8265</v>
      </c>
      <c r="T140" t="s">
        <v>8348</v>
      </c>
      <c r="U140" t="s">
        <v>8362</v>
      </c>
    </row>
    <row r="141" spans="1:21" ht="50" customHeight="1" x14ac:dyDescent="0.2">
      <c r="A141">
        <v>139</v>
      </c>
      <c r="B141" s="3" t="s">
        <v>141</v>
      </c>
      <c r="C141" s="3" t="s">
        <v>4249</v>
      </c>
      <c r="D141" s="6">
        <v>500</v>
      </c>
      <c r="E141" s="15" t="str">
        <f t="shared" si="6"/>
        <v>less than 1000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 s="9">
        <f t="shared" si="7"/>
        <v>42197.920972222222</v>
      </c>
      <c r="L141" s="11">
        <v>2015</v>
      </c>
      <c r="M141">
        <v>1435874772</v>
      </c>
      <c r="N141" s="9">
        <f t="shared" si="8"/>
        <v>42187.920972222222</v>
      </c>
      <c r="O141" s="11">
        <f>YEAR(Table1[[#This Row],[launch date  conversion]])</f>
        <v>2015</v>
      </c>
      <c r="P141" t="b">
        <v>0</v>
      </c>
      <c r="Q141">
        <v>1</v>
      </c>
      <c r="R141" t="b">
        <v>0</v>
      </c>
      <c r="S141" t="s">
        <v>8265</v>
      </c>
      <c r="T141" t="s">
        <v>8348</v>
      </c>
      <c r="U141" t="s">
        <v>8362</v>
      </c>
    </row>
    <row r="142" spans="1:21" ht="50" customHeight="1" x14ac:dyDescent="0.2">
      <c r="A142">
        <v>140</v>
      </c>
      <c r="B142" s="3" t="s">
        <v>142</v>
      </c>
      <c r="C142" s="3" t="s">
        <v>4250</v>
      </c>
      <c r="D142" s="6">
        <v>200000</v>
      </c>
      <c r="E142" s="15" t="str">
        <f t="shared" si="6"/>
        <v>Greater than 50000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 s="9">
        <f t="shared" si="7"/>
        <v>42083.15662037037</v>
      </c>
      <c r="L142" s="11">
        <v>2015</v>
      </c>
      <c r="M142">
        <v>1424234732</v>
      </c>
      <c r="N142" s="9">
        <f t="shared" si="8"/>
        <v>42053.198287037041</v>
      </c>
      <c r="O142" s="11">
        <f>YEAR(Table1[[#This Row],[launch date  conversion]])</f>
        <v>2015</v>
      </c>
      <c r="P142" t="b">
        <v>0</v>
      </c>
      <c r="Q142">
        <v>0</v>
      </c>
      <c r="R142" t="b">
        <v>0</v>
      </c>
      <c r="S142" t="s">
        <v>8265</v>
      </c>
      <c r="T142" t="s">
        <v>8348</v>
      </c>
      <c r="U142" t="s">
        <v>8362</v>
      </c>
    </row>
    <row r="143" spans="1:21" ht="50" customHeight="1" x14ac:dyDescent="0.2">
      <c r="A143">
        <v>141</v>
      </c>
      <c r="B143" s="3" t="s">
        <v>143</v>
      </c>
      <c r="C143" s="3" t="s">
        <v>4251</v>
      </c>
      <c r="D143" s="6">
        <v>12000</v>
      </c>
      <c r="E143" s="15" t="str">
        <f t="shared" si="6"/>
        <v>10000 to 14999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 s="9">
        <f t="shared" si="7"/>
        <v>42155.153043981481</v>
      </c>
      <c r="L143" s="11">
        <v>2015</v>
      </c>
      <c r="M143">
        <v>1429155623</v>
      </c>
      <c r="N143" s="9">
        <f t="shared" si="8"/>
        <v>42110.153043981481</v>
      </c>
      <c r="O143" s="11">
        <f>YEAR(Table1[[#This Row],[launch date  conversion]])</f>
        <v>2015</v>
      </c>
      <c r="P143" t="b">
        <v>0</v>
      </c>
      <c r="Q143">
        <v>28</v>
      </c>
      <c r="R143" t="b">
        <v>0</v>
      </c>
      <c r="S143" t="s">
        <v>8265</v>
      </c>
      <c r="T143" t="s">
        <v>8348</v>
      </c>
      <c r="U143" t="s">
        <v>8362</v>
      </c>
    </row>
    <row r="144" spans="1:21" ht="50" customHeight="1" x14ac:dyDescent="0.2">
      <c r="A144">
        <v>142</v>
      </c>
      <c r="B144" s="3" t="s">
        <v>144</v>
      </c>
      <c r="C144" s="3" t="s">
        <v>4252</v>
      </c>
      <c r="D144" s="6">
        <v>3000</v>
      </c>
      <c r="E144" s="15" t="str">
        <f t="shared" si="6"/>
        <v>1000 to 4999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 s="9">
        <f t="shared" si="7"/>
        <v>41959.934930555552</v>
      </c>
      <c r="L144" s="11">
        <v>2014</v>
      </c>
      <c r="M144">
        <v>1414358778</v>
      </c>
      <c r="N144" s="9">
        <f t="shared" si="8"/>
        <v>41938.893263888887</v>
      </c>
      <c r="O144" s="11">
        <f>YEAR(Table1[[#This Row],[launch date  conversion]])</f>
        <v>2014</v>
      </c>
      <c r="P144" t="b">
        <v>0</v>
      </c>
      <c r="Q144">
        <v>1</v>
      </c>
      <c r="R144" t="b">
        <v>0</v>
      </c>
      <c r="S144" t="s">
        <v>8265</v>
      </c>
      <c r="T144" t="s">
        <v>8348</v>
      </c>
      <c r="U144" t="s">
        <v>8362</v>
      </c>
    </row>
    <row r="145" spans="1:21" ht="50" customHeight="1" x14ac:dyDescent="0.2">
      <c r="A145">
        <v>143</v>
      </c>
      <c r="B145" s="3" t="s">
        <v>145</v>
      </c>
      <c r="C145" s="3" t="s">
        <v>4253</v>
      </c>
      <c r="D145" s="6">
        <v>5500</v>
      </c>
      <c r="E145" s="15" t="str">
        <f t="shared" si="6"/>
        <v>5000 to 9999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 s="9">
        <f t="shared" si="7"/>
        <v>42616.246527777781</v>
      </c>
      <c r="L145" s="11">
        <v>2016</v>
      </c>
      <c r="M145">
        <v>1467941542</v>
      </c>
      <c r="N145" s="9">
        <f t="shared" si="8"/>
        <v>42559.064143518524</v>
      </c>
      <c r="O145" s="11">
        <f>YEAR(Table1[[#This Row],[launch date  conversion]])</f>
        <v>2016</v>
      </c>
      <c r="P145" t="b">
        <v>0</v>
      </c>
      <c r="Q145">
        <v>0</v>
      </c>
      <c r="R145" t="b">
        <v>0</v>
      </c>
      <c r="S145" t="s">
        <v>8265</v>
      </c>
      <c r="T145" t="s">
        <v>8348</v>
      </c>
      <c r="U145" t="s">
        <v>8362</v>
      </c>
    </row>
    <row r="146" spans="1:21" ht="50" customHeight="1" x14ac:dyDescent="0.2">
      <c r="A146">
        <v>144</v>
      </c>
      <c r="B146" s="3" t="s">
        <v>146</v>
      </c>
      <c r="C146" s="3" t="s">
        <v>4254</v>
      </c>
      <c r="D146" s="6">
        <v>7500</v>
      </c>
      <c r="E146" s="15" t="str">
        <f t="shared" si="6"/>
        <v>5000 to 9999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 s="9">
        <f t="shared" si="7"/>
        <v>42107.72074074074</v>
      </c>
      <c r="L146" s="11">
        <v>2015</v>
      </c>
      <c r="M146">
        <v>1423765072</v>
      </c>
      <c r="N146" s="9">
        <f t="shared" si="8"/>
        <v>42047.762407407412</v>
      </c>
      <c r="O146" s="11">
        <f>YEAR(Table1[[#This Row],[launch date  conversion]])</f>
        <v>2015</v>
      </c>
      <c r="P146" t="b">
        <v>0</v>
      </c>
      <c r="Q146">
        <v>37</v>
      </c>
      <c r="R146" t="b">
        <v>0</v>
      </c>
      <c r="S146" t="s">
        <v>8265</v>
      </c>
      <c r="T146" t="s">
        <v>8348</v>
      </c>
      <c r="U146" t="s">
        <v>8362</v>
      </c>
    </row>
    <row r="147" spans="1:21" ht="50" customHeight="1" x14ac:dyDescent="0.2">
      <c r="A147">
        <v>145</v>
      </c>
      <c r="B147" s="3" t="s">
        <v>147</v>
      </c>
      <c r="C147" s="3" t="s">
        <v>4255</v>
      </c>
      <c r="D147" s="6">
        <v>4500</v>
      </c>
      <c r="E147" s="15" t="str">
        <f t="shared" si="6"/>
        <v>1000 to 4999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 s="9">
        <f t="shared" si="7"/>
        <v>42227.542268518519</v>
      </c>
      <c r="L147" s="11">
        <v>2015</v>
      </c>
      <c r="M147">
        <v>1436965252</v>
      </c>
      <c r="N147" s="9">
        <f t="shared" si="8"/>
        <v>42200.542268518519</v>
      </c>
      <c r="O147" s="11">
        <f>YEAR(Table1[[#This Row],[launch date  conversion]])</f>
        <v>2015</v>
      </c>
      <c r="P147" t="b">
        <v>0</v>
      </c>
      <c r="Q147">
        <v>9</v>
      </c>
      <c r="R147" t="b">
        <v>0</v>
      </c>
      <c r="S147" t="s">
        <v>8265</v>
      </c>
      <c r="T147" t="s">
        <v>8348</v>
      </c>
      <c r="U147" t="s">
        <v>8362</v>
      </c>
    </row>
    <row r="148" spans="1:21" ht="50" customHeight="1" x14ac:dyDescent="0.2">
      <c r="A148">
        <v>146</v>
      </c>
      <c r="B148" s="3" t="s">
        <v>148</v>
      </c>
      <c r="C148" s="3" t="s">
        <v>4256</v>
      </c>
      <c r="D148" s="6">
        <v>20000</v>
      </c>
      <c r="E148" s="15" t="str">
        <f t="shared" si="6"/>
        <v>20000 to 24999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 s="9">
        <f t="shared" si="7"/>
        <v>42753.016180555554</v>
      </c>
      <c r="L148" s="11">
        <v>2017</v>
      </c>
      <c r="M148">
        <v>1479514998</v>
      </c>
      <c r="N148" s="9">
        <f t="shared" si="8"/>
        <v>42693.016180555554</v>
      </c>
      <c r="O148" s="11">
        <f>YEAR(Table1[[#This Row],[launch date  conversion]])</f>
        <v>2016</v>
      </c>
      <c r="P148" t="b">
        <v>0</v>
      </c>
      <c r="Q148">
        <v>3</v>
      </c>
      <c r="R148" t="b">
        <v>0</v>
      </c>
      <c r="S148" t="s">
        <v>8265</v>
      </c>
      <c r="T148" t="s">
        <v>8348</v>
      </c>
      <c r="U148" t="s">
        <v>8362</v>
      </c>
    </row>
    <row r="149" spans="1:21" ht="50" customHeight="1" x14ac:dyDescent="0.2">
      <c r="A149">
        <v>147</v>
      </c>
      <c r="B149" s="3" t="s">
        <v>149</v>
      </c>
      <c r="C149" s="3" t="s">
        <v>4257</v>
      </c>
      <c r="D149" s="6">
        <v>7000</v>
      </c>
      <c r="E149" s="15" t="str">
        <f t="shared" si="6"/>
        <v>5000 to 9999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 s="9">
        <f t="shared" si="7"/>
        <v>42012.762499999997</v>
      </c>
      <c r="L149" s="11">
        <v>2015</v>
      </c>
      <c r="M149">
        <v>1417026340</v>
      </c>
      <c r="N149" s="9">
        <f t="shared" si="8"/>
        <v>41969.767824074079</v>
      </c>
      <c r="O149" s="11">
        <f>YEAR(Table1[[#This Row],[launch date  conversion]])</f>
        <v>2014</v>
      </c>
      <c r="P149" t="b">
        <v>0</v>
      </c>
      <c r="Q149">
        <v>0</v>
      </c>
      <c r="R149" t="b">
        <v>0</v>
      </c>
      <c r="S149" t="s">
        <v>8265</v>
      </c>
      <c r="T149" t="s">
        <v>8348</v>
      </c>
      <c r="U149" t="s">
        <v>8362</v>
      </c>
    </row>
    <row r="150" spans="1:21" ht="50" customHeight="1" x14ac:dyDescent="0.2">
      <c r="A150">
        <v>148</v>
      </c>
      <c r="B150" s="3" t="s">
        <v>150</v>
      </c>
      <c r="C150" s="3" t="s">
        <v>4258</v>
      </c>
      <c r="D150" s="6">
        <v>50000</v>
      </c>
      <c r="E150" s="15" t="str">
        <f t="shared" si="6"/>
        <v>Greater than 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 s="9">
        <f t="shared" si="7"/>
        <v>42427.281666666662</v>
      </c>
      <c r="L150" s="11">
        <v>2016</v>
      </c>
      <c r="M150">
        <v>1453963536</v>
      </c>
      <c r="N150" s="9">
        <f t="shared" si="8"/>
        <v>42397.281666666662</v>
      </c>
      <c r="O150" s="11">
        <f>YEAR(Table1[[#This Row],[launch date  conversion]])</f>
        <v>2016</v>
      </c>
      <c r="P150" t="b">
        <v>0</v>
      </c>
      <c r="Q150">
        <v>2</v>
      </c>
      <c r="R150" t="b">
        <v>0</v>
      </c>
      <c r="S150" t="s">
        <v>8265</v>
      </c>
      <c r="T150" t="s">
        <v>8348</v>
      </c>
      <c r="U150" t="s">
        <v>8362</v>
      </c>
    </row>
    <row r="151" spans="1:21" ht="50" customHeight="1" x14ac:dyDescent="0.2">
      <c r="A151">
        <v>149</v>
      </c>
      <c r="B151" s="3" t="s">
        <v>151</v>
      </c>
      <c r="C151" s="3" t="s">
        <v>4259</v>
      </c>
      <c r="D151" s="6">
        <v>10000</v>
      </c>
      <c r="E151" s="15" t="str">
        <f t="shared" si="6"/>
        <v>10000 to 14999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 s="9">
        <f t="shared" si="7"/>
        <v>41998.333333333328</v>
      </c>
      <c r="L151" s="11">
        <v>2014</v>
      </c>
      <c r="M151">
        <v>1416888470</v>
      </c>
      <c r="N151" s="9">
        <f t="shared" si="8"/>
        <v>41968.172106481477</v>
      </c>
      <c r="O151" s="11">
        <f>YEAR(Table1[[#This Row],[launch date  conversion]])</f>
        <v>2014</v>
      </c>
      <c r="P151" t="b">
        <v>0</v>
      </c>
      <c r="Q151">
        <v>6</v>
      </c>
      <c r="R151" t="b">
        <v>0</v>
      </c>
      <c r="S151" t="s">
        <v>8265</v>
      </c>
      <c r="T151" t="s">
        <v>8348</v>
      </c>
      <c r="U151" t="s">
        <v>8362</v>
      </c>
    </row>
    <row r="152" spans="1:21" ht="50" customHeight="1" x14ac:dyDescent="0.2">
      <c r="A152">
        <v>150</v>
      </c>
      <c r="B152" s="3" t="s">
        <v>152</v>
      </c>
      <c r="C152" s="3" t="s">
        <v>4260</v>
      </c>
      <c r="D152" s="6">
        <v>130000</v>
      </c>
      <c r="E152" s="15" t="str">
        <f t="shared" si="6"/>
        <v>Greater than 50000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 s="9">
        <f t="shared" si="7"/>
        <v>42150.161828703705</v>
      </c>
      <c r="L152" s="11">
        <v>2015</v>
      </c>
      <c r="M152">
        <v>1427428382</v>
      </c>
      <c r="N152" s="9">
        <f t="shared" si="8"/>
        <v>42090.161828703705</v>
      </c>
      <c r="O152" s="11">
        <f>YEAR(Table1[[#This Row],[launch date  conversion]])</f>
        <v>2015</v>
      </c>
      <c r="P152" t="b">
        <v>0</v>
      </c>
      <c r="Q152">
        <v>67</v>
      </c>
      <c r="R152" t="b">
        <v>0</v>
      </c>
      <c r="S152" t="s">
        <v>8265</v>
      </c>
      <c r="T152" t="s">
        <v>8348</v>
      </c>
      <c r="U152" t="s">
        <v>8362</v>
      </c>
    </row>
    <row r="153" spans="1:21" ht="50" customHeight="1" x14ac:dyDescent="0.2">
      <c r="A153">
        <v>151</v>
      </c>
      <c r="B153" s="3" t="s">
        <v>153</v>
      </c>
      <c r="C153" s="3" t="s">
        <v>4261</v>
      </c>
      <c r="D153" s="6">
        <v>250000</v>
      </c>
      <c r="E153" s="15" t="str">
        <f t="shared" si="6"/>
        <v>Greater than 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 s="9">
        <f t="shared" si="7"/>
        <v>42173.550821759258</v>
      </c>
      <c r="L153" s="11">
        <v>2015</v>
      </c>
      <c r="M153">
        <v>1429449191</v>
      </c>
      <c r="N153" s="9">
        <f t="shared" si="8"/>
        <v>42113.550821759258</v>
      </c>
      <c r="O153" s="11">
        <f>YEAR(Table1[[#This Row],[launch date  conversion]])</f>
        <v>2015</v>
      </c>
      <c r="P153" t="b">
        <v>0</v>
      </c>
      <c r="Q153">
        <v>5</v>
      </c>
      <c r="R153" t="b">
        <v>0</v>
      </c>
      <c r="S153" t="s">
        <v>8265</v>
      </c>
      <c r="T153" t="s">
        <v>8348</v>
      </c>
      <c r="U153" t="s">
        <v>8362</v>
      </c>
    </row>
    <row r="154" spans="1:21" ht="50" customHeight="1" x14ac:dyDescent="0.2">
      <c r="A154">
        <v>152</v>
      </c>
      <c r="B154" s="3" t="s">
        <v>154</v>
      </c>
      <c r="C154" s="3" t="s">
        <v>4262</v>
      </c>
      <c r="D154" s="6">
        <v>380000</v>
      </c>
      <c r="E154" s="15" t="str">
        <f t="shared" si="6"/>
        <v>Greater than 50000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 s="9">
        <f t="shared" si="7"/>
        <v>41905.077546296299</v>
      </c>
      <c r="L154" s="11">
        <v>2014</v>
      </c>
      <c r="M154">
        <v>1408845100</v>
      </c>
      <c r="N154" s="9">
        <f t="shared" si="8"/>
        <v>41875.077546296299</v>
      </c>
      <c r="O154" s="11">
        <f>YEAR(Table1[[#This Row],[launch date  conversion]])</f>
        <v>2014</v>
      </c>
      <c r="P154" t="b">
        <v>0</v>
      </c>
      <c r="Q154">
        <v>2</v>
      </c>
      <c r="R154" t="b">
        <v>0</v>
      </c>
      <c r="S154" t="s">
        <v>8265</v>
      </c>
      <c r="T154" t="s">
        <v>8348</v>
      </c>
      <c r="U154" t="s">
        <v>8362</v>
      </c>
    </row>
    <row r="155" spans="1:21" ht="50" customHeight="1" x14ac:dyDescent="0.2">
      <c r="A155">
        <v>153</v>
      </c>
      <c r="B155" s="3" t="s">
        <v>155</v>
      </c>
      <c r="C155" s="3" t="s">
        <v>4263</v>
      </c>
      <c r="D155" s="6">
        <v>50000</v>
      </c>
      <c r="E155" s="15" t="str">
        <f t="shared" si="6"/>
        <v>Greater than 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 s="9">
        <f t="shared" si="7"/>
        <v>41975.627824074079</v>
      </c>
      <c r="L155" s="11">
        <v>2014</v>
      </c>
      <c r="M155">
        <v>1413900244</v>
      </c>
      <c r="N155" s="9">
        <f t="shared" si="8"/>
        <v>41933.586157407408</v>
      </c>
      <c r="O155" s="11">
        <f>YEAR(Table1[[#This Row],[launch date  conversion]])</f>
        <v>2014</v>
      </c>
      <c r="P155" t="b">
        <v>0</v>
      </c>
      <c r="Q155">
        <v>10</v>
      </c>
      <c r="R155" t="b">
        <v>0</v>
      </c>
      <c r="S155" t="s">
        <v>8265</v>
      </c>
      <c r="T155" t="s">
        <v>8348</v>
      </c>
      <c r="U155" t="s">
        <v>8362</v>
      </c>
    </row>
    <row r="156" spans="1:21" ht="50" customHeight="1" x14ac:dyDescent="0.2">
      <c r="A156">
        <v>154</v>
      </c>
      <c r="B156" s="3" t="s">
        <v>156</v>
      </c>
      <c r="C156" s="3" t="s">
        <v>4264</v>
      </c>
      <c r="D156" s="6">
        <v>1500</v>
      </c>
      <c r="E156" s="15" t="str">
        <f t="shared" si="6"/>
        <v>1000 to 4999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 s="9">
        <f t="shared" si="7"/>
        <v>42158.547395833331</v>
      </c>
      <c r="L156" s="11">
        <v>2015</v>
      </c>
      <c r="M156">
        <v>1429621695</v>
      </c>
      <c r="N156" s="9">
        <f t="shared" si="8"/>
        <v>42115.547395833331</v>
      </c>
      <c r="O156" s="11">
        <f>YEAR(Table1[[#This Row],[launch date  conversion]])</f>
        <v>2015</v>
      </c>
      <c r="P156" t="b">
        <v>0</v>
      </c>
      <c r="Q156">
        <v>3</v>
      </c>
      <c r="R156" t="b">
        <v>0</v>
      </c>
      <c r="S156" t="s">
        <v>8265</v>
      </c>
      <c r="T156" t="s">
        <v>8348</v>
      </c>
      <c r="U156" t="s">
        <v>8362</v>
      </c>
    </row>
    <row r="157" spans="1:21" ht="50" customHeight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15" t="str">
        <f t="shared" si="6"/>
        <v>Greater than 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 s="9">
        <f t="shared" si="7"/>
        <v>42208.559432870374</v>
      </c>
      <c r="L157" s="11">
        <v>2015</v>
      </c>
      <c r="M157">
        <v>1434201935</v>
      </c>
      <c r="N157" s="9">
        <f t="shared" si="8"/>
        <v>42168.559432870374</v>
      </c>
      <c r="O157" s="11">
        <f>YEAR(Table1[[#This Row],[launch date  conversion]])</f>
        <v>2015</v>
      </c>
      <c r="P157" t="b">
        <v>0</v>
      </c>
      <c r="Q157">
        <v>4</v>
      </c>
      <c r="R157" t="b">
        <v>0</v>
      </c>
      <c r="S157" t="s">
        <v>8265</v>
      </c>
      <c r="T157" t="s">
        <v>8348</v>
      </c>
      <c r="U157" t="s">
        <v>8362</v>
      </c>
    </row>
    <row r="158" spans="1:21" ht="50" customHeight="1" x14ac:dyDescent="0.2">
      <c r="A158">
        <v>156</v>
      </c>
      <c r="B158" s="3" t="s">
        <v>158</v>
      </c>
      <c r="C158" s="3" t="s">
        <v>4266</v>
      </c>
      <c r="D158" s="6">
        <v>35000</v>
      </c>
      <c r="E158" s="15" t="str">
        <f t="shared" si="6"/>
        <v>35000 to 39999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 s="9">
        <f t="shared" si="7"/>
        <v>41854.124953703707</v>
      </c>
      <c r="L158" s="11">
        <v>2014</v>
      </c>
      <c r="M158">
        <v>1401850796</v>
      </c>
      <c r="N158" s="9">
        <f t="shared" si="8"/>
        <v>41794.124953703707</v>
      </c>
      <c r="O158" s="11">
        <f>YEAR(Table1[[#This Row],[launch date  conversion]])</f>
        <v>2014</v>
      </c>
      <c r="P158" t="b">
        <v>0</v>
      </c>
      <c r="Q158">
        <v>15</v>
      </c>
      <c r="R158" t="b">
        <v>0</v>
      </c>
      <c r="S158" t="s">
        <v>8265</v>
      </c>
      <c r="T158" t="s">
        <v>8348</v>
      </c>
      <c r="U158" t="s">
        <v>8362</v>
      </c>
    </row>
    <row r="159" spans="1:21" ht="50" customHeight="1" x14ac:dyDescent="0.2">
      <c r="A159">
        <v>157</v>
      </c>
      <c r="B159" s="3" t="s">
        <v>159</v>
      </c>
      <c r="C159" s="3" t="s">
        <v>4267</v>
      </c>
      <c r="D159" s="6">
        <v>2995</v>
      </c>
      <c r="E159" s="15" t="str">
        <f t="shared" si="6"/>
        <v>1000 to 4999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 s="9">
        <f t="shared" si="7"/>
        <v>42426.911712962959</v>
      </c>
      <c r="L159" s="11">
        <v>2016</v>
      </c>
      <c r="M159">
        <v>1453931572</v>
      </c>
      <c r="N159" s="9">
        <f t="shared" si="8"/>
        <v>42396.911712962959</v>
      </c>
      <c r="O159" s="11">
        <f>YEAR(Table1[[#This Row],[launch date  conversion]])</f>
        <v>2016</v>
      </c>
      <c r="P159" t="b">
        <v>0</v>
      </c>
      <c r="Q159">
        <v>2</v>
      </c>
      <c r="R159" t="b">
        <v>0</v>
      </c>
      <c r="S159" t="s">
        <v>8265</v>
      </c>
      <c r="T159" t="s">
        <v>8348</v>
      </c>
      <c r="U159" t="s">
        <v>8362</v>
      </c>
    </row>
    <row r="160" spans="1:21" ht="50" customHeight="1" x14ac:dyDescent="0.2">
      <c r="A160">
        <v>158</v>
      </c>
      <c r="B160" s="3" t="s">
        <v>160</v>
      </c>
      <c r="C160" s="3" t="s">
        <v>4268</v>
      </c>
      <c r="D160" s="6">
        <v>5000</v>
      </c>
      <c r="E160" s="15" t="str">
        <f t="shared" si="6"/>
        <v>5000 to 9999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 s="9">
        <f t="shared" si="7"/>
        <v>41934.07671296296</v>
      </c>
      <c r="L160" s="11">
        <v>2014</v>
      </c>
      <c r="M160">
        <v>1411350628</v>
      </c>
      <c r="N160" s="9">
        <f t="shared" si="8"/>
        <v>41904.07671296296</v>
      </c>
      <c r="O160" s="11">
        <f>YEAR(Table1[[#This Row],[launch date  conversion]])</f>
        <v>2014</v>
      </c>
      <c r="P160" t="b">
        <v>0</v>
      </c>
      <c r="Q160">
        <v>0</v>
      </c>
      <c r="R160" t="b">
        <v>0</v>
      </c>
      <c r="S160" t="s">
        <v>8265</v>
      </c>
      <c r="T160" t="s">
        <v>8348</v>
      </c>
      <c r="U160" t="s">
        <v>8362</v>
      </c>
    </row>
    <row r="161" spans="1:21" ht="50" customHeight="1" x14ac:dyDescent="0.2">
      <c r="A161">
        <v>159</v>
      </c>
      <c r="B161" s="3" t="s">
        <v>161</v>
      </c>
      <c r="C161" s="3" t="s">
        <v>4269</v>
      </c>
      <c r="D161" s="6">
        <v>500000</v>
      </c>
      <c r="E161" s="15" t="str">
        <f t="shared" si="6"/>
        <v>Greater than 50000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 s="9">
        <f t="shared" si="7"/>
        <v>42554.434548611112</v>
      </c>
      <c r="L161" s="11">
        <v>2016</v>
      </c>
      <c r="M161">
        <v>1464085545</v>
      </c>
      <c r="N161" s="9">
        <f t="shared" si="8"/>
        <v>42514.434548611112</v>
      </c>
      <c r="O161" s="11">
        <f>YEAR(Table1[[#This Row],[launch date  conversion]])</f>
        <v>2016</v>
      </c>
      <c r="P161" t="b">
        <v>0</v>
      </c>
      <c r="Q161">
        <v>1</v>
      </c>
      <c r="R161" t="b">
        <v>0</v>
      </c>
      <c r="S161" t="s">
        <v>8265</v>
      </c>
      <c r="T161" t="s">
        <v>8348</v>
      </c>
      <c r="U161" t="s">
        <v>8362</v>
      </c>
    </row>
    <row r="162" spans="1:21" ht="50" customHeight="1" x14ac:dyDescent="0.2">
      <c r="A162">
        <v>160</v>
      </c>
      <c r="B162" s="3" t="s">
        <v>162</v>
      </c>
      <c r="C162" s="3" t="s">
        <v>4270</v>
      </c>
      <c r="D162" s="6">
        <v>5000</v>
      </c>
      <c r="E162" s="15" t="str">
        <f t="shared" si="6"/>
        <v>5000 to 9999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 s="9">
        <f t="shared" si="7"/>
        <v>42231.913090277783</v>
      </c>
      <c r="L162" s="11">
        <v>2015</v>
      </c>
      <c r="M162">
        <v>1434491691</v>
      </c>
      <c r="N162" s="9">
        <f t="shared" si="8"/>
        <v>42171.913090277783</v>
      </c>
      <c r="O162" s="11">
        <f>YEAR(Table1[[#This Row],[launch date  conversion]])</f>
        <v>2015</v>
      </c>
      <c r="P162" t="b">
        <v>0</v>
      </c>
      <c r="Q162">
        <v>0</v>
      </c>
      <c r="R162" t="b">
        <v>0</v>
      </c>
      <c r="S162" t="s">
        <v>8266</v>
      </c>
      <c r="T162" t="s">
        <v>8348</v>
      </c>
      <c r="U162" t="s">
        <v>8363</v>
      </c>
    </row>
    <row r="163" spans="1:21" ht="50" customHeight="1" x14ac:dyDescent="0.2">
      <c r="A163">
        <v>161</v>
      </c>
      <c r="B163" s="3" t="s">
        <v>163</v>
      </c>
      <c r="C163" s="3" t="s">
        <v>4271</v>
      </c>
      <c r="D163" s="6">
        <v>50000</v>
      </c>
      <c r="E163" s="15" t="str">
        <f t="shared" si="6"/>
        <v>Greater than 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 s="9">
        <f t="shared" si="7"/>
        <v>41822.687442129631</v>
      </c>
      <c r="L163" s="11">
        <v>2014</v>
      </c>
      <c r="M163">
        <v>1401726595</v>
      </c>
      <c r="N163" s="9">
        <f t="shared" si="8"/>
        <v>41792.687442129631</v>
      </c>
      <c r="O163" s="11">
        <f>YEAR(Table1[[#This Row],[launch date  conversion]])</f>
        <v>2014</v>
      </c>
      <c r="P163" t="b">
        <v>0</v>
      </c>
      <c r="Q163">
        <v>1</v>
      </c>
      <c r="R163" t="b">
        <v>0</v>
      </c>
      <c r="S163" t="s">
        <v>8266</v>
      </c>
      <c r="T163" t="s">
        <v>8348</v>
      </c>
      <c r="U163" t="s">
        <v>8363</v>
      </c>
    </row>
    <row r="164" spans="1:21" ht="50" customHeight="1" x14ac:dyDescent="0.2">
      <c r="A164">
        <v>162</v>
      </c>
      <c r="B164" s="3" t="s">
        <v>164</v>
      </c>
      <c r="C164" s="3" t="s">
        <v>4272</v>
      </c>
      <c r="D164" s="6">
        <v>2800</v>
      </c>
      <c r="E164" s="15" t="str">
        <f t="shared" si="6"/>
        <v>1000 to 4999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 s="9">
        <f t="shared" si="7"/>
        <v>41867.987500000003</v>
      </c>
      <c r="L164" s="11">
        <v>2014</v>
      </c>
      <c r="M164">
        <v>1405393356</v>
      </c>
      <c r="N164" s="9">
        <f t="shared" si="8"/>
        <v>41835.126805555556</v>
      </c>
      <c r="O164" s="11">
        <f>YEAR(Table1[[#This Row],[launch date  conversion]])</f>
        <v>2014</v>
      </c>
      <c r="P164" t="b">
        <v>0</v>
      </c>
      <c r="Q164">
        <v>10</v>
      </c>
      <c r="R164" t="b">
        <v>0</v>
      </c>
      <c r="S164" t="s">
        <v>8266</v>
      </c>
      <c r="T164" t="s">
        <v>8348</v>
      </c>
      <c r="U164" t="s">
        <v>8363</v>
      </c>
    </row>
    <row r="165" spans="1:21" ht="50" customHeight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15" t="str">
        <f t="shared" si="6"/>
        <v>Greater than 50000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 s="9">
        <f t="shared" si="7"/>
        <v>42278</v>
      </c>
      <c r="L165" s="11">
        <v>2015</v>
      </c>
      <c r="M165">
        <v>1440716654</v>
      </c>
      <c r="N165" s="9">
        <f t="shared" si="8"/>
        <v>42243.961273148147</v>
      </c>
      <c r="O165" s="11">
        <f>YEAR(Table1[[#This Row],[launch date  conversion]])</f>
        <v>2015</v>
      </c>
      <c r="P165" t="b">
        <v>0</v>
      </c>
      <c r="Q165">
        <v>0</v>
      </c>
      <c r="R165" t="b">
        <v>0</v>
      </c>
      <c r="S165" t="s">
        <v>8266</v>
      </c>
      <c r="T165" t="s">
        <v>8348</v>
      </c>
      <c r="U165" t="s">
        <v>8363</v>
      </c>
    </row>
    <row r="166" spans="1:21" ht="50" customHeight="1" x14ac:dyDescent="0.2">
      <c r="A166">
        <v>164</v>
      </c>
      <c r="B166" s="3" t="s">
        <v>166</v>
      </c>
      <c r="C166" s="3" t="s">
        <v>4274</v>
      </c>
      <c r="D166" s="6">
        <v>120000</v>
      </c>
      <c r="E166" s="15" t="str">
        <f t="shared" si="6"/>
        <v>Greater than 50000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 s="9">
        <f t="shared" si="7"/>
        <v>41901.762743055559</v>
      </c>
      <c r="L166" s="11">
        <v>2014</v>
      </c>
      <c r="M166">
        <v>1405966701</v>
      </c>
      <c r="N166" s="9">
        <f t="shared" si="8"/>
        <v>41841.762743055559</v>
      </c>
      <c r="O166" s="11">
        <f>YEAR(Table1[[#This Row],[launch date  conversion]])</f>
        <v>2014</v>
      </c>
      <c r="P166" t="b">
        <v>0</v>
      </c>
      <c r="Q166">
        <v>7</v>
      </c>
      <c r="R166" t="b">
        <v>0</v>
      </c>
      <c r="S166" t="s">
        <v>8266</v>
      </c>
      <c r="T166" t="s">
        <v>8348</v>
      </c>
      <c r="U166" t="s">
        <v>8363</v>
      </c>
    </row>
    <row r="167" spans="1:21" ht="50" customHeight="1" x14ac:dyDescent="0.2">
      <c r="A167">
        <v>165</v>
      </c>
      <c r="B167" s="3" t="s">
        <v>167</v>
      </c>
      <c r="C167" s="3" t="s">
        <v>4275</v>
      </c>
      <c r="D167" s="6">
        <v>17000</v>
      </c>
      <c r="E167" s="15" t="str">
        <f t="shared" si="6"/>
        <v>15000 to 19999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 s="9">
        <f t="shared" si="7"/>
        <v>42381.658842592587</v>
      </c>
      <c r="L167" s="11">
        <v>2016</v>
      </c>
      <c r="M167">
        <v>1450021724</v>
      </c>
      <c r="N167" s="9">
        <f t="shared" si="8"/>
        <v>42351.658842592587</v>
      </c>
      <c r="O167" s="11">
        <f>YEAR(Table1[[#This Row],[launch date  conversion]])</f>
        <v>2015</v>
      </c>
      <c r="P167" t="b">
        <v>0</v>
      </c>
      <c r="Q167">
        <v>0</v>
      </c>
      <c r="R167" t="b">
        <v>0</v>
      </c>
      <c r="S167" t="s">
        <v>8266</v>
      </c>
      <c r="T167" t="s">
        <v>8348</v>
      </c>
      <c r="U167" t="s">
        <v>8363</v>
      </c>
    </row>
    <row r="168" spans="1:21" ht="50" customHeight="1" x14ac:dyDescent="0.2">
      <c r="A168">
        <v>166</v>
      </c>
      <c r="B168" s="3" t="s">
        <v>168</v>
      </c>
      <c r="C168" s="3" t="s">
        <v>4276</v>
      </c>
      <c r="D168" s="6">
        <v>5000</v>
      </c>
      <c r="E168" s="15" t="str">
        <f t="shared" si="6"/>
        <v>5000 to 9999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 s="9">
        <f t="shared" si="7"/>
        <v>42751.075949074075</v>
      </c>
      <c r="L168" s="11">
        <v>2017</v>
      </c>
      <c r="M168">
        <v>1481939362</v>
      </c>
      <c r="N168" s="9">
        <f t="shared" si="8"/>
        <v>42721.075949074075</v>
      </c>
      <c r="O168" s="11">
        <f>YEAR(Table1[[#This Row],[launch date  conversion]])</f>
        <v>2016</v>
      </c>
      <c r="P168" t="b">
        <v>0</v>
      </c>
      <c r="Q168">
        <v>1</v>
      </c>
      <c r="R168" t="b">
        <v>0</v>
      </c>
      <c r="S168" t="s">
        <v>8266</v>
      </c>
      <c r="T168" t="s">
        <v>8348</v>
      </c>
      <c r="U168" t="s">
        <v>8363</v>
      </c>
    </row>
    <row r="169" spans="1:21" ht="50" customHeight="1" x14ac:dyDescent="0.2">
      <c r="A169">
        <v>167</v>
      </c>
      <c r="B169" s="3" t="s">
        <v>169</v>
      </c>
      <c r="C169" s="3" t="s">
        <v>4277</v>
      </c>
      <c r="D169" s="6">
        <v>110000</v>
      </c>
      <c r="E169" s="15" t="str">
        <f t="shared" si="6"/>
        <v>Greater than 50000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 s="9">
        <f t="shared" si="7"/>
        <v>42220.927488425921</v>
      </c>
      <c r="L169" s="11">
        <v>2015</v>
      </c>
      <c r="M169">
        <v>1433542535</v>
      </c>
      <c r="N169" s="9">
        <f t="shared" si="8"/>
        <v>42160.927488425921</v>
      </c>
      <c r="O169" s="11">
        <f>YEAR(Table1[[#This Row],[launch date  conversion]])</f>
        <v>2015</v>
      </c>
      <c r="P169" t="b">
        <v>0</v>
      </c>
      <c r="Q169">
        <v>2</v>
      </c>
      <c r="R169" t="b">
        <v>0</v>
      </c>
      <c r="S169" t="s">
        <v>8266</v>
      </c>
      <c r="T169" t="s">
        <v>8348</v>
      </c>
      <c r="U169" t="s">
        <v>8363</v>
      </c>
    </row>
    <row r="170" spans="1:21" ht="50" customHeight="1" x14ac:dyDescent="0.2">
      <c r="A170">
        <v>168</v>
      </c>
      <c r="B170" s="3" t="s">
        <v>170</v>
      </c>
      <c r="C170" s="3" t="s">
        <v>4278</v>
      </c>
      <c r="D170" s="6">
        <v>8000</v>
      </c>
      <c r="E170" s="15" t="str">
        <f t="shared" si="6"/>
        <v>5000 to 9999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 s="9">
        <f t="shared" si="7"/>
        <v>42082.793634259258</v>
      </c>
      <c r="L170" s="11">
        <v>2015</v>
      </c>
      <c r="M170">
        <v>1424203370</v>
      </c>
      <c r="N170" s="9">
        <f t="shared" si="8"/>
        <v>42052.83530092593</v>
      </c>
      <c r="O170" s="11">
        <f>YEAR(Table1[[#This Row],[launch date  conversion]])</f>
        <v>2015</v>
      </c>
      <c r="P170" t="b">
        <v>0</v>
      </c>
      <c r="Q170">
        <v>3</v>
      </c>
      <c r="R170" t="b">
        <v>0</v>
      </c>
      <c r="S170" t="s">
        <v>8266</v>
      </c>
      <c r="T170" t="s">
        <v>8348</v>
      </c>
      <c r="U170" t="s">
        <v>8363</v>
      </c>
    </row>
    <row r="171" spans="1:21" ht="50" customHeight="1" x14ac:dyDescent="0.2">
      <c r="A171">
        <v>169</v>
      </c>
      <c r="B171" s="3" t="s">
        <v>171</v>
      </c>
      <c r="C171" s="3" t="s">
        <v>4279</v>
      </c>
      <c r="D171" s="6">
        <v>2500</v>
      </c>
      <c r="E171" s="15" t="str">
        <f t="shared" si="6"/>
        <v>1000 to 4999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 s="9">
        <f t="shared" si="7"/>
        <v>41930.505312499998</v>
      </c>
      <c r="L171" s="11">
        <v>2014</v>
      </c>
      <c r="M171">
        <v>1411042059</v>
      </c>
      <c r="N171" s="9">
        <f t="shared" si="8"/>
        <v>41900.505312499998</v>
      </c>
      <c r="O171" s="11">
        <f>YEAR(Table1[[#This Row],[launch date  conversion]])</f>
        <v>2014</v>
      </c>
      <c r="P171" t="b">
        <v>0</v>
      </c>
      <c r="Q171">
        <v>10</v>
      </c>
      <c r="R171" t="b">
        <v>0</v>
      </c>
      <c r="S171" t="s">
        <v>8266</v>
      </c>
      <c r="T171" t="s">
        <v>8348</v>
      </c>
      <c r="U171" t="s">
        <v>8363</v>
      </c>
    </row>
    <row r="172" spans="1:21" ht="50" customHeight="1" x14ac:dyDescent="0.2">
      <c r="A172">
        <v>170</v>
      </c>
      <c r="B172" s="3" t="s">
        <v>172</v>
      </c>
      <c r="C172" s="3" t="s">
        <v>4280</v>
      </c>
      <c r="D172" s="6">
        <v>10000</v>
      </c>
      <c r="E172" s="15" t="str">
        <f t="shared" si="6"/>
        <v>10000 to 14999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 s="9">
        <f t="shared" si="7"/>
        <v>42246.227777777778</v>
      </c>
      <c r="L172" s="11">
        <v>2015</v>
      </c>
      <c r="M172">
        <v>1438385283</v>
      </c>
      <c r="N172" s="9">
        <f t="shared" si="8"/>
        <v>42216.977812500001</v>
      </c>
      <c r="O172" s="11">
        <f>YEAR(Table1[[#This Row],[launch date  conversion]])</f>
        <v>2015</v>
      </c>
      <c r="P172" t="b">
        <v>0</v>
      </c>
      <c r="Q172">
        <v>10</v>
      </c>
      <c r="R172" t="b">
        <v>0</v>
      </c>
      <c r="S172" t="s">
        <v>8266</v>
      </c>
      <c r="T172" t="s">
        <v>8348</v>
      </c>
      <c r="U172" t="s">
        <v>8363</v>
      </c>
    </row>
    <row r="173" spans="1:21" ht="50" customHeight="1" x14ac:dyDescent="0.2">
      <c r="A173">
        <v>171</v>
      </c>
      <c r="B173" s="3" t="s">
        <v>173</v>
      </c>
      <c r="C173" s="3" t="s">
        <v>4281</v>
      </c>
      <c r="D173" s="6">
        <v>50000</v>
      </c>
      <c r="E173" s="15" t="str">
        <f t="shared" si="6"/>
        <v>Greater than 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 s="9">
        <f t="shared" si="7"/>
        <v>42594.180717592593</v>
      </c>
      <c r="L173" s="11">
        <v>2016</v>
      </c>
      <c r="M173">
        <v>1465791614</v>
      </c>
      <c r="N173" s="9">
        <f t="shared" si="8"/>
        <v>42534.180717592593</v>
      </c>
      <c r="O173" s="11">
        <f>YEAR(Table1[[#This Row],[launch date  conversion]])</f>
        <v>2016</v>
      </c>
      <c r="P173" t="b">
        <v>0</v>
      </c>
      <c r="Q173">
        <v>1</v>
      </c>
      <c r="R173" t="b">
        <v>0</v>
      </c>
      <c r="S173" t="s">
        <v>8266</v>
      </c>
      <c r="T173" t="s">
        <v>8348</v>
      </c>
      <c r="U173" t="s">
        <v>8363</v>
      </c>
    </row>
    <row r="174" spans="1:21" ht="50" customHeight="1" x14ac:dyDescent="0.2">
      <c r="A174">
        <v>172</v>
      </c>
      <c r="B174" s="3" t="s">
        <v>174</v>
      </c>
      <c r="C174" s="3" t="s">
        <v>4282</v>
      </c>
      <c r="D174" s="6">
        <v>95000</v>
      </c>
      <c r="E174" s="15" t="str">
        <f t="shared" si="6"/>
        <v>Greater than 50000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 s="9">
        <f t="shared" si="7"/>
        <v>42082.353275462956</v>
      </c>
      <c r="L174" s="11">
        <v>2015</v>
      </c>
      <c r="M174">
        <v>1423733323</v>
      </c>
      <c r="N174" s="9">
        <f t="shared" si="8"/>
        <v>42047.394942129627</v>
      </c>
      <c r="O174" s="11">
        <f>YEAR(Table1[[#This Row],[launch date  conversion]])</f>
        <v>2015</v>
      </c>
      <c r="P174" t="b">
        <v>0</v>
      </c>
      <c r="Q174">
        <v>0</v>
      </c>
      <c r="R174" t="b">
        <v>0</v>
      </c>
      <c r="S174" t="s">
        <v>8266</v>
      </c>
      <c r="T174" t="s">
        <v>8348</v>
      </c>
      <c r="U174" t="s">
        <v>8363</v>
      </c>
    </row>
    <row r="175" spans="1:21" ht="50" customHeight="1" x14ac:dyDescent="0.2">
      <c r="A175">
        <v>173</v>
      </c>
      <c r="B175" s="3" t="s">
        <v>175</v>
      </c>
      <c r="C175" s="3" t="s">
        <v>4283</v>
      </c>
      <c r="D175" s="6">
        <v>1110</v>
      </c>
      <c r="E175" s="15" t="str">
        <f t="shared" si="6"/>
        <v>1000 to 4999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 s="9">
        <f t="shared" si="7"/>
        <v>42063.573009259257</v>
      </c>
      <c r="L175" s="11">
        <v>2015</v>
      </c>
      <c r="M175">
        <v>1422539108</v>
      </c>
      <c r="N175" s="9">
        <f t="shared" si="8"/>
        <v>42033.573009259257</v>
      </c>
      <c r="O175" s="11">
        <f>YEAR(Table1[[#This Row],[launch date  conversion]])</f>
        <v>2015</v>
      </c>
      <c r="P175" t="b">
        <v>0</v>
      </c>
      <c r="Q175">
        <v>0</v>
      </c>
      <c r="R175" t="b">
        <v>0</v>
      </c>
      <c r="S175" t="s">
        <v>8266</v>
      </c>
      <c r="T175" t="s">
        <v>8348</v>
      </c>
      <c r="U175" t="s">
        <v>8363</v>
      </c>
    </row>
    <row r="176" spans="1:21" ht="50" customHeight="1" x14ac:dyDescent="0.2">
      <c r="A176">
        <v>174</v>
      </c>
      <c r="B176" s="3" t="s">
        <v>176</v>
      </c>
      <c r="C176" s="3" t="s">
        <v>4284</v>
      </c>
      <c r="D176" s="6">
        <v>6000</v>
      </c>
      <c r="E176" s="15" t="str">
        <f t="shared" si="6"/>
        <v>5000 to 9999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 s="9">
        <f t="shared" si="7"/>
        <v>42132.758981481486</v>
      </c>
      <c r="L176" s="11">
        <v>2015</v>
      </c>
      <c r="M176">
        <v>1425924776</v>
      </c>
      <c r="N176" s="9">
        <f t="shared" si="8"/>
        <v>42072.758981481486</v>
      </c>
      <c r="O176" s="11">
        <f>YEAR(Table1[[#This Row],[launch date  conversion]])</f>
        <v>2015</v>
      </c>
      <c r="P176" t="b">
        <v>0</v>
      </c>
      <c r="Q176">
        <v>0</v>
      </c>
      <c r="R176" t="b">
        <v>0</v>
      </c>
      <c r="S176" t="s">
        <v>8266</v>
      </c>
      <c r="T176" t="s">
        <v>8348</v>
      </c>
      <c r="U176" t="s">
        <v>8363</v>
      </c>
    </row>
    <row r="177" spans="1:21" ht="50" customHeight="1" x14ac:dyDescent="0.2">
      <c r="A177">
        <v>175</v>
      </c>
      <c r="B177" s="3" t="s">
        <v>177</v>
      </c>
      <c r="C177" s="3" t="s">
        <v>4285</v>
      </c>
      <c r="D177" s="6">
        <v>20000</v>
      </c>
      <c r="E177" s="15" t="str">
        <f t="shared" si="6"/>
        <v>20000 to 24999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 s="9">
        <f t="shared" si="7"/>
        <v>41880.777905092589</v>
      </c>
      <c r="L177" s="11">
        <v>2014</v>
      </c>
      <c r="M177">
        <v>1407177611</v>
      </c>
      <c r="N177" s="9">
        <f t="shared" si="8"/>
        <v>41855.777905092589</v>
      </c>
      <c r="O177" s="11">
        <f>YEAR(Table1[[#This Row],[launch date  conversion]])</f>
        <v>2014</v>
      </c>
      <c r="P177" t="b">
        <v>0</v>
      </c>
      <c r="Q177">
        <v>26</v>
      </c>
      <c r="R177" t="b">
        <v>0</v>
      </c>
      <c r="S177" t="s">
        <v>8266</v>
      </c>
      <c r="T177" t="s">
        <v>8348</v>
      </c>
      <c r="U177" t="s">
        <v>8363</v>
      </c>
    </row>
    <row r="178" spans="1:21" ht="50" customHeight="1" x14ac:dyDescent="0.2">
      <c r="A178">
        <v>176</v>
      </c>
      <c r="B178" s="3" t="s">
        <v>178</v>
      </c>
      <c r="C178" s="3" t="s">
        <v>4286</v>
      </c>
      <c r="D178" s="6">
        <v>1500</v>
      </c>
      <c r="E178" s="15" t="str">
        <f t="shared" si="6"/>
        <v>1000 to 4999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 s="9">
        <f t="shared" si="7"/>
        <v>42221.824062500003</v>
      </c>
      <c r="L178" s="11">
        <v>2015</v>
      </c>
      <c r="M178">
        <v>1436211999</v>
      </c>
      <c r="N178" s="9">
        <f t="shared" si="8"/>
        <v>42191.824062500003</v>
      </c>
      <c r="O178" s="11">
        <f>YEAR(Table1[[#This Row],[launch date  conversion]])</f>
        <v>2015</v>
      </c>
      <c r="P178" t="b">
        <v>0</v>
      </c>
      <c r="Q178">
        <v>0</v>
      </c>
      <c r="R178" t="b">
        <v>0</v>
      </c>
      <c r="S178" t="s">
        <v>8266</v>
      </c>
      <c r="T178" t="s">
        <v>8348</v>
      </c>
      <c r="U178" t="s">
        <v>8363</v>
      </c>
    </row>
    <row r="179" spans="1:21" ht="50" customHeight="1" x14ac:dyDescent="0.2">
      <c r="A179">
        <v>177</v>
      </c>
      <c r="B179" s="3" t="s">
        <v>179</v>
      </c>
      <c r="C179" s="3" t="s">
        <v>4287</v>
      </c>
      <c r="D179" s="6">
        <v>450</v>
      </c>
      <c r="E179" s="15" t="str">
        <f t="shared" si="6"/>
        <v>less than 1000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 s="9">
        <f t="shared" si="7"/>
        <v>42087.00608796296</v>
      </c>
      <c r="L179" s="11">
        <v>2015</v>
      </c>
      <c r="M179">
        <v>1425690526</v>
      </c>
      <c r="N179" s="9">
        <f t="shared" si="8"/>
        <v>42070.047754629632</v>
      </c>
      <c r="O179" s="11">
        <f>YEAR(Table1[[#This Row],[launch date  conversion]])</f>
        <v>2015</v>
      </c>
      <c r="P179" t="b">
        <v>0</v>
      </c>
      <c r="Q179">
        <v>7</v>
      </c>
      <c r="R179" t="b">
        <v>0</v>
      </c>
      <c r="S179" t="s">
        <v>8266</v>
      </c>
      <c r="T179" t="s">
        <v>8348</v>
      </c>
      <c r="U179" t="s">
        <v>8363</v>
      </c>
    </row>
    <row r="180" spans="1:21" ht="50" customHeight="1" x14ac:dyDescent="0.2">
      <c r="A180">
        <v>178</v>
      </c>
      <c r="B180" s="3" t="s">
        <v>180</v>
      </c>
      <c r="C180" s="3" t="s">
        <v>4288</v>
      </c>
      <c r="D180" s="6">
        <v>500000</v>
      </c>
      <c r="E180" s="15" t="str">
        <f t="shared" si="6"/>
        <v>Greater than 50000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 s="9">
        <f t="shared" si="7"/>
        <v>42334.997048611112</v>
      </c>
      <c r="L180" s="11">
        <v>2015</v>
      </c>
      <c r="M180">
        <v>1445986545</v>
      </c>
      <c r="N180" s="9">
        <f t="shared" si="8"/>
        <v>42304.955381944441</v>
      </c>
      <c r="O180" s="11">
        <f>YEAR(Table1[[#This Row],[launch date  conversion]])</f>
        <v>2015</v>
      </c>
      <c r="P180" t="b">
        <v>0</v>
      </c>
      <c r="Q180">
        <v>0</v>
      </c>
      <c r="R180" t="b">
        <v>0</v>
      </c>
      <c r="S180" t="s">
        <v>8266</v>
      </c>
      <c r="T180" t="s">
        <v>8348</v>
      </c>
      <c r="U180" t="s">
        <v>8363</v>
      </c>
    </row>
    <row r="181" spans="1:21" ht="50" customHeight="1" x14ac:dyDescent="0.2">
      <c r="A181">
        <v>179</v>
      </c>
      <c r="B181" s="3" t="s">
        <v>181</v>
      </c>
      <c r="C181" s="3" t="s">
        <v>4289</v>
      </c>
      <c r="D181" s="6">
        <v>1000</v>
      </c>
      <c r="E181" s="15" t="str">
        <f t="shared" si="6"/>
        <v>1000 to 4999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 s="9">
        <f t="shared" si="7"/>
        <v>42433.080497685187</v>
      </c>
      <c r="L181" s="11">
        <v>2016</v>
      </c>
      <c r="M181">
        <v>1454464555</v>
      </c>
      <c r="N181" s="9">
        <f t="shared" si="8"/>
        <v>42403.080497685187</v>
      </c>
      <c r="O181" s="11">
        <f>YEAR(Table1[[#This Row],[launch date  conversion]])</f>
        <v>2016</v>
      </c>
      <c r="P181" t="b">
        <v>0</v>
      </c>
      <c r="Q181">
        <v>2</v>
      </c>
      <c r="R181" t="b">
        <v>0</v>
      </c>
      <c r="S181" t="s">
        <v>8266</v>
      </c>
      <c r="T181" t="s">
        <v>8348</v>
      </c>
      <c r="U181" t="s">
        <v>8363</v>
      </c>
    </row>
    <row r="182" spans="1:21" ht="50" customHeight="1" x14ac:dyDescent="0.2">
      <c r="A182">
        <v>180</v>
      </c>
      <c r="B182" s="3" t="s">
        <v>182</v>
      </c>
      <c r="C182" s="3" t="s">
        <v>4290</v>
      </c>
      <c r="D182" s="6">
        <v>1200</v>
      </c>
      <c r="E182" s="15" t="str">
        <f t="shared" si="6"/>
        <v>1000 to 4999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 s="9">
        <f t="shared" si="7"/>
        <v>42107.791666666672</v>
      </c>
      <c r="L182" s="11">
        <v>2015</v>
      </c>
      <c r="M182">
        <v>1425512843</v>
      </c>
      <c r="N182" s="9">
        <f t="shared" si="8"/>
        <v>42067.991238425922</v>
      </c>
      <c r="O182" s="11">
        <f>YEAR(Table1[[#This Row],[launch date  conversion]])</f>
        <v>2015</v>
      </c>
      <c r="P182" t="b">
        <v>0</v>
      </c>
      <c r="Q182">
        <v>13</v>
      </c>
      <c r="R182" t="b">
        <v>0</v>
      </c>
      <c r="S182" t="s">
        <v>8266</v>
      </c>
      <c r="T182" t="s">
        <v>8348</v>
      </c>
      <c r="U182" t="s">
        <v>8363</v>
      </c>
    </row>
    <row r="183" spans="1:21" ht="50" customHeight="1" x14ac:dyDescent="0.2">
      <c r="A183">
        <v>181</v>
      </c>
      <c r="B183" s="3" t="s">
        <v>183</v>
      </c>
      <c r="C183" s="3" t="s">
        <v>4291</v>
      </c>
      <c r="D183" s="6">
        <v>3423</v>
      </c>
      <c r="E183" s="15" t="str">
        <f t="shared" si="6"/>
        <v>1000 to 4999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 s="9">
        <f t="shared" si="7"/>
        <v>42177.741840277777</v>
      </c>
      <c r="L183" s="11">
        <v>2015</v>
      </c>
      <c r="M183">
        <v>1432403295</v>
      </c>
      <c r="N183" s="9">
        <f t="shared" si="8"/>
        <v>42147.741840277777</v>
      </c>
      <c r="O183" s="11">
        <f>YEAR(Table1[[#This Row],[launch date  conversion]])</f>
        <v>2015</v>
      </c>
      <c r="P183" t="b">
        <v>0</v>
      </c>
      <c r="Q183">
        <v>4</v>
      </c>
      <c r="R183" t="b">
        <v>0</v>
      </c>
      <c r="S183" t="s">
        <v>8266</v>
      </c>
      <c r="T183" t="s">
        <v>8348</v>
      </c>
      <c r="U183" t="s">
        <v>8363</v>
      </c>
    </row>
    <row r="184" spans="1:21" ht="50" customHeight="1" x14ac:dyDescent="0.2">
      <c r="A184">
        <v>182</v>
      </c>
      <c r="B184" s="3" t="s">
        <v>184</v>
      </c>
      <c r="C184" s="3" t="s">
        <v>4292</v>
      </c>
      <c r="D184" s="6">
        <v>1000</v>
      </c>
      <c r="E184" s="15" t="str">
        <f t="shared" si="6"/>
        <v>1000 to 4999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 s="9">
        <f t="shared" si="7"/>
        <v>42742.011944444443</v>
      </c>
      <c r="L184" s="11">
        <v>2017</v>
      </c>
      <c r="M184">
        <v>1481156232</v>
      </c>
      <c r="N184" s="9">
        <f t="shared" si="8"/>
        <v>42712.011944444443</v>
      </c>
      <c r="O184" s="11">
        <f>YEAR(Table1[[#This Row],[launch date  conversion]])</f>
        <v>2016</v>
      </c>
      <c r="P184" t="b">
        <v>0</v>
      </c>
      <c r="Q184">
        <v>0</v>
      </c>
      <c r="R184" t="b">
        <v>0</v>
      </c>
      <c r="S184" t="s">
        <v>8266</v>
      </c>
      <c r="T184" t="s">
        <v>8348</v>
      </c>
      <c r="U184" t="s">
        <v>8363</v>
      </c>
    </row>
    <row r="185" spans="1:21" ht="50" customHeight="1" x14ac:dyDescent="0.2">
      <c r="A185">
        <v>183</v>
      </c>
      <c r="B185" s="3" t="s">
        <v>185</v>
      </c>
      <c r="C185" s="3" t="s">
        <v>4293</v>
      </c>
      <c r="D185" s="6">
        <v>12500</v>
      </c>
      <c r="E185" s="15" t="str">
        <f t="shared" si="6"/>
        <v>10000 to 14999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 s="9">
        <f t="shared" si="7"/>
        <v>41969.851967592593</v>
      </c>
      <c r="L185" s="11">
        <v>2014</v>
      </c>
      <c r="M185">
        <v>1414438010</v>
      </c>
      <c r="N185" s="9">
        <f t="shared" si="8"/>
        <v>41939.810300925928</v>
      </c>
      <c r="O185" s="11">
        <f>YEAR(Table1[[#This Row],[launch date  conversion]])</f>
        <v>2014</v>
      </c>
      <c r="P185" t="b">
        <v>0</v>
      </c>
      <c r="Q185">
        <v>12</v>
      </c>
      <c r="R185" t="b">
        <v>0</v>
      </c>
      <c r="S185" t="s">
        <v>8266</v>
      </c>
      <c r="T185" t="s">
        <v>8348</v>
      </c>
      <c r="U185" t="s">
        <v>8363</v>
      </c>
    </row>
    <row r="186" spans="1:21" ht="50" customHeight="1" x14ac:dyDescent="0.2">
      <c r="A186">
        <v>184</v>
      </c>
      <c r="B186" s="3" t="s">
        <v>186</v>
      </c>
      <c r="C186" s="3" t="s">
        <v>4294</v>
      </c>
      <c r="D186" s="6">
        <v>1500</v>
      </c>
      <c r="E186" s="15" t="str">
        <f t="shared" si="6"/>
        <v>1000 to 4999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 s="9">
        <f t="shared" si="7"/>
        <v>41883.165972222225</v>
      </c>
      <c r="L186" s="11">
        <v>2014</v>
      </c>
      <c r="M186">
        <v>1404586762</v>
      </c>
      <c r="N186" s="9">
        <f t="shared" si="8"/>
        <v>41825.791226851856</v>
      </c>
      <c r="O186" s="11">
        <f>YEAR(Table1[[#This Row],[launch date  conversion]])</f>
        <v>2014</v>
      </c>
      <c r="P186" t="b">
        <v>0</v>
      </c>
      <c r="Q186">
        <v>2</v>
      </c>
      <c r="R186" t="b">
        <v>0</v>
      </c>
      <c r="S186" t="s">
        <v>8266</v>
      </c>
      <c r="T186" t="s">
        <v>8348</v>
      </c>
      <c r="U186" t="s">
        <v>8363</v>
      </c>
    </row>
    <row r="187" spans="1:21" ht="50" customHeight="1" x14ac:dyDescent="0.2">
      <c r="A187">
        <v>185</v>
      </c>
      <c r="B187" s="3" t="s">
        <v>187</v>
      </c>
      <c r="C187" s="3" t="s">
        <v>4295</v>
      </c>
      <c r="D187" s="6">
        <v>40000</v>
      </c>
      <c r="E187" s="15" t="str">
        <f t="shared" si="6"/>
        <v>40000 to 44999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 s="9">
        <f t="shared" si="7"/>
        <v>42600.91133101852</v>
      </c>
      <c r="L187" s="11">
        <v>2016</v>
      </c>
      <c r="M187">
        <v>1468965139</v>
      </c>
      <c r="N187" s="9">
        <f t="shared" si="8"/>
        <v>42570.91133101852</v>
      </c>
      <c r="O187" s="11">
        <f>YEAR(Table1[[#This Row],[launch date  conversion]])</f>
        <v>2016</v>
      </c>
      <c r="P187" t="b">
        <v>0</v>
      </c>
      <c r="Q187">
        <v>10</v>
      </c>
      <c r="R187" t="b">
        <v>0</v>
      </c>
      <c r="S187" t="s">
        <v>8266</v>
      </c>
      <c r="T187" t="s">
        <v>8348</v>
      </c>
      <c r="U187" t="s">
        <v>8363</v>
      </c>
    </row>
    <row r="188" spans="1:21" ht="50" customHeight="1" x14ac:dyDescent="0.2">
      <c r="A188">
        <v>186</v>
      </c>
      <c r="B188" s="3" t="s">
        <v>188</v>
      </c>
      <c r="C188" s="3" t="s">
        <v>4296</v>
      </c>
      <c r="D188" s="6">
        <v>5000</v>
      </c>
      <c r="E188" s="15" t="str">
        <f t="shared" si="6"/>
        <v>5000 to 9999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 s="9">
        <f t="shared" si="7"/>
        <v>42797.833333333328</v>
      </c>
      <c r="L188" s="11">
        <v>2017</v>
      </c>
      <c r="M188">
        <v>1485977434</v>
      </c>
      <c r="N188" s="9">
        <f t="shared" si="8"/>
        <v>42767.812893518523</v>
      </c>
      <c r="O188" s="11">
        <f>YEAR(Table1[[#This Row],[launch date  conversion]])</f>
        <v>2017</v>
      </c>
      <c r="P188" t="b">
        <v>0</v>
      </c>
      <c r="Q188">
        <v>0</v>
      </c>
      <c r="R188" t="b">
        <v>0</v>
      </c>
      <c r="S188" t="s">
        <v>8266</v>
      </c>
      <c r="T188" t="s">
        <v>8348</v>
      </c>
      <c r="U188" t="s">
        <v>8363</v>
      </c>
    </row>
    <row r="189" spans="1:21" ht="50" customHeight="1" x14ac:dyDescent="0.2">
      <c r="A189">
        <v>187</v>
      </c>
      <c r="B189" s="3" t="s">
        <v>189</v>
      </c>
      <c r="C189" s="3" t="s">
        <v>4297</v>
      </c>
      <c r="D189" s="6">
        <v>5000</v>
      </c>
      <c r="E189" s="15" t="str">
        <f t="shared" si="6"/>
        <v>5000 to 9999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 s="9">
        <f t="shared" si="7"/>
        <v>42206.290972222225</v>
      </c>
      <c r="L189" s="11">
        <v>2015</v>
      </c>
      <c r="M189">
        <v>1435383457</v>
      </c>
      <c r="N189" s="9">
        <f t="shared" si="8"/>
        <v>42182.234456018516</v>
      </c>
      <c r="O189" s="11">
        <f>YEAR(Table1[[#This Row],[launch date  conversion]])</f>
        <v>2015</v>
      </c>
      <c r="P189" t="b">
        <v>0</v>
      </c>
      <c r="Q189">
        <v>5</v>
      </c>
      <c r="R189" t="b">
        <v>0</v>
      </c>
      <c r="S189" t="s">
        <v>8266</v>
      </c>
      <c r="T189" t="s">
        <v>8348</v>
      </c>
      <c r="U189" t="s">
        <v>8363</v>
      </c>
    </row>
    <row r="190" spans="1:21" ht="50" customHeight="1" x14ac:dyDescent="0.2">
      <c r="A190">
        <v>188</v>
      </c>
      <c r="B190" s="3" t="s">
        <v>190</v>
      </c>
      <c r="C190" s="3" t="s">
        <v>4298</v>
      </c>
      <c r="D190" s="6">
        <v>1500</v>
      </c>
      <c r="E190" s="15" t="str">
        <f t="shared" si="6"/>
        <v>1000 to 4999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 s="9">
        <f t="shared" si="7"/>
        <v>41887.18304398148</v>
      </c>
      <c r="L190" s="11">
        <v>2014</v>
      </c>
      <c r="M190">
        <v>1407299015</v>
      </c>
      <c r="N190" s="9">
        <f t="shared" si="8"/>
        <v>41857.18304398148</v>
      </c>
      <c r="O190" s="11">
        <f>YEAR(Table1[[#This Row],[launch date  conversion]])</f>
        <v>2014</v>
      </c>
      <c r="P190" t="b">
        <v>0</v>
      </c>
      <c r="Q190">
        <v>0</v>
      </c>
      <c r="R190" t="b">
        <v>0</v>
      </c>
      <c r="S190" t="s">
        <v>8266</v>
      </c>
      <c r="T190" t="s">
        <v>8348</v>
      </c>
      <c r="U190" t="s">
        <v>8363</v>
      </c>
    </row>
    <row r="191" spans="1:21" ht="50" customHeight="1" x14ac:dyDescent="0.2">
      <c r="A191">
        <v>189</v>
      </c>
      <c r="B191" s="3" t="s">
        <v>191</v>
      </c>
      <c r="C191" s="3" t="s">
        <v>4299</v>
      </c>
      <c r="D191" s="6">
        <v>500000</v>
      </c>
      <c r="E191" s="15" t="str">
        <f t="shared" si="6"/>
        <v>Greater than 50000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 s="9">
        <f t="shared" si="7"/>
        <v>42616.690706018519</v>
      </c>
      <c r="L191" s="11">
        <v>2016</v>
      </c>
      <c r="M191">
        <v>1467736477</v>
      </c>
      <c r="N191" s="9">
        <f t="shared" si="8"/>
        <v>42556.690706018519</v>
      </c>
      <c r="O191" s="11">
        <f>YEAR(Table1[[#This Row],[launch date  conversion]])</f>
        <v>2016</v>
      </c>
      <c r="P191" t="b">
        <v>0</v>
      </c>
      <c r="Q191">
        <v>5</v>
      </c>
      <c r="R191" t="b">
        <v>0</v>
      </c>
      <c r="S191" t="s">
        <v>8266</v>
      </c>
      <c r="T191" t="s">
        <v>8348</v>
      </c>
      <c r="U191" t="s">
        <v>8363</v>
      </c>
    </row>
    <row r="192" spans="1:21" ht="50" customHeight="1" x14ac:dyDescent="0.2">
      <c r="A192">
        <v>190</v>
      </c>
      <c r="B192" s="3" t="s">
        <v>192</v>
      </c>
      <c r="C192" s="3" t="s">
        <v>4300</v>
      </c>
      <c r="D192" s="6">
        <v>12000</v>
      </c>
      <c r="E192" s="15" t="str">
        <f t="shared" si="6"/>
        <v>10000 to 14999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 s="9">
        <f t="shared" si="7"/>
        <v>42537.650995370372</v>
      </c>
      <c r="L192" s="11">
        <v>2016</v>
      </c>
      <c r="M192">
        <v>1465227446</v>
      </c>
      <c r="N192" s="9">
        <f t="shared" si="8"/>
        <v>42527.650995370372</v>
      </c>
      <c r="O192" s="11">
        <f>YEAR(Table1[[#This Row],[launch date  conversion]])</f>
        <v>2016</v>
      </c>
      <c r="P192" t="b">
        <v>0</v>
      </c>
      <c r="Q192">
        <v>1</v>
      </c>
      <c r="R192" t="b">
        <v>0</v>
      </c>
      <c r="S192" t="s">
        <v>8266</v>
      </c>
      <c r="T192" t="s">
        <v>8348</v>
      </c>
      <c r="U192" t="s">
        <v>8363</v>
      </c>
    </row>
    <row r="193" spans="1:21" ht="50" customHeight="1" x14ac:dyDescent="0.2">
      <c r="A193">
        <v>191</v>
      </c>
      <c r="B193" s="3" t="s">
        <v>193</v>
      </c>
      <c r="C193" s="3" t="s">
        <v>4301</v>
      </c>
      <c r="D193" s="6">
        <v>5000</v>
      </c>
      <c r="E193" s="15" t="str">
        <f t="shared" si="6"/>
        <v>5000 to 9999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 s="9">
        <f t="shared" si="7"/>
        <v>42279.441412037035</v>
      </c>
      <c r="L193" s="11">
        <v>2015</v>
      </c>
      <c r="M193">
        <v>1440326138</v>
      </c>
      <c r="N193" s="9">
        <f t="shared" si="8"/>
        <v>42239.441412037035</v>
      </c>
      <c r="O193" s="11">
        <f>YEAR(Table1[[#This Row],[launch date  conversion]])</f>
        <v>2015</v>
      </c>
      <c r="P193" t="b">
        <v>0</v>
      </c>
      <c r="Q193">
        <v>3</v>
      </c>
      <c r="R193" t="b">
        <v>0</v>
      </c>
      <c r="S193" t="s">
        <v>8266</v>
      </c>
      <c r="T193" t="s">
        <v>8348</v>
      </c>
      <c r="U193" t="s">
        <v>8363</v>
      </c>
    </row>
    <row r="194" spans="1:21" ht="50" customHeight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15" t="str">
        <f t="shared" ref="E194:E257" si="9">_xlfn.IFS(D194&lt;1000,"less than 1000",D194&lt;5000, "1000 to 4999",D194&lt;10000, "5000 to 9999",D194&lt;15000, "10000 to 14999",D194&lt;20000,"15000 to 19999",D194&lt;25000, "20000 to 24999", D194&lt;30000, "25000 to 29999",D194&lt;35000,"30000 to 34999", D194&lt;40000,"35000 to 39999", D194&lt;45000,"40000 to 44999",D194&lt;50000,"45000 to 49999",TRUE, "Greater than 50000")</f>
        <v>Greater than 50000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 s="9">
        <f t="shared" si="7"/>
        <v>41929.792037037041</v>
      </c>
      <c r="L194" s="11">
        <v>2014</v>
      </c>
      <c r="M194">
        <v>1410980432</v>
      </c>
      <c r="N194" s="9">
        <f t="shared" si="8"/>
        <v>41899.792037037041</v>
      </c>
      <c r="O194" s="11">
        <f>YEAR(Table1[[#This Row],[launch date  conversion]])</f>
        <v>2014</v>
      </c>
      <c r="P194" t="b">
        <v>0</v>
      </c>
      <c r="Q194">
        <v>3</v>
      </c>
      <c r="R194" t="b">
        <v>0</v>
      </c>
      <c r="S194" t="s">
        <v>8266</v>
      </c>
      <c r="T194" t="s">
        <v>8348</v>
      </c>
      <c r="U194" t="s">
        <v>8363</v>
      </c>
    </row>
    <row r="195" spans="1:21" ht="50" customHeight="1" x14ac:dyDescent="0.2">
      <c r="A195">
        <v>193</v>
      </c>
      <c r="B195" s="3" t="s">
        <v>195</v>
      </c>
      <c r="C195" s="3" t="s">
        <v>4303</v>
      </c>
      <c r="D195" s="6">
        <v>1000</v>
      </c>
      <c r="E195" s="15" t="str">
        <f t="shared" si="9"/>
        <v>1000 to 4999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 s="9">
        <f t="shared" ref="K195:K258" si="10">(((J195/60)/60)/24)+DATE(1970,1,1)</f>
        <v>41971.976458333331</v>
      </c>
      <c r="L195" s="11">
        <v>2014</v>
      </c>
      <c r="M195">
        <v>1412029566</v>
      </c>
      <c r="N195" s="9">
        <f t="shared" ref="N195:N258" si="11">(((M195/60)/60)/24)+DATE(1970,1,1)</f>
        <v>41911.934791666667</v>
      </c>
      <c r="O195" s="11">
        <f>YEAR(Table1[[#This Row],[launch date  conversion]])</f>
        <v>2014</v>
      </c>
      <c r="P195" t="b">
        <v>0</v>
      </c>
      <c r="Q195">
        <v>0</v>
      </c>
      <c r="R195" t="b">
        <v>0</v>
      </c>
      <c r="S195" t="s">
        <v>8266</v>
      </c>
      <c r="T195" t="s">
        <v>8348</v>
      </c>
      <c r="U195" t="s">
        <v>8363</v>
      </c>
    </row>
    <row r="196" spans="1:21" ht="50" customHeight="1" x14ac:dyDescent="0.2">
      <c r="A196">
        <v>194</v>
      </c>
      <c r="B196" s="3" t="s">
        <v>196</v>
      </c>
      <c r="C196" s="3" t="s">
        <v>4304</v>
      </c>
      <c r="D196" s="6">
        <v>2500</v>
      </c>
      <c r="E196" s="15" t="str">
        <f t="shared" si="9"/>
        <v>1000 to 4999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 s="9">
        <f t="shared" si="10"/>
        <v>42435.996886574074</v>
      </c>
      <c r="L196" s="11">
        <v>2016</v>
      </c>
      <c r="M196">
        <v>1452124531</v>
      </c>
      <c r="N196" s="9">
        <f t="shared" si="11"/>
        <v>42375.996886574074</v>
      </c>
      <c r="O196" s="11">
        <f>YEAR(Table1[[#This Row],[launch date  conversion]])</f>
        <v>2016</v>
      </c>
      <c r="P196" t="b">
        <v>0</v>
      </c>
      <c r="Q196">
        <v>3</v>
      </c>
      <c r="R196" t="b">
        <v>0</v>
      </c>
      <c r="S196" t="s">
        <v>8266</v>
      </c>
      <c r="T196" t="s">
        <v>8348</v>
      </c>
      <c r="U196" t="s">
        <v>8363</v>
      </c>
    </row>
    <row r="197" spans="1:21" ht="50" customHeight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15" t="str">
        <f t="shared" si="9"/>
        <v>Greater than 50000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 s="9">
        <f t="shared" si="10"/>
        <v>42195.67050925926</v>
      </c>
      <c r="L197" s="11">
        <v>2015</v>
      </c>
      <c r="M197">
        <v>1431360332</v>
      </c>
      <c r="N197" s="9">
        <f t="shared" si="11"/>
        <v>42135.67050925926</v>
      </c>
      <c r="O197" s="11">
        <f>YEAR(Table1[[#This Row],[launch date  conversion]])</f>
        <v>2015</v>
      </c>
      <c r="P197" t="b">
        <v>0</v>
      </c>
      <c r="Q197">
        <v>0</v>
      </c>
      <c r="R197" t="b">
        <v>0</v>
      </c>
      <c r="S197" t="s">
        <v>8266</v>
      </c>
      <c r="T197" t="s">
        <v>8348</v>
      </c>
      <c r="U197" t="s">
        <v>8363</v>
      </c>
    </row>
    <row r="198" spans="1:21" ht="50" customHeight="1" x14ac:dyDescent="0.2">
      <c r="A198">
        <v>196</v>
      </c>
      <c r="B198" s="3" t="s">
        <v>198</v>
      </c>
      <c r="C198" s="3" t="s">
        <v>4306</v>
      </c>
      <c r="D198" s="6">
        <v>3500</v>
      </c>
      <c r="E198" s="15" t="str">
        <f t="shared" si="9"/>
        <v>1000 to 4999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 s="9">
        <f t="shared" si="10"/>
        <v>42287.875</v>
      </c>
      <c r="L198" s="11">
        <v>2015</v>
      </c>
      <c r="M198">
        <v>1442062898</v>
      </c>
      <c r="N198" s="9">
        <f t="shared" si="11"/>
        <v>42259.542800925927</v>
      </c>
      <c r="O198" s="11">
        <f>YEAR(Table1[[#This Row],[launch date  conversion]])</f>
        <v>2015</v>
      </c>
      <c r="P198" t="b">
        <v>0</v>
      </c>
      <c r="Q198">
        <v>19</v>
      </c>
      <c r="R198" t="b">
        <v>0</v>
      </c>
      <c r="S198" t="s">
        <v>8266</v>
      </c>
      <c r="T198" t="s">
        <v>8348</v>
      </c>
      <c r="U198" t="s">
        <v>8363</v>
      </c>
    </row>
    <row r="199" spans="1:21" ht="50" customHeight="1" x14ac:dyDescent="0.2">
      <c r="A199">
        <v>197</v>
      </c>
      <c r="B199" s="3" t="s">
        <v>199</v>
      </c>
      <c r="C199" s="3" t="s">
        <v>4307</v>
      </c>
      <c r="D199" s="6">
        <v>2500</v>
      </c>
      <c r="E199" s="15" t="str">
        <f t="shared" si="9"/>
        <v>1000 to 4999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 s="9">
        <f t="shared" si="10"/>
        <v>42783.875</v>
      </c>
      <c r="L199" s="11">
        <v>2017</v>
      </c>
      <c r="M199">
        <v>1483734100</v>
      </c>
      <c r="N199" s="9">
        <f t="shared" si="11"/>
        <v>42741.848379629635</v>
      </c>
      <c r="O199" s="11">
        <f>YEAR(Table1[[#This Row],[launch date  conversion]])</f>
        <v>2017</v>
      </c>
      <c r="P199" t="b">
        <v>0</v>
      </c>
      <c r="Q199">
        <v>8</v>
      </c>
      <c r="R199" t="b">
        <v>0</v>
      </c>
      <c r="S199" t="s">
        <v>8266</v>
      </c>
      <c r="T199" t="s">
        <v>8348</v>
      </c>
      <c r="U199" t="s">
        <v>8363</v>
      </c>
    </row>
    <row r="200" spans="1:21" ht="50" customHeight="1" x14ac:dyDescent="0.2">
      <c r="A200">
        <v>198</v>
      </c>
      <c r="B200" s="3" t="s">
        <v>200</v>
      </c>
      <c r="C200" s="3" t="s">
        <v>4308</v>
      </c>
      <c r="D200" s="6">
        <v>25000</v>
      </c>
      <c r="E200" s="15" t="str">
        <f t="shared" si="9"/>
        <v>25000 to 29999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 s="9">
        <f t="shared" si="10"/>
        <v>41917.383356481485</v>
      </c>
      <c r="L200" s="11">
        <v>2014</v>
      </c>
      <c r="M200">
        <v>1409908322</v>
      </c>
      <c r="N200" s="9">
        <f t="shared" si="11"/>
        <v>41887.383356481485</v>
      </c>
      <c r="O200" s="11">
        <f>YEAR(Table1[[#This Row],[launch date  conversion]])</f>
        <v>2014</v>
      </c>
      <c r="P200" t="b">
        <v>0</v>
      </c>
      <c r="Q200">
        <v>6</v>
      </c>
      <c r="R200" t="b">
        <v>0</v>
      </c>
      <c r="S200" t="s">
        <v>8266</v>
      </c>
      <c r="T200" t="s">
        <v>8348</v>
      </c>
      <c r="U200" t="s">
        <v>8363</v>
      </c>
    </row>
    <row r="201" spans="1:21" ht="50" customHeight="1" x14ac:dyDescent="0.2">
      <c r="A201">
        <v>199</v>
      </c>
      <c r="B201" s="3" t="s">
        <v>201</v>
      </c>
      <c r="C201" s="3" t="s">
        <v>4309</v>
      </c>
      <c r="D201" s="6">
        <v>10000</v>
      </c>
      <c r="E201" s="15" t="str">
        <f t="shared" si="9"/>
        <v>10000 to 14999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 s="9">
        <f t="shared" si="10"/>
        <v>42614.123865740738</v>
      </c>
      <c r="L201" s="11">
        <v>2016</v>
      </c>
      <c r="M201">
        <v>1470106702</v>
      </c>
      <c r="N201" s="9">
        <f t="shared" si="11"/>
        <v>42584.123865740738</v>
      </c>
      <c r="O201" s="11">
        <f>YEAR(Table1[[#This Row],[launch date  conversion]])</f>
        <v>2016</v>
      </c>
      <c r="P201" t="b">
        <v>0</v>
      </c>
      <c r="Q201">
        <v>0</v>
      </c>
      <c r="R201" t="b">
        <v>0</v>
      </c>
      <c r="S201" t="s">
        <v>8266</v>
      </c>
      <c r="T201" t="s">
        <v>8348</v>
      </c>
      <c r="U201" t="s">
        <v>8363</v>
      </c>
    </row>
    <row r="202" spans="1:21" ht="50" customHeight="1" x14ac:dyDescent="0.2">
      <c r="A202">
        <v>200</v>
      </c>
      <c r="B202" s="3" t="s">
        <v>202</v>
      </c>
      <c r="C202" s="3" t="s">
        <v>4310</v>
      </c>
      <c r="D202" s="6">
        <v>6000</v>
      </c>
      <c r="E202" s="15" t="str">
        <f t="shared" si="9"/>
        <v>5000 to 9999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 s="9">
        <f t="shared" si="10"/>
        <v>41897.083368055559</v>
      </c>
      <c r="L202" s="11">
        <v>2014</v>
      </c>
      <c r="M202">
        <v>1408154403</v>
      </c>
      <c r="N202" s="9">
        <f t="shared" si="11"/>
        <v>41867.083368055559</v>
      </c>
      <c r="O202" s="11">
        <f>YEAR(Table1[[#This Row],[launch date  conversion]])</f>
        <v>2014</v>
      </c>
      <c r="P202" t="b">
        <v>0</v>
      </c>
      <c r="Q202">
        <v>18</v>
      </c>
      <c r="R202" t="b">
        <v>0</v>
      </c>
      <c r="S202" t="s">
        <v>8266</v>
      </c>
      <c r="T202" t="s">
        <v>8348</v>
      </c>
      <c r="U202" t="s">
        <v>8363</v>
      </c>
    </row>
    <row r="203" spans="1:21" ht="50" customHeight="1" x14ac:dyDescent="0.2">
      <c r="A203">
        <v>201</v>
      </c>
      <c r="B203" s="3" t="s">
        <v>203</v>
      </c>
      <c r="C203" s="3" t="s">
        <v>4311</v>
      </c>
      <c r="D203" s="6">
        <v>650</v>
      </c>
      <c r="E203" s="15" t="str">
        <f t="shared" si="9"/>
        <v>less than 1000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 s="9">
        <f t="shared" si="10"/>
        <v>42043.818622685183</v>
      </c>
      <c r="L203" s="11">
        <v>2015</v>
      </c>
      <c r="M203">
        <v>1421696329</v>
      </c>
      <c r="N203" s="9">
        <f t="shared" si="11"/>
        <v>42023.818622685183</v>
      </c>
      <c r="O203" s="11">
        <f>YEAR(Table1[[#This Row],[launch date  conversion]])</f>
        <v>2015</v>
      </c>
      <c r="P203" t="b">
        <v>0</v>
      </c>
      <c r="Q203">
        <v>7</v>
      </c>
      <c r="R203" t="b">
        <v>0</v>
      </c>
      <c r="S203" t="s">
        <v>8266</v>
      </c>
      <c r="T203" t="s">
        <v>8348</v>
      </c>
      <c r="U203" t="s">
        <v>8363</v>
      </c>
    </row>
    <row r="204" spans="1:21" ht="50" customHeight="1" x14ac:dyDescent="0.2">
      <c r="A204">
        <v>202</v>
      </c>
      <c r="B204" s="3" t="s">
        <v>204</v>
      </c>
      <c r="C204" s="3" t="s">
        <v>4312</v>
      </c>
      <c r="D204" s="6">
        <v>6000</v>
      </c>
      <c r="E204" s="15" t="str">
        <f t="shared" si="9"/>
        <v>5000 to 9999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 s="9">
        <f t="shared" si="10"/>
        <v>42285.874305555553</v>
      </c>
      <c r="L204" s="11">
        <v>2015</v>
      </c>
      <c r="M204">
        <v>1441750564</v>
      </c>
      <c r="N204" s="9">
        <f t="shared" si="11"/>
        <v>42255.927824074075</v>
      </c>
      <c r="O204" s="11">
        <f>YEAR(Table1[[#This Row],[launch date  conversion]])</f>
        <v>2015</v>
      </c>
      <c r="P204" t="b">
        <v>0</v>
      </c>
      <c r="Q204">
        <v>0</v>
      </c>
      <c r="R204" t="b">
        <v>0</v>
      </c>
      <c r="S204" t="s">
        <v>8266</v>
      </c>
      <c r="T204" t="s">
        <v>8348</v>
      </c>
      <c r="U204" t="s">
        <v>8363</v>
      </c>
    </row>
    <row r="205" spans="1:21" ht="50" customHeight="1" x14ac:dyDescent="0.2">
      <c r="A205">
        <v>203</v>
      </c>
      <c r="B205" s="3" t="s">
        <v>205</v>
      </c>
      <c r="C205" s="3" t="s">
        <v>4313</v>
      </c>
      <c r="D205" s="6">
        <v>2500</v>
      </c>
      <c r="E205" s="15" t="str">
        <f t="shared" si="9"/>
        <v>1000 to 4999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 s="9">
        <f t="shared" si="10"/>
        <v>42033.847962962958</v>
      </c>
      <c r="L205" s="11">
        <v>2015</v>
      </c>
      <c r="M205">
        <v>1417378864</v>
      </c>
      <c r="N205" s="9">
        <f t="shared" si="11"/>
        <v>41973.847962962958</v>
      </c>
      <c r="O205" s="11">
        <f>YEAR(Table1[[#This Row],[launch date  conversion]])</f>
        <v>2014</v>
      </c>
      <c r="P205" t="b">
        <v>0</v>
      </c>
      <c r="Q205">
        <v>8</v>
      </c>
      <c r="R205" t="b">
        <v>0</v>
      </c>
      <c r="S205" t="s">
        <v>8266</v>
      </c>
      <c r="T205" t="s">
        <v>8348</v>
      </c>
      <c r="U205" t="s">
        <v>8363</v>
      </c>
    </row>
    <row r="206" spans="1:21" ht="50" customHeight="1" x14ac:dyDescent="0.2">
      <c r="A206">
        <v>204</v>
      </c>
      <c r="B206" s="3" t="s">
        <v>206</v>
      </c>
      <c r="C206" s="3" t="s">
        <v>4314</v>
      </c>
      <c r="D206" s="6">
        <v>300000</v>
      </c>
      <c r="E206" s="15" t="str">
        <f t="shared" si="9"/>
        <v>Greater than 50000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 s="9">
        <f t="shared" si="10"/>
        <v>42586.583368055552</v>
      </c>
      <c r="L206" s="11">
        <v>2016</v>
      </c>
      <c r="M206">
        <v>1467727203</v>
      </c>
      <c r="N206" s="9">
        <f t="shared" si="11"/>
        <v>42556.583368055552</v>
      </c>
      <c r="O206" s="11">
        <f>YEAR(Table1[[#This Row],[launch date  conversion]])</f>
        <v>2016</v>
      </c>
      <c r="P206" t="b">
        <v>0</v>
      </c>
      <c r="Q206">
        <v>1293</v>
      </c>
      <c r="R206" t="b">
        <v>0</v>
      </c>
      <c r="S206" t="s">
        <v>8266</v>
      </c>
      <c r="T206" t="s">
        <v>8348</v>
      </c>
      <c r="U206" t="s">
        <v>8363</v>
      </c>
    </row>
    <row r="207" spans="1:21" ht="50" customHeight="1" x14ac:dyDescent="0.2">
      <c r="A207">
        <v>205</v>
      </c>
      <c r="B207" s="3" t="s">
        <v>207</v>
      </c>
      <c r="C207" s="3" t="s">
        <v>4315</v>
      </c>
      <c r="D207" s="6">
        <v>8000</v>
      </c>
      <c r="E207" s="15" t="str">
        <f t="shared" si="9"/>
        <v>5000 to 9999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 s="9">
        <f t="shared" si="10"/>
        <v>42283.632199074069</v>
      </c>
      <c r="L207" s="11">
        <v>2015</v>
      </c>
      <c r="M207">
        <v>1441120222</v>
      </c>
      <c r="N207" s="9">
        <f t="shared" si="11"/>
        <v>42248.632199074069</v>
      </c>
      <c r="O207" s="11">
        <f>YEAR(Table1[[#This Row],[launch date  conversion]])</f>
        <v>2015</v>
      </c>
      <c r="P207" t="b">
        <v>0</v>
      </c>
      <c r="Q207">
        <v>17</v>
      </c>
      <c r="R207" t="b">
        <v>0</v>
      </c>
      <c r="S207" t="s">
        <v>8266</v>
      </c>
      <c r="T207" t="s">
        <v>8348</v>
      </c>
      <c r="U207" t="s">
        <v>8363</v>
      </c>
    </row>
    <row r="208" spans="1:21" ht="50" customHeight="1" x14ac:dyDescent="0.2">
      <c r="A208">
        <v>206</v>
      </c>
      <c r="B208" s="3" t="s">
        <v>208</v>
      </c>
      <c r="C208" s="3" t="s">
        <v>4316</v>
      </c>
      <c r="D208" s="6">
        <v>12700</v>
      </c>
      <c r="E208" s="15" t="str">
        <f t="shared" si="9"/>
        <v>10000 to 14999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 s="9">
        <f t="shared" si="10"/>
        <v>42588.004432870366</v>
      </c>
      <c r="L208" s="11">
        <v>2016</v>
      </c>
      <c r="M208">
        <v>1468627583</v>
      </c>
      <c r="N208" s="9">
        <f t="shared" si="11"/>
        <v>42567.004432870366</v>
      </c>
      <c r="O208" s="11">
        <f>YEAR(Table1[[#This Row],[launch date  conversion]])</f>
        <v>2016</v>
      </c>
      <c r="P208" t="b">
        <v>0</v>
      </c>
      <c r="Q208">
        <v>0</v>
      </c>
      <c r="R208" t="b">
        <v>0</v>
      </c>
      <c r="S208" t="s">
        <v>8266</v>
      </c>
      <c r="T208" t="s">
        <v>8348</v>
      </c>
      <c r="U208" t="s">
        <v>8363</v>
      </c>
    </row>
    <row r="209" spans="1:21" ht="50" customHeight="1" x14ac:dyDescent="0.2">
      <c r="A209">
        <v>207</v>
      </c>
      <c r="B209" s="3" t="s">
        <v>209</v>
      </c>
      <c r="C209" s="3" t="s">
        <v>4317</v>
      </c>
      <c r="D209" s="6">
        <v>14000</v>
      </c>
      <c r="E209" s="15" t="str">
        <f t="shared" si="9"/>
        <v>10000 to 14999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 s="9">
        <f t="shared" si="10"/>
        <v>42008.197199074071</v>
      </c>
      <c r="L209" s="11">
        <v>2015</v>
      </c>
      <c r="M209">
        <v>1417754638</v>
      </c>
      <c r="N209" s="9">
        <f t="shared" si="11"/>
        <v>41978.197199074071</v>
      </c>
      <c r="O209" s="11">
        <f>YEAR(Table1[[#This Row],[launch date  conversion]])</f>
        <v>2014</v>
      </c>
      <c r="P209" t="b">
        <v>0</v>
      </c>
      <c r="Q209">
        <v>13</v>
      </c>
      <c r="R209" t="b">
        <v>0</v>
      </c>
      <c r="S209" t="s">
        <v>8266</v>
      </c>
      <c r="T209" t="s">
        <v>8348</v>
      </c>
      <c r="U209" t="s">
        <v>8363</v>
      </c>
    </row>
    <row r="210" spans="1:21" ht="50" customHeight="1" x14ac:dyDescent="0.2">
      <c r="A210">
        <v>208</v>
      </c>
      <c r="B210" s="3" t="s">
        <v>210</v>
      </c>
      <c r="C210" s="3" t="s">
        <v>4318</v>
      </c>
      <c r="D210" s="6">
        <v>50000</v>
      </c>
      <c r="E210" s="15" t="str">
        <f t="shared" si="9"/>
        <v>Greater than 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 s="9">
        <f t="shared" si="10"/>
        <v>41989.369988425926</v>
      </c>
      <c r="L210" s="11">
        <v>2014</v>
      </c>
      <c r="M210">
        <v>1416127967</v>
      </c>
      <c r="N210" s="9">
        <f t="shared" si="11"/>
        <v>41959.369988425926</v>
      </c>
      <c r="O210" s="11">
        <f>YEAR(Table1[[#This Row],[launch date  conversion]])</f>
        <v>2014</v>
      </c>
      <c r="P210" t="b">
        <v>0</v>
      </c>
      <c r="Q210">
        <v>0</v>
      </c>
      <c r="R210" t="b">
        <v>0</v>
      </c>
      <c r="S210" t="s">
        <v>8266</v>
      </c>
      <c r="T210" t="s">
        <v>8348</v>
      </c>
      <c r="U210" t="s">
        <v>8363</v>
      </c>
    </row>
    <row r="211" spans="1:21" ht="50" customHeight="1" x14ac:dyDescent="0.2">
      <c r="A211">
        <v>209</v>
      </c>
      <c r="B211" s="3" t="s">
        <v>211</v>
      </c>
      <c r="C211" s="3" t="s">
        <v>4319</v>
      </c>
      <c r="D211" s="6">
        <v>25000</v>
      </c>
      <c r="E211" s="15" t="str">
        <f t="shared" si="9"/>
        <v>25000 to 29999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 s="9">
        <f t="shared" si="10"/>
        <v>42195.922858796301</v>
      </c>
      <c r="L211" s="11">
        <v>2015</v>
      </c>
      <c r="M211">
        <v>1433974135</v>
      </c>
      <c r="N211" s="9">
        <f t="shared" si="11"/>
        <v>42165.922858796301</v>
      </c>
      <c r="O211" s="11">
        <f>YEAR(Table1[[#This Row],[launch date  conversion]])</f>
        <v>2015</v>
      </c>
      <c r="P211" t="b">
        <v>0</v>
      </c>
      <c r="Q211">
        <v>0</v>
      </c>
      <c r="R211" t="b">
        <v>0</v>
      </c>
      <c r="S211" t="s">
        <v>8266</v>
      </c>
      <c r="T211" t="s">
        <v>8348</v>
      </c>
      <c r="U211" t="s">
        <v>8363</v>
      </c>
    </row>
    <row r="212" spans="1:21" ht="50" customHeight="1" x14ac:dyDescent="0.2">
      <c r="A212">
        <v>210</v>
      </c>
      <c r="B212" s="3" t="s">
        <v>212</v>
      </c>
      <c r="C212" s="3" t="s">
        <v>4320</v>
      </c>
      <c r="D212" s="6">
        <v>12000</v>
      </c>
      <c r="E212" s="15" t="str">
        <f t="shared" si="9"/>
        <v>10000 to 14999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 s="9">
        <f t="shared" si="10"/>
        <v>42278.208333333328</v>
      </c>
      <c r="L212" s="11">
        <v>2015</v>
      </c>
      <c r="M212">
        <v>1441157592</v>
      </c>
      <c r="N212" s="9">
        <f t="shared" si="11"/>
        <v>42249.064722222218</v>
      </c>
      <c r="O212" s="11">
        <f>YEAR(Table1[[#This Row],[launch date  conversion]])</f>
        <v>2015</v>
      </c>
      <c r="P212" t="b">
        <v>0</v>
      </c>
      <c r="Q212">
        <v>33</v>
      </c>
      <c r="R212" t="b">
        <v>0</v>
      </c>
      <c r="S212" t="s">
        <v>8266</v>
      </c>
      <c r="T212" t="s">
        <v>8348</v>
      </c>
      <c r="U212" t="s">
        <v>8363</v>
      </c>
    </row>
    <row r="213" spans="1:21" ht="50" customHeight="1" x14ac:dyDescent="0.2">
      <c r="A213">
        <v>211</v>
      </c>
      <c r="B213" s="3" t="s">
        <v>213</v>
      </c>
      <c r="C213" s="3" t="s">
        <v>4321</v>
      </c>
      <c r="D213" s="6">
        <v>5000</v>
      </c>
      <c r="E213" s="15" t="str">
        <f t="shared" si="9"/>
        <v>5000 to 9999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 s="9">
        <f t="shared" si="10"/>
        <v>42266.159918981488</v>
      </c>
      <c r="L213" s="11">
        <v>2015</v>
      </c>
      <c r="M213">
        <v>1440042617</v>
      </c>
      <c r="N213" s="9">
        <f t="shared" si="11"/>
        <v>42236.159918981488</v>
      </c>
      <c r="O213" s="11">
        <f>YEAR(Table1[[#This Row],[launch date  conversion]])</f>
        <v>2015</v>
      </c>
      <c r="P213" t="b">
        <v>0</v>
      </c>
      <c r="Q213">
        <v>12</v>
      </c>
      <c r="R213" t="b">
        <v>0</v>
      </c>
      <c r="S213" t="s">
        <v>8266</v>
      </c>
      <c r="T213" t="s">
        <v>8348</v>
      </c>
      <c r="U213" t="s">
        <v>8363</v>
      </c>
    </row>
    <row r="214" spans="1:21" ht="50" customHeight="1" x14ac:dyDescent="0.2">
      <c r="A214">
        <v>212</v>
      </c>
      <c r="B214" s="3" t="s">
        <v>214</v>
      </c>
      <c r="C214" s="3" t="s">
        <v>4322</v>
      </c>
      <c r="D214" s="6">
        <v>6300</v>
      </c>
      <c r="E214" s="15" t="str">
        <f t="shared" si="9"/>
        <v>5000 to 9999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 s="9">
        <f t="shared" si="10"/>
        <v>42476.839351851857</v>
      </c>
      <c r="L214" s="11">
        <v>2016</v>
      </c>
      <c r="M214">
        <v>1455656920</v>
      </c>
      <c r="N214" s="9">
        <f t="shared" si="11"/>
        <v>42416.881018518514</v>
      </c>
      <c r="O214" s="11">
        <f>YEAR(Table1[[#This Row],[launch date  conversion]])</f>
        <v>2016</v>
      </c>
      <c r="P214" t="b">
        <v>0</v>
      </c>
      <c r="Q214">
        <v>1</v>
      </c>
      <c r="R214" t="b">
        <v>0</v>
      </c>
      <c r="S214" t="s">
        <v>8266</v>
      </c>
      <c r="T214" t="s">
        <v>8348</v>
      </c>
      <c r="U214" t="s">
        <v>8363</v>
      </c>
    </row>
    <row r="215" spans="1:21" ht="50" customHeight="1" x14ac:dyDescent="0.2">
      <c r="A215">
        <v>213</v>
      </c>
      <c r="B215" s="3" t="s">
        <v>215</v>
      </c>
      <c r="C215" s="3" t="s">
        <v>4323</v>
      </c>
      <c r="D215" s="6">
        <v>50000</v>
      </c>
      <c r="E215" s="15" t="str">
        <f t="shared" si="9"/>
        <v>Greater than 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 s="9">
        <f t="shared" si="10"/>
        <v>42232.587974537033</v>
      </c>
      <c r="L215" s="11">
        <v>2015</v>
      </c>
      <c r="M215">
        <v>1437142547</v>
      </c>
      <c r="N215" s="9">
        <f t="shared" si="11"/>
        <v>42202.594293981485</v>
      </c>
      <c r="O215" s="11">
        <f>YEAR(Table1[[#This Row],[launch date  conversion]])</f>
        <v>2015</v>
      </c>
      <c r="P215" t="b">
        <v>0</v>
      </c>
      <c r="Q215">
        <v>1</v>
      </c>
      <c r="R215" t="b">
        <v>0</v>
      </c>
      <c r="S215" t="s">
        <v>8266</v>
      </c>
      <c r="T215" t="s">
        <v>8348</v>
      </c>
      <c r="U215" t="s">
        <v>8363</v>
      </c>
    </row>
    <row r="216" spans="1:21" ht="50" customHeight="1" x14ac:dyDescent="0.2">
      <c r="A216">
        <v>214</v>
      </c>
      <c r="B216" s="3" t="s">
        <v>216</v>
      </c>
      <c r="C216" s="3" t="s">
        <v>4324</v>
      </c>
      <c r="D216" s="6">
        <v>12500</v>
      </c>
      <c r="E216" s="15" t="str">
        <f t="shared" si="9"/>
        <v>10000 to 14999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 s="9">
        <f t="shared" si="10"/>
        <v>42069.64061342593</v>
      </c>
      <c r="L216" s="11">
        <v>2015</v>
      </c>
      <c r="M216">
        <v>1420471349</v>
      </c>
      <c r="N216" s="9">
        <f t="shared" si="11"/>
        <v>42009.64061342593</v>
      </c>
      <c r="O216" s="11">
        <f>YEAR(Table1[[#This Row],[launch date  conversion]])</f>
        <v>2015</v>
      </c>
      <c r="P216" t="b">
        <v>0</v>
      </c>
      <c r="Q216">
        <v>1</v>
      </c>
      <c r="R216" t="b">
        <v>0</v>
      </c>
      <c r="S216" t="s">
        <v>8266</v>
      </c>
      <c r="T216" t="s">
        <v>8348</v>
      </c>
      <c r="U216" t="s">
        <v>8363</v>
      </c>
    </row>
    <row r="217" spans="1:21" ht="50" customHeight="1" x14ac:dyDescent="0.2">
      <c r="A217">
        <v>215</v>
      </c>
      <c r="B217" s="3" t="s">
        <v>217</v>
      </c>
      <c r="C217" s="3" t="s">
        <v>4325</v>
      </c>
      <c r="D217" s="6">
        <v>4400</v>
      </c>
      <c r="E217" s="15" t="str">
        <f t="shared" si="9"/>
        <v>1000 to 4999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 s="9">
        <f t="shared" si="10"/>
        <v>42417.999305555553</v>
      </c>
      <c r="L217" s="11">
        <v>2016</v>
      </c>
      <c r="M217">
        <v>1452058282</v>
      </c>
      <c r="N217" s="9">
        <f t="shared" si="11"/>
        <v>42375.230115740742</v>
      </c>
      <c r="O217" s="11">
        <f>YEAR(Table1[[#This Row],[launch date  conversion]])</f>
        <v>2016</v>
      </c>
      <c r="P217" t="b">
        <v>0</v>
      </c>
      <c r="Q217">
        <v>1</v>
      </c>
      <c r="R217" t="b">
        <v>0</v>
      </c>
      <c r="S217" t="s">
        <v>8266</v>
      </c>
      <c r="T217" t="s">
        <v>8348</v>
      </c>
      <c r="U217" t="s">
        <v>8363</v>
      </c>
    </row>
    <row r="218" spans="1:21" ht="50" customHeight="1" x14ac:dyDescent="0.2">
      <c r="A218">
        <v>216</v>
      </c>
      <c r="B218" s="3" t="s">
        <v>218</v>
      </c>
      <c r="C218" s="3" t="s">
        <v>4326</v>
      </c>
      <c r="D218" s="6">
        <v>50000</v>
      </c>
      <c r="E218" s="15" t="str">
        <f t="shared" si="9"/>
        <v>Greater than 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 s="9">
        <f t="shared" si="10"/>
        <v>42116.917094907403</v>
      </c>
      <c r="L218" s="11">
        <v>2015</v>
      </c>
      <c r="M218">
        <v>1425423637</v>
      </c>
      <c r="N218" s="9">
        <f t="shared" si="11"/>
        <v>42066.958761574075</v>
      </c>
      <c r="O218" s="11">
        <f>YEAR(Table1[[#This Row],[launch date  conversion]])</f>
        <v>2015</v>
      </c>
      <c r="P218" t="b">
        <v>0</v>
      </c>
      <c r="Q218">
        <v>84</v>
      </c>
      <c r="R218" t="b">
        <v>0</v>
      </c>
      <c r="S218" t="s">
        <v>8266</v>
      </c>
      <c r="T218" t="s">
        <v>8348</v>
      </c>
      <c r="U218" t="s">
        <v>8363</v>
      </c>
    </row>
    <row r="219" spans="1:21" ht="50" customHeight="1" x14ac:dyDescent="0.2">
      <c r="A219">
        <v>217</v>
      </c>
      <c r="B219" s="3" t="s">
        <v>219</v>
      </c>
      <c r="C219" s="3" t="s">
        <v>4327</v>
      </c>
      <c r="D219" s="6">
        <v>100000</v>
      </c>
      <c r="E219" s="15" t="str">
        <f t="shared" si="9"/>
        <v>Greater than 50000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 s="9">
        <f t="shared" si="10"/>
        <v>42001.64061342593</v>
      </c>
      <c r="L219" s="11">
        <v>2014</v>
      </c>
      <c r="M219">
        <v>1417101749</v>
      </c>
      <c r="N219" s="9">
        <f t="shared" si="11"/>
        <v>41970.64061342593</v>
      </c>
      <c r="O219" s="11">
        <f>YEAR(Table1[[#This Row],[launch date  conversion]])</f>
        <v>2014</v>
      </c>
      <c r="P219" t="b">
        <v>0</v>
      </c>
      <c r="Q219">
        <v>38</v>
      </c>
      <c r="R219" t="b">
        <v>0</v>
      </c>
      <c r="S219" t="s">
        <v>8266</v>
      </c>
      <c r="T219" t="s">
        <v>8348</v>
      </c>
      <c r="U219" t="s">
        <v>8363</v>
      </c>
    </row>
    <row r="220" spans="1:21" ht="50" customHeight="1" x14ac:dyDescent="0.2">
      <c r="A220">
        <v>218</v>
      </c>
      <c r="B220" s="3" t="s">
        <v>220</v>
      </c>
      <c r="C220" s="3" t="s">
        <v>4328</v>
      </c>
      <c r="D220" s="6">
        <v>5000</v>
      </c>
      <c r="E220" s="15" t="str">
        <f t="shared" si="9"/>
        <v>5000 to 9999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 s="9">
        <f t="shared" si="10"/>
        <v>42139.628344907411</v>
      </c>
      <c r="L220" s="11">
        <v>2015</v>
      </c>
      <c r="M220">
        <v>1426518289</v>
      </c>
      <c r="N220" s="9">
        <f t="shared" si="11"/>
        <v>42079.628344907411</v>
      </c>
      <c r="O220" s="11">
        <f>YEAR(Table1[[#This Row],[launch date  conversion]])</f>
        <v>2015</v>
      </c>
      <c r="P220" t="b">
        <v>0</v>
      </c>
      <c r="Q220">
        <v>1</v>
      </c>
      <c r="R220" t="b">
        <v>0</v>
      </c>
      <c r="S220" t="s">
        <v>8266</v>
      </c>
      <c r="T220" t="s">
        <v>8348</v>
      </c>
      <c r="U220" t="s">
        <v>8363</v>
      </c>
    </row>
    <row r="221" spans="1:21" ht="50" customHeight="1" x14ac:dyDescent="0.2">
      <c r="A221">
        <v>219</v>
      </c>
      <c r="B221" s="3" t="s">
        <v>221</v>
      </c>
      <c r="C221" s="3" t="s">
        <v>4329</v>
      </c>
      <c r="D221" s="6">
        <v>50000</v>
      </c>
      <c r="E221" s="15" t="str">
        <f t="shared" si="9"/>
        <v>Greater than 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 s="9">
        <f t="shared" si="10"/>
        <v>42461.290972222225</v>
      </c>
      <c r="L221" s="11">
        <v>2016</v>
      </c>
      <c r="M221">
        <v>1456732225</v>
      </c>
      <c r="N221" s="9">
        <f t="shared" si="11"/>
        <v>42429.326678240745</v>
      </c>
      <c r="O221" s="11">
        <f>YEAR(Table1[[#This Row],[launch date  conversion]])</f>
        <v>2016</v>
      </c>
      <c r="P221" t="b">
        <v>0</v>
      </c>
      <c r="Q221">
        <v>76</v>
      </c>
      <c r="R221" t="b">
        <v>0</v>
      </c>
      <c r="S221" t="s">
        <v>8266</v>
      </c>
      <c r="T221" t="s">
        <v>8348</v>
      </c>
      <c r="U221" t="s">
        <v>8363</v>
      </c>
    </row>
    <row r="222" spans="1:21" ht="50" customHeight="1" x14ac:dyDescent="0.2">
      <c r="A222">
        <v>220</v>
      </c>
      <c r="B222" s="3" t="s">
        <v>222</v>
      </c>
      <c r="C222" s="3" t="s">
        <v>4330</v>
      </c>
      <c r="D222" s="6">
        <v>50000</v>
      </c>
      <c r="E222" s="15" t="str">
        <f t="shared" si="9"/>
        <v>Greater than 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 s="9">
        <f t="shared" si="10"/>
        <v>42236.837499999994</v>
      </c>
      <c r="L222" s="11">
        <v>2015</v>
      </c>
      <c r="M222">
        <v>1436542030</v>
      </c>
      <c r="N222" s="9">
        <f t="shared" si="11"/>
        <v>42195.643865740742</v>
      </c>
      <c r="O222" s="11">
        <f>YEAR(Table1[[#This Row],[launch date  conversion]])</f>
        <v>2015</v>
      </c>
      <c r="P222" t="b">
        <v>0</v>
      </c>
      <c r="Q222">
        <v>3</v>
      </c>
      <c r="R222" t="b">
        <v>0</v>
      </c>
      <c r="S222" t="s">
        <v>8266</v>
      </c>
      <c r="T222" t="s">
        <v>8348</v>
      </c>
      <c r="U222" t="s">
        <v>8363</v>
      </c>
    </row>
    <row r="223" spans="1:21" ht="50" customHeight="1" x14ac:dyDescent="0.2">
      <c r="A223">
        <v>221</v>
      </c>
      <c r="B223" s="3" t="s">
        <v>223</v>
      </c>
      <c r="C223" s="3" t="s">
        <v>4331</v>
      </c>
      <c r="D223" s="6">
        <v>50000</v>
      </c>
      <c r="E223" s="15" t="str">
        <f t="shared" si="9"/>
        <v>Greater than 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 s="9">
        <f t="shared" si="10"/>
        <v>42091.79587962963</v>
      </c>
      <c r="L223" s="11">
        <v>2015</v>
      </c>
      <c r="M223">
        <v>1422389164</v>
      </c>
      <c r="N223" s="9">
        <f t="shared" si="11"/>
        <v>42031.837546296301</v>
      </c>
      <c r="O223" s="11">
        <f>YEAR(Table1[[#This Row],[launch date  conversion]])</f>
        <v>2015</v>
      </c>
      <c r="P223" t="b">
        <v>0</v>
      </c>
      <c r="Q223">
        <v>0</v>
      </c>
      <c r="R223" t="b">
        <v>0</v>
      </c>
      <c r="S223" t="s">
        <v>8266</v>
      </c>
      <c r="T223" t="s">
        <v>8348</v>
      </c>
      <c r="U223" t="s">
        <v>8363</v>
      </c>
    </row>
    <row r="224" spans="1:21" ht="50" customHeight="1" x14ac:dyDescent="0.2">
      <c r="A224">
        <v>222</v>
      </c>
      <c r="B224" s="3" t="s">
        <v>224</v>
      </c>
      <c r="C224" s="3" t="s">
        <v>4332</v>
      </c>
      <c r="D224" s="6">
        <v>1000</v>
      </c>
      <c r="E224" s="15" t="str">
        <f t="shared" si="9"/>
        <v>1000 to 4999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 s="9">
        <f t="shared" si="10"/>
        <v>42090.110416666663</v>
      </c>
      <c r="L224" s="11">
        <v>2015</v>
      </c>
      <c r="M224">
        <v>1422383318</v>
      </c>
      <c r="N224" s="9">
        <f t="shared" si="11"/>
        <v>42031.769884259258</v>
      </c>
      <c r="O224" s="11">
        <f>YEAR(Table1[[#This Row],[launch date  conversion]])</f>
        <v>2015</v>
      </c>
      <c r="P224" t="b">
        <v>0</v>
      </c>
      <c r="Q224">
        <v>2</v>
      </c>
      <c r="R224" t="b">
        <v>0</v>
      </c>
      <c r="S224" t="s">
        <v>8266</v>
      </c>
      <c r="T224" t="s">
        <v>8348</v>
      </c>
      <c r="U224" t="s">
        <v>8363</v>
      </c>
    </row>
    <row r="225" spans="1:21" ht="50" customHeight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15" t="str">
        <f t="shared" si="9"/>
        <v>Greater than 50000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 s="9">
        <f t="shared" si="10"/>
        <v>42512.045138888891</v>
      </c>
      <c r="L225" s="11">
        <v>2016</v>
      </c>
      <c r="M225">
        <v>1461287350</v>
      </c>
      <c r="N225" s="9">
        <f t="shared" si="11"/>
        <v>42482.048032407409</v>
      </c>
      <c r="O225" s="11">
        <f>YEAR(Table1[[#This Row],[launch date  conversion]])</f>
        <v>2016</v>
      </c>
      <c r="P225" t="b">
        <v>0</v>
      </c>
      <c r="Q225">
        <v>0</v>
      </c>
      <c r="R225" t="b">
        <v>0</v>
      </c>
      <c r="S225" t="s">
        <v>8266</v>
      </c>
      <c r="T225" t="s">
        <v>8348</v>
      </c>
      <c r="U225" t="s">
        <v>8363</v>
      </c>
    </row>
    <row r="226" spans="1:21" ht="50" customHeight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15" t="str">
        <f t="shared" si="9"/>
        <v>Greater than 50000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 s="9">
        <f t="shared" si="10"/>
        <v>42195.235254629632</v>
      </c>
      <c r="L226" s="11">
        <v>2015</v>
      </c>
      <c r="M226">
        <v>1431322726</v>
      </c>
      <c r="N226" s="9">
        <f t="shared" si="11"/>
        <v>42135.235254629632</v>
      </c>
      <c r="O226" s="11">
        <f>YEAR(Table1[[#This Row],[launch date  conversion]])</f>
        <v>2015</v>
      </c>
      <c r="P226" t="b">
        <v>0</v>
      </c>
      <c r="Q226">
        <v>0</v>
      </c>
      <c r="R226" t="b">
        <v>0</v>
      </c>
      <c r="S226" t="s">
        <v>8266</v>
      </c>
      <c r="T226" t="s">
        <v>8348</v>
      </c>
      <c r="U226" t="s">
        <v>8363</v>
      </c>
    </row>
    <row r="227" spans="1:21" ht="50" customHeight="1" x14ac:dyDescent="0.2">
      <c r="A227">
        <v>225</v>
      </c>
      <c r="B227" s="3" t="s">
        <v>227</v>
      </c>
      <c r="C227" s="3" t="s">
        <v>4335</v>
      </c>
      <c r="D227" s="6">
        <v>200</v>
      </c>
      <c r="E227" s="15" t="str">
        <f t="shared" si="9"/>
        <v>less than 1000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 s="9">
        <f t="shared" si="10"/>
        <v>42468.919606481482</v>
      </c>
      <c r="L227" s="11">
        <v>2016</v>
      </c>
      <c r="M227">
        <v>1457564654</v>
      </c>
      <c r="N227" s="9">
        <f t="shared" si="11"/>
        <v>42438.961273148147</v>
      </c>
      <c r="O227" s="11">
        <f>YEAR(Table1[[#This Row],[launch date  conversion]])</f>
        <v>2016</v>
      </c>
      <c r="P227" t="b">
        <v>0</v>
      </c>
      <c r="Q227">
        <v>0</v>
      </c>
      <c r="R227" t="b">
        <v>0</v>
      </c>
      <c r="S227" t="s">
        <v>8266</v>
      </c>
      <c r="T227" t="s">
        <v>8348</v>
      </c>
      <c r="U227" t="s">
        <v>8363</v>
      </c>
    </row>
    <row r="228" spans="1:21" ht="50" customHeight="1" x14ac:dyDescent="0.2">
      <c r="A228">
        <v>226</v>
      </c>
      <c r="B228" s="3" t="s">
        <v>228</v>
      </c>
      <c r="C228" s="3" t="s">
        <v>4336</v>
      </c>
      <c r="D228" s="6">
        <v>29000</v>
      </c>
      <c r="E228" s="15" t="str">
        <f t="shared" si="9"/>
        <v>25000 to 29999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 s="9">
        <f t="shared" si="10"/>
        <v>42155.395138888889</v>
      </c>
      <c r="L228" s="11">
        <v>2015</v>
      </c>
      <c r="M228">
        <v>1428854344</v>
      </c>
      <c r="N228" s="9">
        <f t="shared" si="11"/>
        <v>42106.666018518517</v>
      </c>
      <c r="O228" s="11">
        <f>YEAR(Table1[[#This Row],[launch date  conversion]])</f>
        <v>2015</v>
      </c>
      <c r="P228" t="b">
        <v>0</v>
      </c>
      <c r="Q228">
        <v>2</v>
      </c>
      <c r="R228" t="b">
        <v>0</v>
      </c>
      <c r="S228" t="s">
        <v>8266</v>
      </c>
      <c r="T228" t="s">
        <v>8348</v>
      </c>
      <c r="U228" t="s">
        <v>8363</v>
      </c>
    </row>
    <row r="229" spans="1:21" ht="50" customHeight="1" x14ac:dyDescent="0.2">
      <c r="A229">
        <v>227</v>
      </c>
      <c r="B229" s="3" t="s">
        <v>229</v>
      </c>
      <c r="C229" s="3" t="s">
        <v>4337</v>
      </c>
      <c r="D229" s="6">
        <v>28000</v>
      </c>
      <c r="E229" s="15" t="str">
        <f t="shared" si="9"/>
        <v>25000 to 29999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 s="9">
        <f t="shared" si="10"/>
        <v>42194.893993055557</v>
      </c>
      <c r="L229" s="11">
        <v>2015</v>
      </c>
      <c r="M229">
        <v>1433885241</v>
      </c>
      <c r="N229" s="9">
        <f t="shared" si="11"/>
        <v>42164.893993055557</v>
      </c>
      <c r="O229" s="11">
        <f>YEAR(Table1[[#This Row],[launch date  conversion]])</f>
        <v>2015</v>
      </c>
      <c r="P229" t="b">
        <v>0</v>
      </c>
      <c r="Q229">
        <v>0</v>
      </c>
      <c r="R229" t="b">
        <v>0</v>
      </c>
      <c r="S229" t="s">
        <v>8266</v>
      </c>
      <c r="T229" t="s">
        <v>8348</v>
      </c>
      <c r="U229" t="s">
        <v>8363</v>
      </c>
    </row>
    <row r="230" spans="1:21" ht="50" customHeight="1" x14ac:dyDescent="0.2">
      <c r="A230">
        <v>228</v>
      </c>
      <c r="B230" s="3" t="s">
        <v>230</v>
      </c>
      <c r="C230" s="3" t="s">
        <v>4338</v>
      </c>
      <c r="D230" s="6">
        <v>8000</v>
      </c>
      <c r="E230" s="15" t="str">
        <f t="shared" si="9"/>
        <v>5000 to 9999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 s="9">
        <f t="shared" si="10"/>
        <v>42156.686400462961</v>
      </c>
      <c r="L230" s="11">
        <v>2015</v>
      </c>
      <c r="M230">
        <v>1427992105</v>
      </c>
      <c r="N230" s="9">
        <f t="shared" si="11"/>
        <v>42096.686400462961</v>
      </c>
      <c r="O230" s="11">
        <f>YEAR(Table1[[#This Row],[launch date  conversion]])</f>
        <v>2015</v>
      </c>
      <c r="P230" t="b">
        <v>0</v>
      </c>
      <c r="Q230">
        <v>0</v>
      </c>
      <c r="R230" t="b">
        <v>0</v>
      </c>
      <c r="S230" t="s">
        <v>8266</v>
      </c>
      <c r="T230" t="s">
        <v>8348</v>
      </c>
      <c r="U230" t="s">
        <v>8363</v>
      </c>
    </row>
    <row r="231" spans="1:21" ht="50" customHeight="1" x14ac:dyDescent="0.2">
      <c r="A231">
        <v>229</v>
      </c>
      <c r="B231" s="3" t="s">
        <v>231</v>
      </c>
      <c r="C231" s="3" t="s">
        <v>4339</v>
      </c>
      <c r="D231" s="6">
        <v>3000</v>
      </c>
      <c r="E231" s="15" t="str">
        <f t="shared" si="9"/>
        <v>1000 to 4999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 s="9">
        <f t="shared" si="10"/>
        <v>42413.933993055558</v>
      </c>
      <c r="L231" s="11">
        <v>2016</v>
      </c>
      <c r="M231">
        <v>1452810297</v>
      </c>
      <c r="N231" s="9">
        <f t="shared" si="11"/>
        <v>42383.933993055558</v>
      </c>
      <c r="O231" s="11">
        <f>YEAR(Table1[[#This Row],[launch date  conversion]])</f>
        <v>2016</v>
      </c>
      <c r="P231" t="b">
        <v>0</v>
      </c>
      <c r="Q231">
        <v>0</v>
      </c>
      <c r="R231" t="b">
        <v>0</v>
      </c>
      <c r="S231" t="s">
        <v>8266</v>
      </c>
      <c r="T231" t="s">
        <v>8348</v>
      </c>
      <c r="U231" t="s">
        <v>8363</v>
      </c>
    </row>
    <row r="232" spans="1:21" ht="50" customHeight="1" x14ac:dyDescent="0.2">
      <c r="A232">
        <v>230</v>
      </c>
      <c r="B232" s="3" t="s">
        <v>232</v>
      </c>
      <c r="C232" s="3" t="s">
        <v>4340</v>
      </c>
      <c r="D232" s="6">
        <v>15000</v>
      </c>
      <c r="E232" s="15" t="str">
        <f t="shared" si="9"/>
        <v>15000 to 19999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 s="9">
        <f t="shared" si="10"/>
        <v>42159.777210648142</v>
      </c>
      <c r="L232" s="11">
        <v>2015</v>
      </c>
      <c r="M232">
        <v>1430851151</v>
      </c>
      <c r="N232" s="9">
        <f t="shared" si="11"/>
        <v>42129.777210648142</v>
      </c>
      <c r="O232" s="11">
        <f>YEAR(Table1[[#This Row],[launch date  conversion]])</f>
        <v>2015</v>
      </c>
      <c r="P232" t="b">
        <v>0</v>
      </c>
      <c r="Q232">
        <v>2</v>
      </c>
      <c r="R232" t="b">
        <v>0</v>
      </c>
      <c r="S232" t="s">
        <v>8266</v>
      </c>
      <c r="T232" t="s">
        <v>8348</v>
      </c>
      <c r="U232" t="s">
        <v>8363</v>
      </c>
    </row>
    <row r="233" spans="1:21" ht="50" customHeight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15" t="str">
        <f t="shared" si="9"/>
        <v>Greater than 50000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 s="9">
        <f t="shared" si="10"/>
        <v>42371.958923611113</v>
      </c>
      <c r="L233" s="11">
        <v>2016</v>
      </c>
      <c r="M233">
        <v>1449183651</v>
      </c>
      <c r="N233" s="9">
        <f t="shared" si="11"/>
        <v>42341.958923611113</v>
      </c>
      <c r="O233" s="11">
        <f>YEAR(Table1[[#This Row],[launch date  conversion]])</f>
        <v>2015</v>
      </c>
      <c r="P233" t="b">
        <v>0</v>
      </c>
      <c r="Q233">
        <v>0</v>
      </c>
      <c r="R233" t="b">
        <v>0</v>
      </c>
      <c r="S233" t="s">
        <v>8266</v>
      </c>
      <c r="T233" t="s">
        <v>8348</v>
      </c>
      <c r="U233" t="s">
        <v>8363</v>
      </c>
    </row>
    <row r="234" spans="1:21" ht="50" customHeight="1" x14ac:dyDescent="0.2">
      <c r="A234">
        <v>232</v>
      </c>
      <c r="B234" s="3" t="s">
        <v>234</v>
      </c>
      <c r="C234" s="3" t="s">
        <v>4342</v>
      </c>
      <c r="D234" s="6">
        <v>4000</v>
      </c>
      <c r="E234" s="15" t="str">
        <f t="shared" si="9"/>
        <v>1000 to 4999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 s="9">
        <f t="shared" si="10"/>
        <v>42062.82576388889</v>
      </c>
      <c r="L234" s="11">
        <v>2015</v>
      </c>
      <c r="M234">
        <v>1422474546</v>
      </c>
      <c r="N234" s="9">
        <f t="shared" si="11"/>
        <v>42032.82576388889</v>
      </c>
      <c r="O234" s="11">
        <f>YEAR(Table1[[#This Row],[launch date  conversion]])</f>
        <v>2015</v>
      </c>
      <c r="P234" t="b">
        <v>0</v>
      </c>
      <c r="Q234">
        <v>7</v>
      </c>
      <c r="R234" t="b">
        <v>0</v>
      </c>
      <c r="S234" t="s">
        <v>8266</v>
      </c>
      <c r="T234" t="s">
        <v>8348</v>
      </c>
      <c r="U234" t="s">
        <v>8363</v>
      </c>
    </row>
    <row r="235" spans="1:21" ht="50" customHeight="1" x14ac:dyDescent="0.2">
      <c r="A235">
        <v>233</v>
      </c>
      <c r="B235" s="3" t="s">
        <v>235</v>
      </c>
      <c r="C235" s="3" t="s">
        <v>4343</v>
      </c>
      <c r="D235" s="6">
        <v>350000</v>
      </c>
      <c r="E235" s="15" t="str">
        <f t="shared" si="9"/>
        <v>Greater than 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 s="9">
        <f t="shared" si="10"/>
        <v>42642.911712962959</v>
      </c>
      <c r="L235" s="11">
        <v>2016</v>
      </c>
      <c r="M235">
        <v>1472593972</v>
      </c>
      <c r="N235" s="9">
        <f t="shared" si="11"/>
        <v>42612.911712962959</v>
      </c>
      <c r="O235" s="11">
        <f>YEAR(Table1[[#This Row],[launch date  conversion]])</f>
        <v>2016</v>
      </c>
      <c r="P235" t="b">
        <v>0</v>
      </c>
      <c r="Q235">
        <v>0</v>
      </c>
      <c r="R235" t="b">
        <v>0</v>
      </c>
      <c r="S235" t="s">
        <v>8266</v>
      </c>
      <c r="T235" t="s">
        <v>8348</v>
      </c>
      <c r="U235" t="s">
        <v>8363</v>
      </c>
    </row>
    <row r="236" spans="1:21" ht="50" customHeight="1" x14ac:dyDescent="0.2">
      <c r="A236">
        <v>234</v>
      </c>
      <c r="B236" s="3" t="s">
        <v>236</v>
      </c>
      <c r="C236" s="3" t="s">
        <v>4344</v>
      </c>
      <c r="D236" s="6">
        <v>1000</v>
      </c>
      <c r="E236" s="15" t="str">
        <f t="shared" si="9"/>
        <v>1000 to 4999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 s="9">
        <f t="shared" si="10"/>
        <v>42176.035405092596</v>
      </c>
      <c r="L236" s="11">
        <v>2015</v>
      </c>
      <c r="M236">
        <v>1431391859</v>
      </c>
      <c r="N236" s="9">
        <f t="shared" si="11"/>
        <v>42136.035405092596</v>
      </c>
      <c r="O236" s="11">
        <f>YEAR(Table1[[#This Row],[launch date  conversion]])</f>
        <v>2015</v>
      </c>
      <c r="P236" t="b">
        <v>0</v>
      </c>
      <c r="Q236">
        <v>5</v>
      </c>
      <c r="R236" t="b">
        <v>0</v>
      </c>
      <c r="S236" t="s">
        <v>8266</v>
      </c>
      <c r="T236" t="s">
        <v>8348</v>
      </c>
      <c r="U236" t="s">
        <v>8363</v>
      </c>
    </row>
    <row r="237" spans="1:21" ht="50" customHeight="1" x14ac:dyDescent="0.2">
      <c r="A237">
        <v>235</v>
      </c>
      <c r="B237" s="3" t="s">
        <v>237</v>
      </c>
      <c r="C237" s="3" t="s">
        <v>4345</v>
      </c>
      <c r="D237" s="6">
        <v>10000</v>
      </c>
      <c r="E237" s="15" t="str">
        <f t="shared" si="9"/>
        <v>10000 to 14999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 s="9">
        <f t="shared" si="10"/>
        <v>42194.908530092594</v>
      </c>
      <c r="L237" s="11">
        <v>2015</v>
      </c>
      <c r="M237">
        <v>1433886497</v>
      </c>
      <c r="N237" s="9">
        <f t="shared" si="11"/>
        <v>42164.908530092594</v>
      </c>
      <c r="O237" s="11">
        <f>YEAR(Table1[[#This Row],[launch date  conversion]])</f>
        <v>2015</v>
      </c>
      <c r="P237" t="b">
        <v>0</v>
      </c>
      <c r="Q237">
        <v>0</v>
      </c>
      <c r="R237" t="b">
        <v>0</v>
      </c>
      <c r="S237" t="s">
        <v>8266</v>
      </c>
      <c r="T237" t="s">
        <v>8348</v>
      </c>
      <c r="U237" t="s">
        <v>8363</v>
      </c>
    </row>
    <row r="238" spans="1:21" ht="50" customHeight="1" x14ac:dyDescent="0.2">
      <c r="A238">
        <v>236</v>
      </c>
      <c r="B238" s="3" t="s">
        <v>238</v>
      </c>
      <c r="C238" s="3" t="s">
        <v>4346</v>
      </c>
      <c r="D238" s="6">
        <v>150000</v>
      </c>
      <c r="E238" s="15" t="str">
        <f t="shared" si="9"/>
        <v>Greater than 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 s="9">
        <f t="shared" si="10"/>
        <v>42374</v>
      </c>
      <c r="L238" s="11">
        <v>2016</v>
      </c>
      <c r="M238">
        <v>1447380099</v>
      </c>
      <c r="N238" s="9">
        <f t="shared" si="11"/>
        <v>42321.08447916666</v>
      </c>
      <c r="O238" s="11">
        <f>YEAR(Table1[[#This Row],[launch date  conversion]])</f>
        <v>2015</v>
      </c>
      <c r="P238" t="b">
        <v>0</v>
      </c>
      <c r="Q238">
        <v>0</v>
      </c>
      <c r="R238" t="b">
        <v>0</v>
      </c>
      <c r="S238" t="s">
        <v>8266</v>
      </c>
      <c r="T238" t="s">
        <v>8348</v>
      </c>
      <c r="U238" t="s">
        <v>8363</v>
      </c>
    </row>
    <row r="239" spans="1:21" ht="50" customHeight="1" x14ac:dyDescent="0.2">
      <c r="A239">
        <v>237</v>
      </c>
      <c r="B239" s="3" t="s">
        <v>239</v>
      </c>
      <c r="C239" s="3" t="s">
        <v>4347</v>
      </c>
      <c r="D239" s="6">
        <v>15000</v>
      </c>
      <c r="E239" s="15" t="str">
        <f t="shared" si="9"/>
        <v>15000 to 19999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 s="9">
        <f t="shared" si="10"/>
        <v>42437.577187499999</v>
      </c>
      <c r="L239" s="11">
        <v>2016</v>
      </c>
      <c r="M239">
        <v>1452261069</v>
      </c>
      <c r="N239" s="9">
        <f t="shared" si="11"/>
        <v>42377.577187499999</v>
      </c>
      <c r="O239" s="11">
        <f>YEAR(Table1[[#This Row],[launch date  conversion]])</f>
        <v>2016</v>
      </c>
      <c r="P239" t="b">
        <v>0</v>
      </c>
      <c r="Q239">
        <v>1</v>
      </c>
      <c r="R239" t="b">
        <v>0</v>
      </c>
      <c r="S239" t="s">
        <v>8266</v>
      </c>
      <c r="T239" t="s">
        <v>8348</v>
      </c>
      <c r="U239" t="s">
        <v>8363</v>
      </c>
    </row>
    <row r="240" spans="1:21" ht="50" customHeight="1" x14ac:dyDescent="0.2">
      <c r="A240">
        <v>238</v>
      </c>
      <c r="B240" s="3" t="s">
        <v>240</v>
      </c>
      <c r="C240" s="3" t="s">
        <v>4348</v>
      </c>
      <c r="D240" s="6">
        <v>26000</v>
      </c>
      <c r="E240" s="15" t="str">
        <f t="shared" si="9"/>
        <v>25000 to 29999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 s="9">
        <f t="shared" si="10"/>
        <v>42734.375</v>
      </c>
      <c r="L240" s="11">
        <v>2016</v>
      </c>
      <c r="M240">
        <v>1481324760</v>
      </c>
      <c r="N240" s="9">
        <f t="shared" si="11"/>
        <v>42713.962499999994</v>
      </c>
      <c r="O240" s="11">
        <f>YEAR(Table1[[#This Row],[launch date  conversion]])</f>
        <v>2016</v>
      </c>
      <c r="P240" t="b">
        <v>0</v>
      </c>
      <c r="Q240">
        <v>0</v>
      </c>
      <c r="R240" t="b">
        <v>0</v>
      </c>
      <c r="S240" t="s">
        <v>8266</v>
      </c>
      <c r="T240" t="s">
        <v>8348</v>
      </c>
      <c r="U240" t="s">
        <v>8363</v>
      </c>
    </row>
    <row r="241" spans="1:21" ht="50" customHeight="1" x14ac:dyDescent="0.2">
      <c r="A241">
        <v>239</v>
      </c>
      <c r="B241" s="3" t="s">
        <v>241</v>
      </c>
      <c r="C241" s="3" t="s">
        <v>4349</v>
      </c>
      <c r="D241" s="6">
        <v>1000</v>
      </c>
      <c r="E241" s="15" t="str">
        <f t="shared" si="9"/>
        <v>1000 to 4999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 s="9">
        <f t="shared" si="10"/>
        <v>42316.5</v>
      </c>
      <c r="L241" s="11">
        <v>2015</v>
      </c>
      <c r="M241">
        <v>1445308730</v>
      </c>
      <c r="N241" s="9">
        <f t="shared" si="11"/>
        <v>42297.110300925924</v>
      </c>
      <c r="O241" s="11">
        <f>YEAR(Table1[[#This Row],[launch date  conversion]])</f>
        <v>2015</v>
      </c>
      <c r="P241" t="b">
        <v>0</v>
      </c>
      <c r="Q241">
        <v>5</v>
      </c>
      <c r="R241" t="b">
        <v>0</v>
      </c>
      <c r="S241" t="s">
        <v>8266</v>
      </c>
      <c r="T241" t="s">
        <v>8348</v>
      </c>
      <c r="U241" t="s">
        <v>8363</v>
      </c>
    </row>
    <row r="242" spans="1:21" ht="50" customHeight="1" x14ac:dyDescent="0.2">
      <c r="A242">
        <v>240</v>
      </c>
      <c r="B242" s="3" t="s">
        <v>242</v>
      </c>
      <c r="C242" s="3" t="s">
        <v>4350</v>
      </c>
      <c r="D242" s="6">
        <v>15000</v>
      </c>
      <c r="E242" s="15" t="str">
        <f t="shared" si="9"/>
        <v>15000 to 19999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 s="9">
        <f t="shared" si="10"/>
        <v>41399.708460648151</v>
      </c>
      <c r="L242" s="11">
        <v>2013</v>
      </c>
      <c r="M242">
        <v>1363885211</v>
      </c>
      <c r="N242" s="9">
        <f t="shared" si="11"/>
        <v>41354.708460648151</v>
      </c>
      <c r="O242" s="11">
        <f>YEAR(Table1[[#This Row],[launch date  conversion]])</f>
        <v>2013</v>
      </c>
      <c r="P242" t="b">
        <v>1</v>
      </c>
      <c r="Q242">
        <v>137</v>
      </c>
      <c r="R242" t="b">
        <v>1</v>
      </c>
      <c r="S242" t="s">
        <v>8267</v>
      </c>
      <c r="T242" t="s">
        <v>8348</v>
      </c>
      <c r="U242" t="s">
        <v>8364</v>
      </c>
    </row>
    <row r="243" spans="1:21" ht="50" customHeight="1" x14ac:dyDescent="0.2">
      <c r="A243">
        <v>241</v>
      </c>
      <c r="B243" s="3" t="s">
        <v>243</v>
      </c>
      <c r="C243" s="3" t="s">
        <v>4351</v>
      </c>
      <c r="D243" s="6">
        <v>36400</v>
      </c>
      <c r="E243" s="15" t="str">
        <f t="shared" si="9"/>
        <v>35000 to 39999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 s="9">
        <f t="shared" si="10"/>
        <v>41994.697962962964</v>
      </c>
      <c r="L243" s="11">
        <v>2014</v>
      </c>
      <c r="M243">
        <v>1415292304</v>
      </c>
      <c r="N243" s="9">
        <f t="shared" si="11"/>
        <v>41949.697962962964</v>
      </c>
      <c r="O243" s="11">
        <f>YEAR(Table1[[#This Row],[launch date  conversion]])</f>
        <v>2014</v>
      </c>
      <c r="P243" t="b">
        <v>1</v>
      </c>
      <c r="Q243">
        <v>376</v>
      </c>
      <c r="R243" t="b">
        <v>1</v>
      </c>
      <c r="S243" t="s">
        <v>8267</v>
      </c>
      <c r="T243" t="s">
        <v>8348</v>
      </c>
      <c r="U243" t="s">
        <v>8364</v>
      </c>
    </row>
    <row r="244" spans="1:21" ht="50" customHeight="1" x14ac:dyDescent="0.2">
      <c r="A244">
        <v>242</v>
      </c>
      <c r="B244" s="3" t="s">
        <v>244</v>
      </c>
      <c r="C244" s="3" t="s">
        <v>4352</v>
      </c>
      <c r="D244" s="6">
        <v>13000</v>
      </c>
      <c r="E244" s="15" t="str">
        <f t="shared" si="9"/>
        <v>10000 to 14999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 s="9">
        <f t="shared" si="10"/>
        <v>40897.492939814816</v>
      </c>
      <c r="L244" s="11">
        <v>2011</v>
      </c>
      <c r="M244">
        <v>1321357790</v>
      </c>
      <c r="N244" s="9">
        <f t="shared" si="11"/>
        <v>40862.492939814816</v>
      </c>
      <c r="O244" s="11">
        <f>YEAR(Table1[[#This Row],[launch date  conversion]])</f>
        <v>2011</v>
      </c>
      <c r="P244" t="b">
        <v>1</v>
      </c>
      <c r="Q244">
        <v>202</v>
      </c>
      <c r="R244" t="b">
        <v>1</v>
      </c>
      <c r="S244" t="s">
        <v>8267</v>
      </c>
      <c r="T244" t="s">
        <v>8348</v>
      </c>
      <c r="U244" t="s">
        <v>8364</v>
      </c>
    </row>
    <row r="245" spans="1:21" ht="50" customHeight="1" x14ac:dyDescent="0.2">
      <c r="A245">
        <v>243</v>
      </c>
      <c r="B245" s="3" t="s">
        <v>245</v>
      </c>
      <c r="C245" s="3" t="s">
        <v>4353</v>
      </c>
      <c r="D245" s="6">
        <v>25000</v>
      </c>
      <c r="E245" s="15" t="str">
        <f t="shared" si="9"/>
        <v>25000 to 29999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 s="9">
        <f t="shared" si="10"/>
        <v>41692.047500000001</v>
      </c>
      <c r="L245" s="11">
        <v>2014</v>
      </c>
      <c r="M245">
        <v>1390439304</v>
      </c>
      <c r="N245" s="9">
        <f t="shared" si="11"/>
        <v>41662.047500000001</v>
      </c>
      <c r="O245" s="11">
        <f>YEAR(Table1[[#This Row],[launch date  conversion]])</f>
        <v>2014</v>
      </c>
      <c r="P245" t="b">
        <v>1</v>
      </c>
      <c r="Q245">
        <v>328</v>
      </c>
      <c r="R245" t="b">
        <v>1</v>
      </c>
      <c r="S245" t="s">
        <v>8267</v>
      </c>
      <c r="T245" t="s">
        <v>8348</v>
      </c>
      <c r="U245" t="s">
        <v>8364</v>
      </c>
    </row>
    <row r="246" spans="1:21" ht="50" customHeight="1" x14ac:dyDescent="0.2">
      <c r="A246">
        <v>244</v>
      </c>
      <c r="B246" s="4">
        <v>39756</v>
      </c>
      <c r="C246" s="3" t="s">
        <v>4354</v>
      </c>
      <c r="D246" s="6">
        <v>3500</v>
      </c>
      <c r="E246" s="15" t="str">
        <f t="shared" si="9"/>
        <v>1000 to 4999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 s="9">
        <f t="shared" si="10"/>
        <v>40253.29583333333</v>
      </c>
      <c r="L246" s="11">
        <v>2010</v>
      </c>
      <c r="M246">
        <v>1265269559</v>
      </c>
      <c r="N246" s="9">
        <f t="shared" si="11"/>
        <v>40213.323599537034</v>
      </c>
      <c r="O246" s="11">
        <f>YEAR(Table1[[#This Row],[launch date  conversion]])</f>
        <v>2010</v>
      </c>
      <c r="P246" t="b">
        <v>1</v>
      </c>
      <c r="Q246">
        <v>84</v>
      </c>
      <c r="R246" t="b">
        <v>1</v>
      </c>
      <c r="S246" t="s">
        <v>8267</v>
      </c>
      <c r="T246" t="s">
        <v>8348</v>
      </c>
      <c r="U246" t="s">
        <v>8364</v>
      </c>
    </row>
    <row r="247" spans="1:21" ht="50" customHeight="1" x14ac:dyDescent="0.2">
      <c r="A247">
        <v>245</v>
      </c>
      <c r="B247" s="3" t="s">
        <v>246</v>
      </c>
      <c r="C247" s="3" t="s">
        <v>4355</v>
      </c>
      <c r="D247" s="6">
        <v>5000</v>
      </c>
      <c r="E247" s="15" t="str">
        <f t="shared" si="9"/>
        <v>5000 to 9999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 s="9">
        <f t="shared" si="10"/>
        <v>41137.053067129629</v>
      </c>
      <c r="L247" s="11">
        <v>2012</v>
      </c>
      <c r="M247">
        <v>1342487785</v>
      </c>
      <c r="N247" s="9">
        <f t="shared" si="11"/>
        <v>41107.053067129629</v>
      </c>
      <c r="O247" s="11">
        <f>YEAR(Table1[[#This Row],[launch date  conversion]])</f>
        <v>2012</v>
      </c>
      <c r="P247" t="b">
        <v>1</v>
      </c>
      <c r="Q247">
        <v>96</v>
      </c>
      <c r="R247" t="b">
        <v>1</v>
      </c>
      <c r="S247" t="s">
        <v>8267</v>
      </c>
      <c r="T247" t="s">
        <v>8348</v>
      </c>
      <c r="U247" t="s">
        <v>8364</v>
      </c>
    </row>
    <row r="248" spans="1:21" ht="50" customHeight="1" x14ac:dyDescent="0.2">
      <c r="A248">
        <v>246</v>
      </c>
      <c r="B248" s="3" t="s">
        <v>247</v>
      </c>
      <c r="C248" s="3" t="s">
        <v>4356</v>
      </c>
      <c r="D248" s="6">
        <v>5000</v>
      </c>
      <c r="E248" s="15" t="str">
        <f t="shared" si="9"/>
        <v>5000 to 9999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 s="9">
        <f t="shared" si="10"/>
        <v>40530.405150462961</v>
      </c>
      <c r="L248" s="11">
        <v>2010</v>
      </c>
      <c r="M248">
        <v>1288341805</v>
      </c>
      <c r="N248" s="9">
        <f t="shared" si="11"/>
        <v>40480.363483796296</v>
      </c>
      <c r="O248" s="11">
        <f>YEAR(Table1[[#This Row],[launch date  conversion]])</f>
        <v>2010</v>
      </c>
      <c r="P248" t="b">
        <v>1</v>
      </c>
      <c r="Q248">
        <v>223</v>
      </c>
      <c r="R248" t="b">
        <v>1</v>
      </c>
      <c r="S248" t="s">
        <v>8267</v>
      </c>
      <c r="T248" t="s">
        <v>8348</v>
      </c>
      <c r="U248" t="s">
        <v>8364</v>
      </c>
    </row>
    <row r="249" spans="1:21" ht="50" customHeight="1" x14ac:dyDescent="0.2">
      <c r="A249">
        <v>247</v>
      </c>
      <c r="B249" s="3" t="s">
        <v>248</v>
      </c>
      <c r="C249" s="3" t="s">
        <v>4357</v>
      </c>
      <c r="D249" s="6">
        <v>5000</v>
      </c>
      <c r="E249" s="15" t="str">
        <f t="shared" si="9"/>
        <v>5000 to 9999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 s="9">
        <f t="shared" si="10"/>
        <v>40467.152083333334</v>
      </c>
      <c r="L249" s="11">
        <v>2010</v>
      </c>
      <c r="M249">
        <v>1284042614</v>
      </c>
      <c r="N249" s="9">
        <f t="shared" si="11"/>
        <v>40430.604328703703</v>
      </c>
      <c r="O249" s="11">
        <f>YEAR(Table1[[#This Row],[launch date  conversion]])</f>
        <v>2010</v>
      </c>
      <c r="P249" t="b">
        <v>1</v>
      </c>
      <c r="Q249">
        <v>62</v>
      </c>
      <c r="R249" t="b">
        <v>1</v>
      </c>
      <c r="S249" t="s">
        <v>8267</v>
      </c>
      <c r="T249" t="s">
        <v>8348</v>
      </c>
      <c r="U249" t="s">
        <v>8364</v>
      </c>
    </row>
    <row r="250" spans="1:21" ht="50" customHeight="1" x14ac:dyDescent="0.2">
      <c r="A250">
        <v>248</v>
      </c>
      <c r="B250" s="3" t="s">
        <v>249</v>
      </c>
      <c r="C250" s="3" t="s">
        <v>4358</v>
      </c>
      <c r="D250" s="6">
        <v>85000</v>
      </c>
      <c r="E250" s="15" t="str">
        <f t="shared" si="9"/>
        <v>Greater than 50000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 s="9">
        <f t="shared" si="10"/>
        <v>40915.774409722224</v>
      </c>
      <c r="L250" s="11">
        <v>2012</v>
      </c>
      <c r="M250">
        <v>1322073309</v>
      </c>
      <c r="N250" s="9">
        <f t="shared" si="11"/>
        <v>40870.774409722224</v>
      </c>
      <c r="O250" s="11">
        <f>YEAR(Table1[[#This Row],[launch date  conversion]])</f>
        <v>2011</v>
      </c>
      <c r="P250" t="b">
        <v>1</v>
      </c>
      <c r="Q250">
        <v>146</v>
      </c>
      <c r="R250" t="b">
        <v>1</v>
      </c>
      <c r="S250" t="s">
        <v>8267</v>
      </c>
      <c r="T250" t="s">
        <v>8348</v>
      </c>
      <c r="U250" t="s">
        <v>8364</v>
      </c>
    </row>
    <row r="251" spans="1:21" ht="50" customHeight="1" x14ac:dyDescent="0.2">
      <c r="A251">
        <v>249</v>
      </c>
      <c r="B251" s="3" t="s">
        <v>250</v>
      </c>
      <c r="C251" s="3" t="s">
        <v>4359</v>
      </c>
      <c r="D251" s="6">
        <v>10000</v>
      </c>
      <c r="E251" s="15" t="str">
        <f t="shared" si="9"/>
        <v>10000 to 14999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 s="9">
        <f t="shared" si="10"/>
        <v>40412.736111111109</v>
      </c>
      <c r="L251" s="11">
        <v>2010</v>
      </c>
      <c r="M251">
        <v>1275603020</v>
      </c>
      <c r="N251" s="9">
        <f t="shared" si="11"/>
        <v>40332.923842592594</v>
      </c>
      <c r="O251" s="11">
        <f>YEAR(Table1[[#This Row],[launch date  conversion]])</f>
        <v>2010</v>
      </c>
      <c r="P251" t="b">
        <v>1</v>
      </c>
      <c r="Q251">
        <v>235</v>
      </c>
      <c r="R251" t="b">
        <v>1</v>
      </c>
      <c r="S251" t="s">
        <v>8267</v>
      </c>
      <c r="T251" t="s">
        <v>8348</v>
      </c>
      <c r="U251" t="s">
        <v>8364</v>
      </c>
    </row>
    <row r="252" spans="1:21" ht="50" customHeight="1" x14ac:dyDescent="0.2">
      <c r="A252">
        <v>250</v>
      </c>
      <c r="B252" s="3" t="s">
        <v>251</v>
      </c>
      <c r="C252" s="3" t="s">
        <v>4360</v>
      </c>
      <c r="D252" s="6">
        <v>30000</v>
      </c>
      <c r="E252" s="15" t="str">
        <f t="shared" si="9"/>
        <v>30000 to 34999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 s="9">
        <f t="shared" si="10"/>
        <v>41431.565868055557</v>
      </c>
      <c r="L252" s="11">
        <v>2013</v>
      </c>
      <c r="M252">
        <v>1367933691</v>
      </c>
      <c r="N252" s="9">
        <f t="shared" si="11"/>
        <v>41401.565868055557</v>
      </c>
      <c r="O252" s="11">
        <f>YEAR(Table1[[#This Row],[launch date  conversion]])</f>
        <v>2013</v>
      </c>
      <c r="P252" t="b">
        <v>1</v>
      </c>
      <c r="Q252">
        <v>437</v>
      </c>
      <c r="R252" t="b">
        <v>1</v>
      </c>
      <c r="S252" t="s">
        <v>8267</v>
      </c>
      <c r="T252" t="s">
        <v>8348</v>
      </c>
      <c r="U252" t="s">
        <v>8364</v>
      </c>
    </row>
    <row r="253" spans="1:21" ht="50" customHeight="1" x14ac:dyDescent="0.2">
      <c r="A253">
        <v>251</v>
      </c>
      <c r="B253" s="3" t="s">
        <v>252</v>
      </c>
      <c r="C253" s="3" t="s">
        <v>4361</v>
      </c>
      <c r="D253" s="6">
        <v>3500</v>
      </c>
      <c r="E253" s="15" t="str">
        <f t="shared" si="9"/>
        <v>1000 to 4999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 s="9">
        <f t="shared" si="10"/>
        <v>41045.791666666664</v>
      </c>
      <c r="L253" s="11">
        <v>2012</v>
      </c>
      <c r="M253">
        <v>1334429646</v>
      </c>
      <c r="N253" s="9">
        <f t="shared" si="11"/>
        <v>41013.787569444445</v>
      </c>
      <c r="O253" s="11">
        <f>YEAR(Table1[[#This Row],[launch date  conversion]])</f>
        <v>2012</v>
      </c>
      <c r="P253" t="b">
        <v>1</v>
      </c>
      <c r="Q253">
        <v>77</v>
      </c>
      <c r="R253" t="b">
        <v>1</v>
      </c>
      <c r="S253" t="s">
        <v>8267</v>
      </c>
      <c r="T253" t="s">
        <v>8348</v>
      </c>
      <c r="U253" t="s">
        <v>8364</v>
      </c>
    </row>
    <row r="254" spans="1:21" ht="50" customHeight="1" x14ac:dyDescent="0.2">
      <c r="A254">
        <v>252</v>
      </c>
      <c r="B254" s="3" t="s">
        <v>253</v>
      </c>
      <c r="C254" s="3" t="s">
        <v>4362</v>
      </c>
      <c r="D254" s="6">
        <v>5000</v>
      </c>
      <c r="E254" s="15" t="str">
        <f t="shared" si="9"/>
        <v>5000 to 9999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 s="9">
        <f t="shared" si="10"/>
        <v>40330.165972222225</v>
      </c>
      <c r="L254" s="11">
        <v>2010</v>
      </c>
      <c r="M254">
        <v>1269878058</v>
      </c>
      <c r="N254" s="9">
        <f t="shared" si="11"/>
        <v>40266.662708333337</v>
      </c>
      <c r="O254" s="11">
        <f>YEAR(Table1[[#This Row],[launch date  conversion]])</f>
        <v>2010</v>
      </c>
      <c r="P254" t="b">
        <v>1</v>
      </c>
      <c r="Q254">
        <v>108</v>
      </c>
      <c r="R254" t="b">
        <v>1</v>
      </c>
      <c r="S254" t="s">
        <v>8267</v>
      </c>
      <c r="T254" t="s">
        <v>8348</v>
      </c>
      <c r="U254" t="s">
        <v>8364</v>
      </c>
    </row>
    <row r="255" spans="1:21" ht="50" customHeight="1" x14ac:dyDescent="0.2">
      <c r="A255">
        <v>253</v>
      </c>
      <c r="B255" s="3" t="s">
        <v>254</v>
      </c>
      <c r="C255" s="3" t="s">
        <v>4363</v>
      </c>
      <c r="D255" s="6">
        <v>1500</v>
      </c>
      <c r="E255" s="15" t="str">
        <f t="shared" si="9"/>
        <v>1000 to 4999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 s="9">
        <f t="shared" si="10"/>
        <v>40954.650868055556</v>
      </c>
      <c r="L255" s="11">
        <v>2012</v>
      </c>
      <c r="M255">
        <v>1326728235</v>
      </c>
      <c r="N255" s="9">
        <f t="shared" si="11"/>
        <v>40924.650868055556</v>
      </c>
      <c r="O255" s="11">
        <f>YEAR(Table1[[#This Row],[launch date  conversion]])</f>
        <v>2012</v>
      </c>
      <c r="P255" t="b">
        <v>1</v>
      </c>
      <c r="Q255">
        <v>7</v>
      </c>
      <c r="R255" t="b">
        <v>1</v>
      </c>
      <c r="S255" t="s">
        <v>8267</v>
      </c>
      <c r="T255" t="s">
        <v>8348</v>
      </c>
      <c r="U255" t="s">
        <v>8364</v>
      </c>
    </row>
    <row r="256" spans="1:21" ht="50" customHeight="1" x14ac:dyDescent="0.2">
      <c r="A256">
        <v>254</v>
      </c>
      <c r="B256" s="3" t="s">
        <v>255</v>
      </c>
      <c r="C256" s="3" t="s">
        <v>4364</v>
      </c>
      <c r="D256" s="6">
        <v>24000</v>
      </c>
      <c r="E256" s="15" t="str">
        <f t="shared" si="9"/>
        <v>20000 to 24999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 s="9">
        <f t="shared" si="10"/>
        <v>42294.083333333328</v>
      </c>
      <c r="L256" s="11">
        <v>2015</v>
      </c>
      <c r="M256">
        <v>1442443910</v>
      </c>
      <c r="N256" s="9">
        <f t="shared" si="11"/>
        <v>42263.952662037031</v>
      </c>
      <c r="O256" s="11">
        <f>YEAR(Table1[[#This Row],[launch date  conversion]])</f>
        <v>2015</v>
      </c>
      <c r="P256" t="b">
        <v>1</v>
      </c>
      <c r="Q256">
        <v>314</v>
      </c>
      <c r="R256" t="b">
        <v>1</v>
      </c>
      <c r="S256" t="s">
        <v>8267</v>
      </c>
      <c r="T256" t="s">
        <v>8348</v>
      </c>
      <c r="U256" t="s">
        <v>8364</v>
      </c>
    </row>
    <row r="257" spans="1:21" ht="50" customHeight="1" x14ac:dyDescent="0.2">
      <c r="A257">
        <v>255</v>
      </c>
      <c r="B257" s="3" t="s">
        <v>256</v>
      </c>
      <c r="C257" s="3" t="s">
        <v>4365</v>
      </c>
      <c r="D257" s="6">
        <v>8000</v>
      </c>
      <c r="E257" s="15" t="str">
        <f t="shared" si="9"/>
        <v>5000 to 9999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 s="9">
        <f t="shared" si="10"/>
        <v>40618.48474537037</v>
      </c>
      <c r="L257" s="11">
        <v>2011</v>
      </c>
      <c r="M257">
        <v>1297687082</v>
      </c>
      <c r="N257" s="9">
        <f t="shared" si="11"/>
        <v>40588.526412037041</v>
      </c>
      <c r="O257" s="11">
        <f>YEAR(Table1[[#This Row],[launch date  conversion]])</f>
        <v>2011</v>
      </c>
      <c r="P257" t="b">
        <v>1</v>
      </c>
      <c r="Q257">
        <v>188</v>
      </c>
      <c r="R257" t="b">
        <v>1</v>
      </c>
      <c r="S257" t="s">
        <v>8267</v>
      </c>
      <c r="T257" t="s">
        <v>8348</v>
      </c>
      <c r="U257" t="s">
        <v>8364</v>
      </c>
    </row>
    <row r="258" spans="1:21" ht="50" customHeight="1" x14ac:dyDescent="0.2">
      <c r="A258">
        <v>256</v>
      </c>
      <c r="B258" s="3" t="s">
        <v>257</v>
      </c>
      <c r="C258" s="3" t="s">
        <v>4366</v>
      </c>
      <c r="D258" s="6">
        <v>13000</v>
      </c>
      <c r="E258" s="15" t="str">
        <f t="shared" ref="E258:E321" si="12">_xlfn.IFS(D258&lt;1000,"less than 1000",D258&lt;5000, "1000 to 4999",D258&lt;10000, "5000 to 9999",D258&lt;15000, "10000 to 14999",D258&lt;20000,"15000 to 19999",D258&lt;25000, "20000 to 24999", D258&lt;30000, "25000 to 29999",D258&lt;35000,"30000 to 34999", D258&lt;40000,"35000 to 39999", D258&lt;45000,"40000 to 44999",D258&lt;50000,"45000 to 49999",TRUE, "Greater than 50000")</f>
        <v>10000 to 14999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 s="9">
        <f t="shared" si="10"/>
        <v>41349.769293981481</v>
      </c>
      <c r="L258" s="11">
        <v>2013</v>
      </c>
      <c r="M258">
        <v>1360866467</v>
      </c>
      <c r="N258" s="9">
        <f t="shared" si="11"/>
        <v>41319.769293981481</v>
      </c>
      <c r="O258" s="11">
        <f>YEAR(Table1[[#This Row],[launch date  conversion]])</f>
        <v>2013</v>
      </c>
      <c r="P258" t="b">
        <v>1</v>
      </c>
      <c r="Q258">
        <v>275</v>
      </c>
      <c r="R258" t="b">
        <v>1</v>
      </c>
      <c r="S258" t="s">
        <v>8267</v>
      </c>
      <c r="T258" t="s">
        <v>8348</v>
      </c>
      <c r="U258" t="s">
        <v>8364</v>
      </c>
    </row>
    <row r="259" spans="1:21" ht="50" customHeight="1" x14ac:dyDescent="0.2">
      <c r="A259">
        <v>257</v>
      </c>
      <c r="B259" s="3" t="s">
        <v>258</v>
      </c>
      <c r="C259" s="3" t="s">
        <v>4367</v>
      </c>
      <c r="D259" s="6">
        <v>35000</v>
      </c>
      <c r="E259" s="15" t="str">
        <f t="shared" si="12"/>
        <v>35000 to 39999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 s="9">
        <f t="shared" ref="K259:K322" si="13">(((J259/60)/60)/24)+DATE(1970,1,1)</f>
        <v>42509.626875000002</v>
      </c>
      <c r="L259" s="11">
        <v>2016</v>
      </c>
      <c r="M259">
        <v>1461078162</v>
      </c>
      <c r="N259" s="9">
        <f t="shared" ref="N259:N322" si="14">(((M259/60)/60)/24)+DATE(1970,1,1)</f>
        <v>42479.626875000002</v>
      </c>
      <c r="O259" s="11">
        <f>YEAR(Table1[[#This Row],[launch date  conversion]])</f>
        <v>2016</v>
      </c>
      <c r="P259" t="b">
        <v>1</v>
      </c>
      <c r="Q259">
        <v>560</v>
      </c>
      <c r="R259" t="b">
        <v>1</v>
      </c>
      <c r="S259" t="s">
        <v>8267</v>
      </c>
      <c r="T259" t="s">
        <v>8348</v>
      </c>
      <c r="U259" t="s">
        <v>8364</v>
      </c>
    </row>
    <row r="260" spans="1:21" ht="50" customHeight="1" x14ac:dyDescent="0.2">
      <c r="A260">
        <v>258</v>
      </c>
      <c r="B260" s="3" t="s">
        <v>259</v>
      </c>
      <c r="C260" s="3" t="s">
        <v>4368</v>
      </c>
      <c r="D260" s="6">
        <v>30000</v>
      </c>
      <c r="E260" s="15" t="str">
        <f t="shared" si="12"/>
        <v>30000 to 34999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 s="9">
        <f t="shared" si="13"/>
        <v>40712.051689814813</v>
      </c>
      <c r="L260" s="11">
        <v>2011</v>
      </c>
      <c r="M260">
        <v>1305767666</v>
      </c>
      <c r="N260" s="9">
        <f t="shared" si="14"/>
        <v>40682.051689814813</v>
      </c>
      <c r="O260" s="11">
        <f>YEAR(Table1[[#This Row],[launch date  conversion]])</f>
        <v>2011</v>
      </c>
      <c r="P260" t="b">
        <v>1</v>
      </c>
      <c r="Q260">
        <v>688</v>
      </c>
      <c r="R260" t="b">
        <v>1</v>
      </c>
      <c r="S260" t="s">
        <v>8267</v>
      </c>
      <c r="T260" t="s">
        <v>8348</v>
      </c>
      <c r="U260" t="s">
        <v>8364</v>
      </c>
    </row>
    <row r="261" spans="1:21" ht="50" customHeight="1" x14ac:dyDescent="0.2">
      <c r="A261">
        <v>259</v>
      </c>
      <c r="B261" s="3" t="s">
        <v>260</v>
      </c>
      <c r="C261" s="3" t="s">
        <v>4369</v>
      </c>
      <c r="D261" s="6">
        <v>75000</v>
      </c>
      <c r="E261" s="15" t="str">
        <f t="shared" si="12"/>
        <v>Greater than 50000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 s="9">
        <f t="shared" si="13"/>
        <v>42102.738067129627</v>
      </c>
      <c r="L261" s="11">
        <v>2015</v>
      </c>
      <c r="M261">
        <v>1425922969</v>
      </c>
      <c r="N261" s="9">
        <f t="shared" si="14"/>
        <v>42072.738067129627</v>
      </c>
      <c r="O261" s="11">
        <f>YEAR(Table1[[#This Row],[launch date  conversion]])</f>
        <v>2015</v>
      </c>
      <c r="P261" t="b">
        <v>1</v>
      </c>
      <c r="Q261">
        <v>942</v>
      </c>
      <c r="R261" t="b">
        <v>1</v>
      </c>
      <c r="S261" t="s">
        <v>8267</v>
      </c>
      <c r="T261" t="s">
        <v>8348</v>
      </c>
      <c r="U261" t="s">
        <v>8364</v>
      </c>
    </row>
    <row r="262" spans="1:21" ht="50" customHeight="1" x14ac:dyDescent="0.2">
      <c r="A262">
        <v>260</v>
      </c>
      <c r="B262" s="3" t="s">
        <v>261</v>
      </c>
      <c r="C262" s="3" t="s">
        <v>4370</v>
      </c>
      <c r="D262" s="6">
        <v>10000</v>
      </c>
      <c r="E262" s="15" t="str">
        <f t="shared" si="12"/>
        <v>10000 to 14999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 s="9">
        <f t="shared" si="13"/>
        <v>40376.415972222225</v>
      </c>
      <c r="L262" s="11">
        <v>2010</v>
      </c>
      <c r="M262">
        <v>1275415679</v>
      </c>
      <c r="N262" s="9">
        <f t="shared" si="14"/>
        <v>40330.755543981482</v>
      </c>
      <c r="O262" s="11">
        <f>YEAR(Table1[[#This Row],[launch date  conversion]])</f>
        <v>2010</v>
      </c>
      <c r="P262" t="b">
        <v>1</v>
      </c>
      <c r="Q262">
        <v>88</v>
      </c>
      <c r="R262" t="b">
        <v>1</v>
      </c>
      <c r="S262" t="s">
        <v>8267</v>
      </c>
      <c r="T262" t="s">
        <v>8348</v>
      </c>
      <c r="U262" t="s">
        <v>8364</v>
      </c>
    </row>
    <row r="263" spans="1:21" ht="50" customHeight="1" x14ac:dyDescent="0.2">
      <c r="A263">
        <v>261</v>
      </c>
      <c r="B263" s="3" t="s">
        <v>262</v>
      </c>
      <c r="C263" s="3" t="s">
        <v>4371</v>
      </c>
      <c r="D263" s="6">
        <v>20000</v>
      </c>
      <c r="E263" s="15" t="str">
        <f t="shared" si="12"/>
        <v>20000 to 24999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 s="9">
        <f t="shared" si="13"/>
        <v>41067.621527777781</v>
      </c>
      <c r="L263" s="11">
        <v>2012</v>
      </c>
      <c r="M263">
        <v>1334783704</v>
      </c>
      <c r="N263" s="9">
        <f t="shared" si="14"/>
        <v>41017.885462962964</v>
      </c>
      <c r="O263" s="11">
        <f>YEAR(Table1[[#This Row],[launch date  conversion]])</f>
        <v>2012</v>
      </c>
      <c r="P263" t="b">
        <v>1</v>
      </c>
      <c r="Q263">
        <v>220</v>
      </c>
      <c r="R263" t="b">
        <v>1</v>
      </c>
      <c r="S263" t="s">
        <v>8267</v>
      </c>
      <c r="T263" t="s">
        <v>8348</v>
      </c>
      <c r="U263" t="s">
        <v>8364</v>
      </c>
    </row>
    <row r="264" spans="1:21" ht="50" customHeight="1" x14ac:dyDescent="0.2">
      <c r="A264">
        <v>262</v>
      </c>
      <c r="B264" s="3" t="s">
        <v>263</v>
      </c>
      <c r="C264" s="3" t="s">
        <v>4372</v>
      </c>
      <c r="D264" s="6">
        <v>2500</v>
      </c>
      <c r="E264" s="15" t="str">
        <f t="shared" si="12"/>
        <v>1000 to 4999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 s="9">
        <f t="shared" si="13"/>
        <v>40600.24800925926</v>
      </c>
      <c r="L264" s="11">
        <v>2011</v>
      </c>
      <c r="M264">
        <v>1294811828</v>
      </c>
      <c r="N264" s="9">
        <f t="shared" si="14"/>
        <v>40555.24800925926</v>
      </c>
      <c r="O264" s="11">
        <f>YEAR(Table1[[#This Row],[launch date  conversion]])</f>
        <v>2011</v>
      </c>
      <c r="P264" t="b">
        <v>1</v>
      </c>
      <c r="Q264">
        <v>145</v>
      </c>
      <c r="R264" t="b">
        <v>1</v>
      </c>
      <c r="S264" t="s">
        <v>8267</v>
      </c>
      <c r="T264" t="s">
        <v>8348</v>
      </c>
      <c r="U264" t="s">
        <v>8364</v>
      </c>
    </row>
    <row r="265" spans="1:21" ht="50" customHeight="1" x14ac:dyDescent="0.2">
      <c r="A265">
        <v>263</v>
      </c>
      <c r="B265" s="3" t="s">
        <v>264</v>
      </c>
      <c r="C265" s="3" t="s">
        <v>4373</v>
      </c>
      <c r="D265" s="6">
        <v>25000</v>
      </c>
      <c r="E265" s="15" t="str">
        <f t="shared" si="12"/>
        <v>25000 to 29999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 s="9">
        <f t="shared" si="13"/>
        <v>41179.954791666663</v>
      </c>
      <c r="L265" s="11">
        <v>2012</v>
      </c>
      <c r="M265">
        <v>1346194494</v>
      </c>
      <c r="N265" s="9">
        <f t="shared" si="14"/>
        <v>41149.954791666663</v>
      </c>
      <c r="O265" s="11">
        <f>YEAR(Table1[[#This Row],[launch date  conversion]])</f>
        <v>2012</v>
      </c>
      <c r="P265" t="b">
        <v>1</v>
      </c>
      <c r="Q265">
        <v>963</v>
      </c>
      <c r="R265" t="b">
        <v>1</v>
      </c>
      <c r="S265" t="s">
        <v>8267</v>
      </c>
      <c r="T265" t="s">
        <v>8348</v>
      </c>
      <c r="U265" t="s">
        <v>8364</v>
      </c>
    </row>
    <row r="266" spans="1:21" ht="50" customHeight="1" x14ac:dyDescent="0.2">
      <c r="A266">
        <v>264</v>
      </c>
      <c r="B266" s="3" t="s">
        <v>265</v>
      </c>
      <c r="C266" s="3" t="s">
        <v>4374</v>
      </c>
      <c r="D266" s="6">
        <v>5000</v>
      </c>
      <c r="E266" s="15" t="str">
        <f t="shared" si="12"/>
        <v>5000 to 9999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 s="9">
        <f t="shared" si="13"/>
        <v>41040.620312500003</v>
      </c>
      <c r="L266" s="11">
        <v>2012</v>
      </c>
      <c r="M266">
        <v>1334155995</v>
      </c>
      <c r="N266" s="9">
        <f t="shared" si="14"/>
        <v>41010.620312500003</v>
      </c>
      <c r="O266" s="11">
        <f>YEAR(Table1[[#This Row],[launch date  conversion]])</f>
        <v>2012</v>
      </c>
      <c r="P266" t="b">
        <v>1</v>
      </c>
      <c r="Q266">
        <v>91</v>
      </c>
      <c r="R266" t="b">
        <v>1</v>
      </c>
      <c r="S266" t="s">
        <v>8267</v>
      </c>
      <c r="T266" t="s">
        <v>8348</v>
      </c>
      <c r="U266" t="s">
        <v>8364</v>
      </c>
    </row>
    <row r="267" spans="1:21" ht="50" customHeight="1" x14ac:dyDescent="0.2">
      <c r="A267">
        <v>265</v>
      </c>
      <c r="B267" s="3" t="s">
        <v>266</v>
      </c>
      <c r="C267" s="3" t="s">
        <v>4375</v>
      </c>
      <c r="D267" s="6">
        <v>5000</v>
      </c>
      <c r="E267" s="15" t="str">
        <f t="shared" si="12"/>
        <v>5000 to 9999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 s="9">
        <f t="shared" si="13"/>
        <v>40308.844444444447</v>
      </c>
      <c r="L267" s="11">
        <v>2010</v>
      </c>
      <c r="M267">
        <v>1269928430</v>
      </c>
      <c r="N267" s="9">
        <f t="shared" si="14"/>
        <v>40267.245717592588</v>
      </c>
      <c r="O267" s="11">
        <f>YEAR(Table1[[#This Row],[launch date  conversion]])</f>
        <v>2010</v>
      </c>
      <c r="P267" t="b">
        <v>1</v>
      </c>
      <c r="Q267">
        <v>58</v>
      </c>
      <c r="R267" t="b">
        <v>1</v>
      </c>
      <c r="S267" t="s">
        <v>8267</v>
      </c>
      <c r="T267" t="s">
        <v>8348</v>
      </c>
      <c r="U267" t="s">
        <v>8364</v>
      </c>
    </row>
    <row r="268" spans="1:21" ht="50" customHeight="1" x14ac:dyDescent="0.2">
      <c r="A268">
        <v>266</v>
      </c>
      <c r="B268" s="3" t="s">
        <v>267</v>
      </c>
      <c r="C268" s="3" t="s">
        <v>4376</v>
      </c>
      <c r="D268" s="6">
        <v>1000</v>
      </c>
      <c r="E268" s="15" t="str">
        <f t="shared" si="12"/>
        <v>1000 to 4999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 s="9">
        <f t="shared" si="13"/>
        <v>40291.160416666666</v>
      </c>
      <c r="L268" s="11">
        <v>2010</v>
      </c>
      <c r="M268">
        <v>1264565507</v>
      </c>
      <c r="N268" s="9">
        <f t="shared" si="14"/>
        <v>40205.174849537041</v>
      </c>
      <c r="O268" s="11">
        <f>YEAR(Table1[[#This Row],[launch date  conversion]])</f>
        <v>2010</v>
      </c>
      <c r="P268" t="b">
        <v>1</v>
      </c>
      <c r="Q268">
        <v>36</v>
      </c>
      <c r="R268" t="b">
        <v>1</v>
      </c>
      <c r="S268" t="s">
        <v>8267</v>
      </c>
      <c r="T268" t="s">
        <v>8348</v>
      </c>
      <c r="U268" t="s">
        <v>8364</v>
      </c>
    </row>
    <row r="269" spans="1:21" ht="50" customHeight="1" x14ac:dyDescent="0.2">
      <c r="A269">
        <v>267</v>
      </c>
      <c r="B269" s="3" t="s">
        <v>268</v>
      </c>
      <c r="C269" s="3" t="s">
        <v>4377</v>
      </c>
      <c r="D269" s="6">
        <v>9850</v>
      </c>
      <c r="E269" s="15" t="str">
        <f t="shared" si="12"/>
        <v>5000 to 9999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 s="9">
        <f t="shared" si="13"/>
        <v>41815.452534722222</v>
      </c>
      <c r="L269" s="11">
        <v>2014</v>
      </c>
      <c r="M269">
        <v>1401101499</v>
      </c>
      <c r="N269" s="9">
        <f t="shared" si="14"/>
        <v>41785.452534722222</v>
      </c>
      <c r="O269" s="11">
        <f>YEAR(Table1[[#This Row],[launch date  conversion]])</f>
        <v>2014</v>
      </c>
      <c r="P269" t="b">
        <v>1</v>
      </c>
      <c r="Q269">
        <v>165</v>
      </c>
      <c r="R269" t="b">
        <v>1</v>
      </c>
      <c r="S269" t="s">
        <v>8267</v>
      </c>
      <c r="T269" t="s">
        <v>8348</v>
      </c>
      <c r="U269" t="s">
        <v>8364</v>
      </c>
    </row>
    <row r="270" spans="1:21" ht="50" customHeight="1" x14ac:dyDescent="0.2">
      <c r="A270">
        <v>268</v>
      </c>
      <c r="B270" s="3" t="s">
        <v>269</v>
      </c>
      <c r="C270" s="3" t="s">
        <v>4378</v>
      </c>
      <c r="D270" s="6">
        <v>5000</v>
      </c>
      <c r="E270" s="15" t="str">
        <f t="shared" si="12"/>
        <v>5000 to 9999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 s="9">
        <f t="shared" si="13"/>
        <v>40854.194189814814</v>
      </c>
      <c r="L270" s="11">
        <v>2011</v>
      </c>
      <c r="M270">
        <v>1316749178</v>
      </c>
      <c r="N270" s="9">
        <f t="shared" si="14"/>
        <v>40809.15252314815</v>
      </c>
      <c r="O270" s="11">
        <f>YEAR(Table1[[#This Row],[launch date  conversion]])</f>
        <v>2011</v>
      </c>
      <c r="P270" t="b">
        <v>1</v>
      </c>
      <c r="Q270">
        <v>111</v>
      </c>
      <c r="R270" t="b">
        <v>1</v>
      </c>
      <c r="S270" t="s">
        <v>8267</v>
      </c>
      <c r="T270" t="s">
        <v>8348</v>
      </c>
      <c r="U270" t="s">
        <v>8364</v>
      </c>
    </row>
    <row r="271" spans="1:21" ht="50" customHeight="1" x14ac:dyDescent="0.2">
      <c r="A271">
        <v>269</v>
      </c>
      <c r="B271" s="3" t="s">
        <v>270</v>
      </c>
      <c r="C271" s="3" t="s">
        <v>4379</v>
      </c>
      <c r="D271" s="6">
        <v>100000</v>
      </c>
      <c r="E271" s="15" t="str">
        <f t="shared" si="12"/>
        <v>Greater than 50000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 s="9">
        <f t="shared" si="13"/>
        <v>42788.197013888886</v>
      </c>
      <c r="L271" s="11">
        <v>2017</v>
      </c>
      <c r="M271">
        <v>1485146622</v>
      </c>
      <c r="N271" s="9">
        <f t="shared" si="14"/>
        <v>42758.197013888886</v>
      </c>
      <c r="O271" s="11">
        <f>YEAR(Table1[[#This Row],[launch date  conversion]])</f>
        <v>2017</v>
      </c>
      <c r="P271" t="b">
        <v>1</v>
      </c>
      <c r="Q271">
        <v>1596</v>
      </c>
      <c r="R271" t="b">
        <v>1</v>
      </c>
      <c r="S271" t="s">
        <v>8267</v>
      </c>
      <c r="T271" t="s">
        <v>8348</v>
      </c>
      <c r="U271" t="s">
        <v>8364</v>
      </c>
    </row>
    <row r="272" spans="1:21" ht="50" customHeight="1" x14ac:dyDescent="0.2">
      <c r="A272">
        <v>270</v>
      </c>
      <c r="B272" s="3" t="s">
        <v>271</v>
      </c>
      <c r="C272" s="3" t="s">
        <v>4380</v>
      </c>
      <c r="D272" s="6">
        <v>2300</v>
      </c>
      <c r="E272" s="15" t="str">
        <f t="shared" si="12"/>
        <v>1000 to 4999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 s="9">
        <f t="shared" si="13"/>
        <v>40688.166666666664</v>
      </c>
      <c r="L272" s="11">
        <v>2011</v>
      </c>
      <c r="M272">
        <v>1301950070</v>
      </c>
      <c r="N272" s="9">
        <f t="shared" si="14"/>
        <v>40637.866550925923</v>
      </c>
      <c r="O272" s="11">
        <f>YEAR(Table1[[#This Row],[launch date  conversion]])</f>
        <v>2011</v>
      </c>
      <c r="P272" t="b">
        <v>1</v>
      </c>
      <c r="Q272">
        <v>61</v>
      </c>
      <c r="R272" t="b">
        <v>1</v>
      </c>
      <c r="S272" t="s">
        <v>8267</v>
      </c>
      <c r="T272" t="s">
        <v>8348</v>
      </c>
      <c r="U272" t="s">
        <v>8364</v>
      </c>
    </row>
    <row r="273" spans="1:21" ht="50" customHeight="1" x14ac:dyDescent="0.2">
      <c r="A273">
        <v>271</v>
      </c>
      <c r="B273" s="3" t="s">
        <v>272</v>
      </c>
      <c r="C273" s="3" t="s">
        <v>4381</v>
      </c>
      <c r="D273" s="6">
        <v>30000</v>
      </c>
      <c r="E273" s="15" t="str">
        <f t="shared" si="12"/>
        <v>30000 to 34999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 s="9">
        <f t="shared" si="13"/>
        <v>41641.333333333336</v>
      </c>
      <c r="L273" s="11">
        <v>2014</v>
      </c>
      <c r="M273">
        <v>1386123861</v>
      </c>
      <c r="N273" s="9">
        <f t="shared" si="14"/>
        <v>41612.10024305556</v>
      </c>
      <c r="O273" s="11">
        <f>YEAR(Table1[[#This Row],[launch date  conversion]])</f>
        <v>2013</v>
      </c>
      <c r="P273" t="b">
        <v>1</v>
      </c>
      <c r="Q273">
        <v>287</v>
      </c>
      <c r="R273" t="b">
        <v>1</v>
      </c>
      <c r="S273" t="s">
        <v>8267</v>
      </c>
      <c r="T273" t="s">
        <v>8348</v>
      </c>
      <c r="U273" t="s">
        <v>8364</v>
      </c>
    </row>
    <row r="274" spans="1:21" ht="50" customHeight="1" x14ac:dyDescent="0.2">
      <c r="A274">
        <v>272</v>
      </c>
      <c r="B274" s="3" t="s">
        <v>273</v>
      </c>
      <c r="C274" s="3" t="s">
        <v>4382</v>
      </c>
      <c r="D274" s="6">
        <v>3000</v>
      </c>
      <c r="E274" s="15" t="str">
        <f t="shared" si="12"/>
        <v>1000 to 4999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 s="9">
        <f t="shared" si="13"/>
        <v>40296.78402777778</v>
      </c>
      <c r="L274" s="11">
        <v>2010</v>
      </c>
      <c r="M274">
        <v>1267220191</v>
      </c>
      <c r="N274" s="9">
        <f t="shared" si="14"/>
        <v>40235.900358796294</v>
      </c>
      <c r="O274" s="11">
        <f>YEAR(Table1[[#This Row],[launch date  conversion]])</f>
        <v>2010</v>
      </c>
      <c r="P274" t="b">
        <v>1</v>
      </c>
      <c r="Q274">
        <v>65</v>
      </c>
      <c r="R274" t="b">
        <v>1</v>
      </c>
      <c r="S274" t="s">
        <v>8267</v>
      </c>
      <c r="T274" t="s">
        <v>8348</v>
      </c>
      <c r="U274" t="s">
        <v>8364</v>
      </c>
    </row>
    <row r="275" spans="1:21" ht="50" customHeight="1" x14ac:dyDescent="0.2">
      <c r="A275">
        <v>273</v>
      </c>
      <c r="B275" s="3" t="s">
        <v>274</v>
      </c>
      <c r="C275" s="3" t="s">
        <v>4383</v>
      </c>
      <c r="D275" s="6">
        <v>5000</v>
      </c>
      <c r="E275" s="15" t="str">
        <f t="shared" si="12"/>
        <v>5000 to 9999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 s="9">
        <f t="shared" si="13"/>
        <v>40727.498449074075</v>
      </c>
      <c r="L275" s="11">
        <v>2011</v>
      </c>
      <c r="M275">
        <v>1307102266</v>
      </c>
      <c r="N275" s="9">
        <f t="shared" si="14"/>
        <v>40697.498449074075</v>
      </c>
      <c r="O275" s="11">
        <f>YEAR(Table1[[#This Row],[launch date  conversion]])</f>
        <v>2011</v>
      </c>
      <c r="P275" t="b">
        <v>1</v>
      </c>
      <c r="Q275">
        <v>118</v>
      </c>
      <c r="R275" t="b">
        <v>1</v>
      </c>
      <c r="S275" t="s">
        <v>8267</v>
      </c>
      <c r="T275" t="s">
        <v>8348</v>
      </c>
      <c r="U275" t="s">
        <v>8364</v>
      </c>
    </row>
    <row r="276" spans="1:21" ht="50" customHeight="1" x14ac:dyDescent="0.2">
      <c r="A276">
        <v>274</v>
      </c>
      <c r="B276" s="3" t="s">
        <v>275</v>
      </c>
      <c r="C276" s="3" t="s">
        <v>4384</v>
      </c>
      <c r="D276" s="6">
        <v>4000</v>
      </c>
      <c r="E276" s="15" t="str">
        <f t="shared" si="12"/>
        <v>1000 to 4999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 s="9">
        <f t="shared" si="13"/>
        <v>41004.290972222225</v>
      </c>
      <c r="L276" s="11">
        <v>2012</v>
      </c>
      <c r="M276">
        <v>1330638829</v>
      </c>
      <c r="N276" s="9">
        <f t="shared" si="14"/>
        <v>40969.912372685183</v>
      </c>
      <c r="O276" s="11">
        <f>YEAR(Table1[[#This Row],[launch date  conversion]])</f>
        <v>2012</v>
      </c>
      <c r="P276" t="b">
        <v>1</v>
      </c>
      <c r="Q276">
        <v>113</v>
      </c>
      <c r="R276" t="b">
        <v>1</v>
      </c>
      <c r="S276" t="s">
        <v>8267</v>
      </c>
      <c r="T276" t="s">
        <v>8348</v>
      </c>
      <c r="U276" t="s">
        <v>8364</v>
      </c>
    </row>
    <row r="277" spans="1:21" ht="50" customHeight="1" x14ac:dyDescent="0.2">
      <c r="A277">
        <v>275</v>
      </c>
      <c r="B277" s="3" t="s">
        <v>276</v>
      </c>
      <c r="C277" s="3" t="s">
        <v>4385</v>
      </c>
      <c r="D277" s="6">
        <v>20000</v>
      </c>
      <c r="E277" s="15" t="str">
        <f t="shared" si="12"/>
        <v>20000 to 24999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 s="9">
        <f t="shared" si="13"/>
        <v>41223.073680555557</v>
      </c>
      <c r="L277" s="11">
        <v>2012</v>
      </c>
      <c r="M277">
        <v>1349916366</v>
      </c>
      <c r="N277" s="9">
        <f t="shared" si="14"/>
        <v>41193.032013888893</v>
      </c>
      <c r="O277" s="11">
        <f>YEAR(Table1[[#This Row],[launch date  conversion]])</f>
        <v>2012</v>
      </c>
      <c r="P277" t="b">
        <v>1</v>
      </c>
      <c r="Q277">
        <v>332</v>
      </c>
      <c r="R277" t="b">
        <v>1</v>
      </c>
      <c r="S277" t="s">
        <v>8267</v>
      </c>
      <c r="T277" t="s">
        <v>8348</v>
      </c>
      <c r="U277" t="s">
        <v>8364</v>
      </c>
    </row>
    <row r="278" spans="1:21" ht="50" customHeight="1" x14ac:dyDescent="0.2">
      <c r="A278">
        <v>276</v>
      </c>
      <c r="B278" s="3" t="s">
        <v>277</v>
      </c>
      <c r="C278" s="3" t="s">
        <v>4386</v>
      </c>
      <c r="D278" s="6">
        <v>4000</v>
      </c>
      <c r="E278" s="15" t="str">
        <f t="shared" si="12"/>
        <v>1000 to 4999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 s="9">
        <f t="shared" si="13"/>
        <v>41027.040208333332</v>
      </c>
      <c r="L278" s="11">
        <v>2012</v>
      </c>
      <c r="M278">
        <v>1330394274</v>
      </c>
      <c r="N278" s="9">
        <f t="shared" si="14"/>
        <v>40967.081874999996</v>
      </c>
      <c r="O278" s="11">
        <f>YEAR(Table1[[#This Row],[launch date  conversion]])</f>
        <v>2012</v>
      </c>
      <c r="P278" t="b">
        <v>1</v>
      </c>
      <c r="Q278">
        <v>62</v>
      </c>
      <c r="R278" t="b">
        <v>1</v>
      </c>
      <c r="S278" t="s">
        <v>8267</v>
      </c>
      <c r="T278" t="s">
        <v>8348</v>
      </c>
      <c r="U278" t="s">
        <v>8364</v>
      </c>
    </row>
    <row r="279" spans="1:21" ht="50" customHeight="1" x14ac:dyDescent="0.2">
      <c r="A279">
        <v>277</v>
      </c>
      <c r="B279" s="3" t="s">
        <v>278</v>
      </c>
      <c r="C279" s="3" t="s">
        <v>4387</v>
      </c>
      <c r="D279" s="6">
        <v>65000</v>
      </c>
      <c r="E279" s="15" t="str">
        <f t="shared" si="12"/>
        <v>Greater than 50000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 s="9">
        <f t="shared" si="13"/>
        <v>42147.891423611116</v>
      </c>
      <c r="L279" s="11">
        <v>2015</v>
      </c>
      <c r="M279">
        <v>1429824219</v>
      </c>
      <c r="N279" s="9">
        <f t="shared" si="14"/>
        <v>42117.891423611116</v>
      </c>
      <c r="O279" s="11">
        <f>YEAR(Table1[[#This Row],[launch date  conversion]])</f>
        <v>2015</v>
      </c>
      <c r="P279" t="b">
        <v>1</v>
      </c>
      <c r="Q279">
        <v>951</v>
      </c>
      <c r="R279" t="b">
        <v>1</v>
      </c>
      <c r="S279" t="s">
        <v>8267</v>
      </c>
      <c r="T279" t="s">
        <v>8348</v>
      </c>
      <c r="U279" t="s">
        <v>8364</v>
      </c>
    </row>
    <row r="280" spans="1:21" ht="50" customHeight="1" x14ac:dyDescent="0.2">
      <c r="A280">
        <v>278</v>
      </c>
      <c r="B280" s="3" t="s">
        <v>279</v>
      </c>
      <c r="C280" s="3" t="s">
        <v>4388</v>
      </c>
      <c r="D280" s="6">
        <v>27000</v>
      </c>
      <c r="E280" s="15" t="str">
        <f t="shared" si="12"/>
        <v>25000 to 29999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 s="9">
        <f t="shared" si="13"/>
        <v>41194.040960648148</v>
      </c>
      <c r="L280" s="11">
        <v>2012</v>
      </c>
      <c r="M280">
        <v>1347411539</v>
      </c>
      <c r="N280" s="9">
        <f t="shared" si="14"/>
        <v>41164.040960648148</v>
      </c>
      <c r="O280" s="11">
        <f>YEAR(Table1[[#This Row],[launch date  conversion]])</f>
        <v>2012</v>
      </c>
      <c r="P280" t="b">
        <v>1</v>
      </c>
      <c r="Q280">
        <v>415</v>
      </c>
      <c r="R280" t="b">
        <v>1</v>
      </c>
      <c r="S280" t="s">
        <v>8267</v>
      </c>
      <c r="T280" t="s">
        <v>8348</v>
      </c>
      <c r="U280" t="s">
        <v>8364</v>
      </c>
    </row>
    <row r="281" spans="1:21" ht="50" customHeight="1" x14ac:dyDescent="0.2">
      <c r="A281">
        <v>279</v>
      </c>
      <c r="B281" s="3" t="s">
        <v>280</v>
      </c>
      <c r="C281" s="3" t="s">
        <v>4389</v>
      </c>
      <c r="D281" s="6">
        <v>17000</v>
      </c>
      <c r="E281" s="15" t="str">
        <f t="shared" si="12"/>
        <v>15000 to 19999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 s="9">
        <f t="shared" si="13"/>
        <v>42793.084027777775</v>
      </c>
      <c r="L281" s="11">
        <v>2017</v>
      </c>
      <c r="M281">
        <v>1485237096</v>
      </c>
      <c r="N281" s="9">
        <f t="shared" si="14"/>
        <v>42759.244166666671</v>
      </c>
      <c r="O281" s="11">
        <f>YEAR(Table1[[#This Row],[launch date  conversion]])</f>
        <v>2017</v>
      </c>
      <c r="P281" t="b">
        <v>1</v>
      </c>
      <c r="Q281">
        <v>305</v>
      </c>
      <c r="R281" t="b">
        <v>1</v>
      </c>
      <c r="S281" t="s">
        <v>8267</v>
      </c>
      <c r="T281" t="s">
        <v>8348</v>
      </c>
      <c r="U281" t="s">
        <v>8364</v>
      </c>
    </row>
    <row r="282" spans="1:21" ht="50" customHeight="1" x14ac:dyDescent="0.2">
      <c r="A282">
        <v>280</v>
      </c>
      <c r="B282" s="3" t="s">
        <v>281</v>
      </c>
      <c r="C282" s="3" t="s">
        <v>4390</v>
      </c>
      <c r="D282" s="6">
        <v>75000</v>
      </c>
      <c r="E282" s="15" t="str">
        <f t="shared" si="12"/>
        <v>Greater than 50000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 s="9">
        <f t="shared" si="13"/>
        <v>41789.590682870366</v>
      </c>
      <c r="L282" s="11">
        <v>2014</v>
      </c>
      <c r="M282">
        <v>1397571035</v>
      </c>
      <c r="N282" s="9">
        <f t="shared" si="14"/>
        <v>41744.590682870366</v>
      </c>
      <c r="O282" s="11">
        <f>YEAR(Table1[[#This Row],[launch date  conversion]])</f>
        <v>2014</v>
      </c>
      <c r="P282" t="b">
        <v>1</v>
      </c>
      <c r="Q282">
        <v>2139</v>
      </c>
      <c r="R282" t="b">
        <v>1</v>
      </c>
      <c r="S282" t="s">
        <v>8267</v>
      </c>
      <c r="T282" t="s">
        <v>8348</v>
      </c>
      <c r="U282" t="s">
        <v>8364</v>
      </c>
    </row>
    <row r="283" spans="1:21" ht="50" customHeight="1" x14ac:dyDescent="0.2">
      <c r="A283">
        <v>281</v>
      </c>
      <c r="B283" s="3" t="s">
        <v>282</v>
      </c>
      <c r="C283" s="3" t="s">
        <v>4391</v>
      </c>
      <c r="D283" s="6">
        <v>5500</v>
      </c>
      <c r="E283" s="15" t="str">
        <f t="shared" si="12"/>
        <v>5000 to 9999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 s="9">
        <f t="shared" si="13"/>
        <v>40035.80972222222</v>
      </c>
      <c r="L283" s="11">
        <v>2009</v>
      </c>
      <c r="M283">
        <v>1242532513</v>
      </c>
      <c r="N283" s="9">
        <f t="shared" si="14"/>
        <v>39950.163344907407</v>
      </c>
      <c r="O283" s="11">
        <f>YEAR(Table1[[#This Row],[launch date  conversion]])</f>
        <v>2009</v>
      </c>
      <c r="P283" t="b">
        <v>1</v>
      </c>
      <c r="Q283">
        <v>79</v>
      </c>
      <c r="R283" t="b">
        <v>1</v>
      </c>
      <c r="S283" t="s">
        <v>8267</v>
      </c>
      <c r="T283" t="s">
        <v>8348</v>
      </c>
      <c r="U283" t="s">
        <v>8364</v>
      </c>
    </row>
    <row r="284" spans="1:21" ht="50" customHeight="1" x14ac:dyDescent="0.2">
      <c r="A284">
        <v>282</v>
      </c>
      <c r="B284" s="3" t="s">
        <v>283</v>
      </c>
      <c r="C284" s="3" t="s">
        <v>4392</v>
      </c>
      <c r="D284" s="6">
        <v>45000</v>
      </c>
      <c r="E284" s="15" t="str">
        <f t="shared" si="12"/>
        <v>45000 to 49999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 s="9">
        <f t="shared" si="13"/>
        <v>40231.916666666664</v>
      </c>
      <c r="L284" s="11">
        <v>2010</v>
      </c>
      <c r="M284">
        <v>1263679492</v>
      </c>
      <c r="N284" s="9">
        <f t="shared" si="14"/>
        <v>40194.920046296298</v>
      </c>
      <c r="O284" s="11">
        <f>YEAR(Table1[[#This Row],[launch date  conversion]])</f>
        <v>2010</v>
      </c>
      <c r="P284" t="b">
        <v>1</v>
      </c>
      <c r="Q284">
        <v>179</v>
      </c>
      <c r="R284" t="b">
        <v>1</v>
      </c>
      <c r="S284" t="s">
        <v>8267</v>
      </c>
      <c r="T284" t="s">
        <v>8348</v>
      </c>
      <c r="U284" t="s">
        <v>8364</v>
      </c>
    </row>
    <row r="285" spans="1:21" ht="50" customHeight="1" x14ac:dyDescent="0.2">
      <c r="A285">
        <v>283</v>
      </c>
      <c r="B285" s="3" t="s">
        <v>284</v>
      </c>
      <c r="C285" s="3" t="s">
        <v>4393</v>
      </c>
      <c r="D285" s="6">
        <v>18000</v>
      </c>
      <c r="E285" s="15" t="str">
        <f t="shared" si="12"/>
        <v>15000 to 19999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 s="9">
        <f t="shared" si="13"/>
        <v>40695.207638888889</v>
      </c>
      <c r="L285" s="11">
        <v>2011</v>
      </c>
      <c r="M285">
        <v>1305219744</v>
      </c>
      <c r="N285" s="9">
        <f t="shared" si="14"/>
        <v>40675.71</v>
      </c>
      <c r="O285" s="11">
        <f>YEAR(Table1[[#This Row],[launch date  conversion]])</f>
        <v>2011</v>
      </c>
      <c r="P285" t="b">
        <v>1</v>
      </c>
      <c r="Q285">
        <v>202</v>
      </c>
      <c r="R285" t="b">
        <v>1</v>
      </c>
      <c r="S285" t="s">
        <v>8267</v>
      </c>
      <c r="T285" t="s">
        <v>8348</v>
      </c>
      <c r="U285" t="s">
        <v>8364</v>
      </c>
    </row>
    <row r="286" spans="1:21" ht="50" customHeight="1" x14ac:dyDescent="0.2">
      <c r="A286">
        <v>284</v>
      </c>
      <c r="B286" s="3" t="s">
        <v>285</v>
      </c>
      <c r="C286" s="3" t="s">
        <v>4394</v>
      </c>
      <c r="D286" s="6">
        <v>40000</v>
      </c>
      <c r="E286" s="15" t="str">
        <f t="shared" si="12"/>
        <v>40000 to 44999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 s="9">
        <f t="shared" si="13"/>
        <v>40929.738194444442</v>
      </c>
      <c r="L286" s="11">
        <v>2012</v>
      </c>
      <c r="M286">
        <v>1325007780</v>
      </c>
      <c r="N286" s="9">
        <f t="shared" si="14"/>
        <v>40904.738194444442</v>
      </c>
      <c r="O286" s="11">
        <f>YEAR(Table1[[#This Row],[launch date  conversion]])</f>
        <v>2011</v>
      </c>
      <c r="P286" t="b">
        <v>1</v>
      </c>
      <c r="Q286">
        <v>760</v>
      </c>
      <c r="R286" t="b">
        <v>1</v>
      </c>
      <c r="S286" t="s">
        <v>8267</v>
      </c>
      <c r="T286" t="s">
        <v>8348</v>
      </c>
      <c r="U286" t="s">
        <v>8364</v>
      </c>
    </row>
    <row r="287" spans="1:21" ht="50" customHeight="1" x14ac:dyDescent="0.2">
      <c r="A287">
        <v>285</v>
      </c>
      <c r="B287" s="3" t="s">
        <v>286</v>
      </c>
      <c r="C287" s="3" t="s">
        <v>4395</v>
      </c>
      <c r="D287" s="6">
        <v>14000</v>
      </c>
      <c r="E287" s="15" t="str">
        <f t="shared" si="12"/>
        <v>10000 to 14999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 s="9">
        <f t="shared" si="13"/>
        <v>41536.756111111114</v>
      </c>
      <c r="L287" s="11">
        <v>2013</v>
      </c>
      <c r="M287">
        <v>1377022128</v>
      </c>
      <c r="N287" s="9">
        <f t="shared" si="14"/>
        <v>41506.756111111114</v>
      </c>
      <c r="O287" s="11">
        <f>YEAR(Table1[[#This Row],[launch date  conversion]])</f>
        <v>2013</v>
      </c>
      <c r="P287" t="b">
        <v>1</v>
      </c>
      <c r="Q287">
        <v>563</v>
      </c>
      <c r="R287" t="b">
        <v>1</v>
      </c>
      <c r="S287" t="s">
        <v>8267</v>
      </c>
      <c r="T287" t="s">
        <v>8348</v>
      </c>
      <c r="U287" t="s">
        <v>8364</v>
      </c>
    </row>
    <row r="288" spans="1:21" ht="50" customHeight="1" x14ac:dyDescent="0.2">
      <c r="A288">
        <v>286</v>
      </c>
      <c r="B288" s="3" t="s">
        <v>287</v>
      </c>
      <c r="C288" s="3" t="s">
        <v>4396</v>
      </c>
      <c r="D288" s="6">
        <v>15000</v>
      </c>
      <c r="E288" s="15" t="str">
        <f t="shared" si="12"/>
        <v>15000 to 19999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 s="9">
        <f t="shared" si="13"/>
        <v>41358.774583333332</v>
      </c>
      <c r="L288" s="11">
        <v>2013</v>
      </c>
      <c r="M288">
        <v>1360352124</v>
      </c>
      <c r="N288" s="9">
        <f t="shared" si="14"/>
        <v>41313.816249999996</v>
      </c>
      <c r="O288" s="11">
        <f>YEAR(Table1[[#This Row],[launch date  conversion]])</f>
        <v>2013</v>
      </c>
      <c r="P288" t="b">
        <v>1</v>
      </c>
      <c r="Q288">
        <v>135</v>
      </c>
      <c r="R288" t="b">
        <v>1</v>
      </c>
      <c r="S288" t="s">
        <v>8267</v>
      </c>
      <c r="T288" t="s">
        <v>8348</v>
      </c>
      <c r="U288" t="s">
        <v>8364</v>
      </c>
    </row>
    <row r="289" spans="1:21" ht="50" customHeight="1" x14ac:dyDescent="0.2">
      <c r="A289">
        <v>287</v>
      </c>
      <c r="B289" s="3" t="s">
        <v>288</v>
      </c>
      <c r="C289" s="3" t="s">
        <v>4397</v>
      </c>
      <c r="D289" s="6">
        <v>15000</v>
      </c>
      <c r="E289" s="15" t="str">
        <f t="shared" si="12"/>
        <v>15000 to 19999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 s="9">
        <f t="shared" si="13"/>
        <v>41215.166666666664</v>
      </c>
      <c r="L289" s="11">
        <v>2012</v>
      </c>
      <c r="M289">
        <v>1349160018</v>
      </c>
      <c r="N289" s="9">
        <f t="shared" si="14"/>
        <v>41184.277986111112</v>
      </c>
      <c r="O289" s="11">
        <f>YEAR(Table1[[#This Row],[launch date  conversion]])</f>
        <v>2012</v>
      </c>
      <c r="P289" t="b">
        <v>1</v>
      </c>
      <c r="Q289">
        <v>290</v>
      </c>
      <c r="R289" t="b">
        <v>1</v>
      </c>
      <c r="S289" t="s">
        <v>8267</v>
      </c>
      <c r="T289" t="s">
        <v>8348</v>
      </c>
      <c r="U289" t="s">
        <v>8364</v>
      </c>
    </row>
    <row r="290" spans="1:21" ht="50" customHeight="1" x14ac:dyDescent="0.2">
      <c r="A290">
        <v>288</v>
      </c>
      <c r="B290" s="3" t="s">
        <v>289</v>
      </c>
      <c r="C290" s="3" t="s">
        <v>4398</v>
      </c>
      <c r="D290" s="6">
        <v>50000</v>
      </c>
      <c r="E290" s="15" t="str">
        <f t="shared" si="12"/>
        <v>Greater than 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 s="9">
        <f t="shared" si="13"/>
        <v>41086.168900462959</v>
      </c>
      <c r="L290" s="11">
        <v>2012</v>
      </c>
      <c r="M290">
        <v>1337659393</v>
      </c>
      <c r="N290" s="9">
        <f t="shared" si="14"/>
        <v>41051.168900462959</v>
      </c>
      <c r="O290" s="11">
        <f>YEAR(Table1[[#This Row],[launch date  conversion]])</f>
        <v>2012</v>
      </c>
      <c r="P290" t="b">
        <v>1</v>
      </c>
      <c r="Q290">
        <v>447</v>
      </c>
      <c r="R290" t="b">
        <v>1</v>
      </c>
      <c r="S290" t="s">
        <v>8267</v>
      </c>
      <c r="T290" t="s">
        <v>8348</v>
      </c>
      <c r="U290" t="s">
        <v>8364</v>
      </c>
    </row>
    <row r="291" spans="1:21" ht="50" customHeight="1" x14ac:dyDescent="0.2">
      <c r="A291">
        <v>289</v>
      </c>
      <c r="B291" s="3" t="s">
        <v>290</v>
      </c>
      <c r="C291" s="3" t="s">
        <v>4399</v>
      </c>
      <c r="D291" s="6">
        <v>15000</v>
      </c>
      <c r="E291" s="15" t="str">
        <f t="shared" si="12"/>
        <v>15000 to 19999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 s="9">
        <f t="shared" si="13"/>
        <v>41580.456412037034</v>
      </c>
      <c r="L291" s="11">
        <v>2013</v>
      </c>
      <c r="M291">
        <v>1380797834</v>
      </c>
      <c r="N291" s="9">
        <f t="shared" si="14"/>
        <v>41550.456412037034</v>
      </c>
      <c r="O291" s="11">
        <f>YEAR(Table1[[#This Row],[launch date  conversion]])</f>
        <v>2013</v>
      </c>
      <c r="P291" t="b">
        <v>1</v>
      </c>
      <c r="Q291">
        <v>232</v>
      </c>
      <c r="R291" t="b">
        <v>1</v>
      </c>
      <c r="S291" t="s">
        <v>8267</v>
      </c>
      <c r="T291" t="s">
        <v>8348</v>
      </c>
      <c r="U291" t="s">
        <v>8364</v>
      </c>
    </row>
    <row r="292" spans="1:21" ht="50" customHeight="1" x14ac:dyDescent="0.2">
      <c r="A292">
        <v>290</v>
      </c>
      <c r="B292" s="3" t="s">
        <v>291</v>
      </c>
      <c r="C292" s="3" t="s">
        <v>4400</v>
      </c>
      <c r="D292" s="6">
        <v>4500</v>
      </c>
      <c r="E292" s="15" t="str">
        <f t="shared" si="12"/>
        <v>1000 to 4999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 s="9">
        <f t="shared" si="13"/>
        <v>40576.332638888889</v>
      </c>
      <c r="L292" s="11">
        <v>2011</v>
      </c>
      <c r="M292">
        <v>1292316697</v>
      </c>
      <c r="N292" s="9">
        <f t="shared" si="14"/>
        <v>40526.36917824074</v>
      </c>
      <c r="O292" s="11">
        <f>YEAR(Table1[[#This Row],[launch date  conversion]])</f>
        <v>2010</v>
      </c>
      <c r="P292" t="b">
        <v>1</v>
      </c>
      <c r="Q292">
        <v>168</v>
      </c>
      <c r="R292" t="b">
        <v>1</v>
      </c>
      <c r="S292" t="s">
        <v>8267</v>
      </c>
      <c r="T292" t="s">
        <v>8348</v>
      </c>
      <c r="U292" t="s">
        <v>8364</v>
      </c>
    </row>
    <row r="293" spans="1:21" ht="50" customHeight="1" x14ac:dyDescent="0.2">
      <c r="A293">
        <v>291</v>
      </c>
      <c r="B293" s="3" t="s">
        <v>292</v>
      </c>
      <c r="C293" s="3" t="s">
        <v>4401</v>
      </c>
      <c r="D293" s="6">
        <v>5000</v>
      </c>
      <c r="E293" s="15" t="str">
        <f t="shared" si="12"/>
        <v>5000 to 9999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 s="9">
        <f t="shared" si="13"/>
        <v>41395.000694444447</v>
      </c>
      <c r="L293" s="11">
        <v>2013</v>
      </c>
      <c r="M293">
        <v>1365791246</v>
      </c>
      <c r="N293" s="9">
        <f t="shared" si="14"/>
        <v>41376.769050925926</v>
      </c>
      <c r="O293" s="11">
        <f>YEAR(Table1[[#This Row],[launch date  conversion]])</f>
        <v>2013</v>
      </c>
      <c r="P293" t="b">
        <v>1</v>
      </c>
      <c r="Q293">
        <v>128</v>
      </c>
      <c r="R293" t="b">
        <v>1</v>
      </c>
      <c r="S293" t="s">
        <v>8267</v>
      </c>
      <c r="T293" t="s">
        <v>8348</v>
      </c>
      <c r="U293" t="s">
        <v>8364</v>
      </c>
    </row>
    <row r="294" spans="1:21" ht="50" customHeight="1" x14ac:dyDescent="0.2">
      <c r="A294">
        <v>292</v>
      </c>
      <c r="B294" s="3" t="s">
        <v>293</v>
      </c>
      <c r="C294" s="3" t="s">
        <v>4402</v>
      </c>
      <c r="D294" s="6">
        <v>75000</v>
      </c>
      <c r="E294" s="15" t="str">
        <f t="shared" si="12"/>
        <v>Greater than 50000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 s="9">
        <f t="shared" si="13"/>
        <v>40845.165972222225</v>
      </c>
      <c r="L294" s="11">
        <v>2011</v>
      </c>
      <c r="M294">
        <v>1317064599</v>
      </c>
      <c r="N294" s="9">
        <f t="shared" si="14"/>
        <v>40812.803229166668</v>
      </c>
      <c r="O294" s="11">
        <f>YEAR(Table1[[#This Row],[launch date  conversion]])</f>
        <v>2011</v>
      </c>
      <c r="P294" t="b">
        <v>1</v>
      </c>
      <c r="Q294">
        <v>493</v>
      </c>
      <c r="R294" t="b">
        <v>1</v>
      </c>
      <c r="S294" t="s">
        <v>8267</v>
      </c>
      <c r="T294" t="s">
        <v>8348</v>
      </c>
      <c r="U294" t="s">
        <v>8364</v>
      </c>
    </row>
    <row r="295" spans="1:21" ht="50" customHeight="1" x14ac:dyDescent="0.2">
      <c r="A295">
        <v>293</v>
      </c>
      <c r="B295" s="3" t="s">
        <v>294</v>
      </c>
      <c r="C295" s="3" t="s">
        <v>4403</v>
      </c>
      <c r="D295" s="6">
        <v>26000</v>
      </c>
      <c r="E295" s="15" t="str">
        <f t="shared" si="12"/>
        <v>25000 to 29999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 s="9">
        <f t="shared" si="13"/>
        <v>41749.667986111112</v>
      </c>
      <c r="L295" s="11">
        <v>2014</v>
      </c>
      <c r="M295">
        <v>1395417714</v>
      </c>
      <c r="N295" s="9">
        <f t="shared" si="14"/>
        <v>41719.667986111112</v>
      </c>
      <c r="O295" s="11">
        <f>YEAR(Table1[[#This Row],[launch date  conversion]])</f>
        <v>2014</v>
      </c>
      <c r="P295" t="b">
        <v>1</v>
      </c>
      <c r="Q295">
        <v>131</v>
      </c>
      <c r="R295" t="b">
        <v>1</v>
      </c>
      <c r="S295" t="s">
        <v>8267</v>
      </c>
      <c r="T295" t="s">
        <v>8348</v>
      </c>
      <c r="U295" t="s">
        <v>8364</v>
      </c>
    </row>
    <row r="296" spans="1:21" ht="50" customHeight="1" x14ac:dyDescent="0.2">
      <c r="A296">
        <v>294</v>
      </c>
      <c r="B296" s="3" t="s">
        <v>295</v>
      </c>
      <c r="C296" s="3" t="s">
        <v>4404</v>
      </c>
      <c r="D296" s="6">
        <v>5000</v>
      </c>
      <c r="E296" s="15" t="str">
        <f t="shared" si="12"/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 s="9">
        <f t="shared" si="13"/>
        <v>40378.666666666664</v>
      </c>
      <c r="L296" s="11">
        <v>2010</v>
      </c>
      <c r="M296">
        <v>1276480894</v>
      </c>
      <c r="N296" s="9">
        <f t="shared" si="14"/>
        <v>40343.084421296298</v>
      </c>
      <c r="O296" s="11">
        <f>YEAR(Table1[[#This Row],[launch date  conversion]])</f>
        <v>2010</v>
      </c>
      <c r="P296" t="b">
        <v>1</v>
      </c>
      <c r="Q296">
        <v>50</v>
      </c>
      <c r="R296" t="b">
        <v>1</v>
      </c>
      <c r="S296" t="s">
        <v>8267</v>
      </c>
      <c r="T296" t="s">
        <v>8348</v>
      </c>
      <c r="U296" t="s">
        <v>8364</v>
      </c>
    </row>
    <row r="297" spans="1:21" ht="50" customHeight="1" x14ac:dyDescent="0.2">
      <c r="A297">
        <v>295</v>
      </c>
      <c r="B297" s="3" t="s">
        <v>296</v>
      </c>
      <c r="C297" s="3" t="s">
        <v>4405</v>
      </c>
      <c r="D297" s="6">
        <v>50000</v>
      </c>
      <c r="E297" s="15" t="str">
        <f t="shared" si="12"/>
        <v>Greater than 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 s="9">
        <f t="shared" si="13"/>
        <v>41579</v>
      </c>
      <c r="L297" s="11">
        <v>2013</v>
      </c>
      <c r="M297">
        <v>1378080409</v>
      </c>
      <c r="N297" s="9">
        <f t="shared" si="14"/>
        <v>41519.004733796297</v>
      </c>
      <c r="O297" s="11">
        <f>YEAR(Table1[[#This Row],[launch date  conversion]])</f>
        <v>2013</v>
      </c>
      <c r="P297" t="b">
        <v>1</v>
      </c>
      <c r="Q297">
        <v>665</v>
      </c>
      <c r="R297" t="b">
        <v>1</v>
      </c>
      <c r="S297" t="s">
        <v>8267</v>
      </c>
      <c r="T297" t="s">
        <v>8348</v>
      </c>
      <c r="U297" t="s">
        <v>8364</v>
      </c>
    </row>
    <row r="298" spans="1:21" ht="50" customHeight="1" x14ac:dyDescent="0.2">
      <c r="A298">
        <v>296</v>
      </c>
      <c r="B298" s="3" t="s">
        <v>297</v>
      </c>
      <c r="C298" s="3" t="s">
        <v>4406</v>
      </c>
      <c r="D298" s="6">
        <v>25000</v>
      </c>
      <c r="E298" s="15" t="str">
        <f t="shared" si="12"/>
        <v>25000 to 29999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 s="9">
        <f t="shared" si="13"/>
        <v>41159.475497685184</v>
      </c>
      <c r="L298" s="11">
        <v>2012</v>
      </c>
      <c r="M298">
        <v>1344857083</v>
      </c>
      <c r="N298" s="9">
        <f t="shared" si="14"/>
        <v>41134.475497685184</v>
      </c>
      <c r="O298" s="11">
        <f>YEAR(Table1[[#This Row],[launch date  conversion]])</f>
        <v>2012</v>
      </c>
      <c r="P298" t="b">
        <v>1</v>
      </c>
      <c r="Q298">
        <v>129</v>
      </c>
      <c r="R298" t="b">
        <v>1</v>
      </c>
      <c r="S298" t="s">
        <v>8267</v>
      </c>
      <c r="T298" t="s">
        <v>8348</v>
      </c>
      <c r="U298" t="s">
        <v>8364</v>
      </c>
    </row>
    <row r="299" spans="1:21" ht="50" customHeight="1" x14ac:dyDescent="0.2">
      <c r="A299">
        <v>297</v>
      </c>
      <c r="B299" s="3" t="s">
        <v>298</v>
      </c>
      <c r="C299" s="3" t="s">
        <v>4407</v>
      </c>
      <c r="D299" s="6">
        <v>20000</v>
      </c>
      <c r="E299" s="15" t="str">
        <f t="shared" si="12"/>
        <v>20000 to 24999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 s="9">
        <f t="shared" si="13"/>
        <v>42125.165972222225</v>
      </c>
      <c r="L299" s="11">
        <v>2015</v>
      </c>
      <c r="M299">
        <v>1427390901</v>
      </c>
      <c r="N299" s="9">
        <f t="shared" si="14"/>
        <v>42089.72802083334</v>
      </c>
      <c r="O299" s="11">
        <f>YEAR(Table1[[#This Row],[launch date  conversion]])</f>
        <v>2015</v>
      </c>
      <c r="P299" t="b">
        <v>1</v>
      </c>
      <c r="Q299">
        <v>142</v>
      </c>
      <c r="R299" t="b">
        <v>1</v>
      </c>
      <c r="S299" t="s">
        <v>8267</v>
      </c>
      <c r="T299" t="s">
        <v>8348</v>
      </c>
      <c r="U299" t="s">
        <v>8364</v>
      </c>
    </row>
    <row r="300" spans="1:21" ht="50" customHeight="1" x14ac:dyDescent="0.2">
      <c r="A300">
        <v>298</v>
      </c>
      <c r="B300" s="3" t="s">
        <v>299</v>
      </c>
      <c r="C300" s="3" t="s">
        <v>4408</v>
      </c>
      <c r="D300" s="6">
        <v>126000</v>
      </c>
      <c r="E300" s="15" t="str">
        <f t="shared" si="12"/>
        <v>Greater than 50000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 s="9">
        <f t="shared" si="13"/>
        <v>41768.875</v>
      </c>
      <c r="L300" s="11">
        <v>2014</v>
      </c>
      <c r="M300">
        <v>1394536048</v>
      </c>
      <c r="N300" s="9">
        <f t="shared" si="14"/>
        <v>41709.463518518518</v>
      </c>
      <c r="O300" s="11">
        <f>YEAR(Table1[[#This Row],[launch date  conversion]])</f>
        <v>2014</v>
      </c>
      <c r="P300" t="b">
        <v>1</v>
      </c>
      <c r="Q300">
        <v>2436</v>
      </c>
      <c r="R300" t="b">
        <v>1</v>
      </c>
      <c r="S300" t="s">
        <v>8267</v>
      </c>
      <c r="T300" t="s">
        <v>8348</v>
      </c>
      <c r="U300" t="s">
        <v>8364</v>
      </c>
    </row>
    <row r="301" spans="1:21" ht="50" customHeight="1" x14ac:dyDescent="0.2">
      <c r="A301">
        <v>299</v>
      </c>
      <c r="B301" s="3" t="s">
        <v>300</v>
      </c>
      <c r="C301" s="3" t="s">
        <v>4409</v>
      </c>
      <c r="D301" s="6">
        <v>10000</v>
      </c>
      <c r="E301" s="15" t="str">
        <f t="shared" si="12"/>
        <v>10000 to 14999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 s="9">
        <f t="shared" si="13"/>
        <v>40499.266898148147</v>
      </c>
      <c r="L301" s="11">
        <v>2010</v>
      </c>
      <c r="M301">
        <v>1287379460</v>
      </c>
      <c r="N301" s="9">
        <f t="shared" si="14"/>
        <v>40469.225231481483</v>
      </c>
      <c r="O301" s="11">
        <f>YEAR(Table1[[#This Row],[launch date  conversion]])</f>
        <v>2010</v>
      </c>
      <c r="P301" t="b">
        <v>1</v>
      </c>
      <c r="Q301">
        <v>244</v>
      </c>
      <c r="R301" t="b">
        <v>1</v>
      </c>
      <c r="S301" t="s">
        <v>8267</v>
      </c>
      <c r="T301" t="s">
        <v>8348</v>
      </c>
      <c r="U301" t="s">
        <v>8364</v>
      </c>
    </row>
    <row r="302" spans="1:21" ht="50" customHeight="1" x14ac:dyDescent="0.2">
      <c r="A302">
        <v>300</v>
      </c>
      <c r="B302" s="3" t="s">
        <v>301</v>
      </c>
      <c r="C302" s="3" t="s">
        <v>4410</v>
      </c>
      <c r="D302" s="6">
        <v>25000</v>
      </c>
      <c r="E302" s="15" t="str">
        <f t="shared" si="12"/>
        <v>25000 to 29999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 s="9">
        <f t="shared" si="13"/>
        <v>40657.959930555553</v>
      </c>
      <c r="L302" s="11">
        <v>2011</v>
      </c>
      <c r="M302">
        <v>1301007738</v>
      </c>
      <c r="N302" s="9">
        <f t="shared" si="14"/>
        <v>40626.959930555553</v>
      </c>
      <c r="O302" s="11">
        <f>YEAR(Table1[[#This Row],[launch date  conversion]])</f>
        <v>2011</v>
      </c>
      <c r="P302" t="b">
        <v>1</v>
      </c>
      <c r="Q302">
        <v>298</v>
      </c>
      <c r="R302" t="b">
        <v>1</v>
      </c>
      <c r="S302" t="s">
        <v>8267</v>
      </c>
      <c r="T302" t="s">
        <v>8348</v>
      </c>
      <c r="U302" t="s">
        <v>8364</v>
      </c>
    </row>
    <row r="303" spans="1:21" ht="50" customHeight="1" x14ac:dyDescent="0.2">
      <c r="A303">
        <v>301</v>
      </c>
      <c r="B303" s="3" t="s">
        <v>302</v>
      </c>
      <c r="C303" s="3" t="s">
        <v>4411</v>
      </c>
      <c r="D303" s="6">
        <v>13000</v>
      </c>
      <c r="E303" s="15" t="str">
        <f t="shared" si="12"/>
        <v>10000 to 14999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 s="9">
        <f t="shared" si="13"/>
        <v>41352.696006944447</v>
      </c>
      <c r="L303" s="11">
        <v>2013</v>
      </c>
      <c r="M303">
        <v>1360258935</v>
      </c>
      <c r="N303" s="9">
        <f t="shared" si="14"/>
        <v>41312.737673611111</v>
      </c>
      <c r="O303" s="11">
        <f>YEAR(Table1[[#This Row],[launch date  conversion]])</f>
        <v>2013</v>
      </c>
      <c r="P303" t="b">
        <v>1</v>
      </c>
      <c r="Q303">
        <v>251</v>
      </c>
      <c r="R303" t="b">
        <v>1</v>
      </c>
      <c r="S303" t="s">
        <v>8267</v>
      </c>
      <c r="T303" t="s">
        <v>8348</v>
      </c>
      <c r="U303" t="s">
        <v>8364</v>
      </c>
    </row>
    <row r="304" spans="1:21" ht="50" customHeight="1" x14ac:dyDescent="0.2">
      <c r="A304">
        <v>302</v>
      </c>
      <c r="B304" s="3" t="s">
        <v>303</v>
      </c>
      <c r="C304" s="3" t="s">
        <v>4412</v>
      </c>
      <c r="D304" s="6">
        <v>10000</v>
      </c>
      <c r="E304" s="15" t="str">
        <f t="shared" si="12"/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 s="9">
        <f t="shared" si="13"/>
        <v>40963.856921296298</v>
      </c>
      <c r="L304" s="11">
        <v>2012</v>
      </c>
      <c r="M304">
        <v>1327523638</v>
      </c>
      <c r="N304" s="9">
        <f t="shared" si="14"/>
        <v>40933.856921296298</v>
      </c>
      <c r="O304" s="11">
        <f>YEAR(Table1[[#This Row],[launch date  conversion]])</f>
        <v>2012</v>
      </c>
      <c r="P304" t="b">
        <v>1</v>
      </c>
      <c r="Q304">
        <v>108</v>
      </c>
      <c r="R304" t="b">
        <v>1</v>
      </c>
      <c r="S304" t="s">
        <v>8267</v>
      </c>
      <c r="T304" t="s">
        <v>8348</v>
      </c>
      <c r="U304" t="s">
        <v>8364</v>
      </c>
    </row>
    <row r="305" spans="1:21" ht="50" customHeight="1" x14ac:dyDescent="0.2">
      <c r="A305">
        <v>303</v>
      </c>
      <c r="B305" s="3" t="s">
        <v>304</v>
      </c>
      <c r="C305" s="3" t="s">
        <v>4413</v>
      </c>
      <c r="D305" s="6">
        <v>3000</v>
      </c>
      <c r="E305" s="15" t="str">
        <f t="shared" si="12"/>
        <v>1000 to 4999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 s="9">
        <f t="shared" si="13"/>
        <v>41062.071134259262</v>
      </c>
      <c r="L305" s="11">
        <v>2012</v>
      </c>
      <c r="M305">
        <v>1336009346</v>
      </c>
      <c r="N305" s="9">
        <f t="shared" si="14"/>
        <v>41032.071134259262</v>
      </c>
      <c r="O305" s="11">
        <f>YEAR(Table1[[#This Row],[launch date  conversion]])</f>
        <v>2012</v>
      </c>
      <c r="P305" t="b">
        <v>1</v>
      </c>
      <c r="Q305">
        <v>82</v>
      </c>
      <c r="R305" t="b">
        <v>1</v>
      </c>
      <c r="S305" t="s">
        <v>8267</v>
      </c>
      <c r="T305" t="s">
        <v>8348</v>
      </c>
      <c r="U305" t="s">
        <v>8364</v>
      </c>
    </row>
    <row r="306" spans="1:21" ht="50" customHeight="1" x14ac:dyDescent="0.2">
      <c r="A306">
        <v>304</v>
      </c>
      <c r="B306" s="3" t="s">
        <v>305</v>
      </c>
      <c r="C306" s="3" t="s">
        <v>4414</v>
      </c>
      <c r="D306" s="6">
        <v>3400</v>
      </c>
      <c r="E306" s="15" t="str">
        <f t="shared" si="12"/>
        <v>1000 to 4999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 s="9">
        <f t="shared" si="13"/>
        <v>41153.083333333336</v>
      </c>
      <c r="L306" s="11">
        <v>2012</v>
      </c>
      <c r="M306">
        <v>1343096197</v>
      </c>
      <c r="N306" s="9">
        <f t="shared" si="14"/>
        <v>41114.094872685186</v>
      </c>
      <c r="O306" s="11">
        <f>YEAR(Table1[[#This Row],[launch date  conversion]])</f>
        <v>2012</v>
      </c>
      <c r="P306" t="b">
        <v>1</v>
      </c>
      <c r="Q306">
        <v>74</v>
      </c>
      <c r="R306" t="b">
        <v>1</v>
      </c>
      <c r="S306" t="s">
        <v>8267</v>
      </c>
      <c r="T306" t="s">
        <v>8348</v>
      </c>
      <c r="U306" t="s">
        <v>8364</v>
      </c>
    </row>
    <row r="307" spans="1:21" ht="50" customHeight="1" x14ac:dyDescent="0.2">
      <c r="A307">
        <v>305</v>
      </c>
      <c r="B307" s="3" t="s">
        <v>306</v>
      </c>
      <c r="C307" s="3" t="s">
        <v>4415</v>
      </c>
      <c r="D307" s="6">
        <v>7500</v>
      </c>
      <c r="E307" s="15" t="str">
        <f t="shared" si="12"/>
        <v>5000 to 9999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 s="9">
        <f t="shared" si="13"/>
        <v>40978.630196759259</v>
      </c>
      <c r="L307" s="11">
        <v>2012</v>
      </c>
      <c r="M307">
        <v>1328800049</v>
      </c>
      <c r="N307" s="9">
        <f t="shared" si="14"/>
        <v>40948.630196759259</v>
      </c>
      <c r="O307" s="11">
        <f>YEAR(Table1[[#This Row],[launch date  conversion]])</f>
        <v>2012</v>
      </c>
      <c r="P307" t="b">
        <v>1</v>
      </c>
      <c r="Q307">
        <v>189</v>
      </c>
      <c r="R307" t="b">
        <v>1</v>
      </c>
      <c r="S307" t="s">
        <v>8267</v>
      </c>
      <c r="T307" t="s">
        <v>8348</v>
      </c>
      <c r="U307" t="s">
        <v>8364</v>
      </c>
    </row>
    <row r="308" spans="1:21" ht="50" customHeight="1" x14ac:dyDescent="0.2">
      <c r="A308">
        <v>306</v>
      </c>
      <c r="B308" s="3" t="s">
        <v>307</v>
      </c>
      <c r="C308" s="3" t="s">
        <v>4416</v>
      </c>
      <c r="D308" s="6">
        <v>1000</v>
      </c>
      <c r="E308" s="15" t="str">
        <f t="shared" si="12"/>
        <v>1000 to 4999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 s="9">
        <f t="shared" si="13"/>
        <v>41353.795520833337</v>
      </c>
      <c r="L308" s="11">
        <v>2013</v>
      </c>
      <c r="M308">
        <v>1362081933</v>
      </c>
      <c r="N308" s="9">
        <f t="shared" si="14"/>
        <v>41333.837187500001</v>
      </c>
      <c r="O308" s="11">
        <f>YEAR(Table1[[#This Row],[launch date  conversion]])</f>
        <v>2013</v>
      </c>
      <c r="P308" t="b">
        <v>1</v>
      </c>
      <c r="Q308">
        <v>80</v>
      </c>
      <c r="R308" t="b">
        <v>1</v>
      </c>
      <c r="S308" t="s">
        <v>8267</v>
      </c>
      <c r="T308" t="s">
        <v>8348</v>
      </c>
      <c r="U308" t="s">
        <v>8364</v>
      </c>
    </row>
    <row r="309" spans="1:21" ht="50" customHeight="1" x14ac:dyDescent="0.2">
      <c r="A309">
        <v>307</v>
      </c>
      <c r="B309" s="3" t="s">
        <v>308</v>
      </c>
      <c r="C309" s="3" t="s">
        <v>4417</v>
      </c>
      <c r="D309" s="6">
        <v>22000</v>
      </c>
      <c r="E309" s="15" t="str">
        <f t="shared" si="12"/>
        <v>20000 to 24999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 s="9">
        <f t="shared" si="13"/>
        <v>41312.944456018515</v>
      </c>
      <c r="L309" s="11">
        <v>2013</v>
      </c>
      <c r="M309">
        <v>1357684801</v>
      </c>
      <c r="N309" s="9">
        <f t="shared" si="14"/>
        <v>41282.944456018515</v>
      </c>
      <c r="O309" s="11">
        <f>YEAR(Table1[[#This Row],[launch date  conversion]])</f>
        <v>2013</v>
      </c>
      <c r="P309" t="b">
        <v>1</v>
      </c>
      <c r="Q309">
        <v>576</v>
      </c>
      <c r="R309" t="b">
        <v>1</v>
      </c>
      <c r="S309" t="s">
        <v>8267</v>
      </c>
      <c r="T309" t="s">
        <v>8348</v>
      </c>
      <c r="U309" t="s">
        <v>8364</v>
      </c>
    </row>
    <row r="310" spans="1:21" ht="50" customHeight="1" x14ac:dyDescent="0.2">
      <c r="A310">
        <v>308</v>
      </c>
      <c r="B310" s="3" t="s">
        <v>309</v>
      </c>
      <c r="C310" s="3" t="s">
        <v>4418</v>
      </c>
      <c r="D310" s="6">
        <v>12000</v>
      </c>
      <c r="E310" s="15" t="str">
        <f t="shared" si="12"/>
        <v>10000 to 14999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 s="9">
        <f t="shared" si="13"/>
        <v>40612.694560185184</v>
      </c>
      <c r="L310" s="11">
        <v>2011</v>
      </c>
      <c r="M310">
        <v>1295887210</v>
      </c>
      <c r="N310" s="9">
        <f t="shared" si="14"/>
        <v>40567.694560185184</v>
      </c>
      <c r="O310" s="11">
        <f>YEAR(Table1[[#This Row],[launch date  conversion]])</f>
        <v>2011</v>
      </c>
      <c r="P310" t="b">
        <v>1</v>
      </c>
      <c r="Q310">
        <v>202</v>
      </c>
      <c r="R310" t="b">
        <v>1</v>
      </c>
      <c r="S310" t="s">
        <v>8267</v>
      </c>
      <c r="T310" t="s">
        <v>8348</v>
      </c>
      <c r="U310" t="s">
        <v>8364</v>
      </c>
    </row>
    <row r="311" spans="1:21" ht="50" customHeight="1" x14ac:dyDescent="0.2">
      <c r="A311">
        <v>309</v>
      </c>
      <c r="B311" s="3" t="s">
        <v>310</v>
      </c>
      <c r="C311" s="3" t="s">
        <v>4419</v>
      </c>
      <c r="D311" s="6">
        <v>18000</v>
      </c>
      <c r="E311" s="15" t="str">
        <f t="shared" si="12"/>
        <v>15000 to 19999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 s="9">
        <f t="shared" si="13"/>
        <v>41155.751550925925</v>
      </c>
      <c r="L311" s="11">
        <v>2012</v>
      </c>
      <c r="M311">
        <v>1344880934</v>
      </c>
      <c r="N311" s="9">
        <f t="shared" si="14"/>
        <v>41134.751550925925</v>
      </c>
      <c r="O311" s="11">
        <f>YEAR(Table1[[#This Row],[launch date  conversion]])</f>
        <v>2012</v>
      </c>
      <c r="P311" t="b">
        <v>1</v>
      </c>
      <c r="Q311">
        <v>238</v>
      </c>
      <c r="R311" t="b">
        <v>1</v>
      </c>
      <c r="S311" t="s">
        <v>8267</v>
      </c>
      <c r="T311" t="s">
        <v>8348</v>
      </c>
      <c r="U311" t="s">
        <v>8364</v>
      </c>
    </row>
    <row r="312" spans="1:21" ht="50" customHeight="1" x14ac:dyDescent="0.2">
      <c r="A312">
        <v>310</v>
      </c>
      <c r="B312" s="3" t="s">
        <v>311</v>
      </c>
      <c r="C312" s="3" t="s">
        <v>4420</v>
      </c>
      <c r="D312" s="6">
        <v>1000</v>
      </c>
      <c r="E312" s="15" t="str">
        <f t="shared" si="12"/>
        <v>1000 to 4999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 s="9">
        <f t="shared" si="13"/>
        <v>40836.083333333336</v>
      </c>
      <c r="L312" s="11">
        <v>2011</v>
      </c>
      <c r="M312">
        <v>1317788623</v>
      </c>
      <c r="N312" s="9">
        <f t="shared" si="14"/>
        <v>40821.183136574073</v>
      </c>
      <c r="O312" s="11">
        <f>YEAR(Table1[[#This Row],[launch date  conversion]])</f>
        <v>2011</v>
      </c>
      <c r="P312" t="b">
        <v>1</v>
      </c>
      <c r="Q312">
        <v>36</v>
      </c>
      <c r="R312" t="b">
        <v>1</v>
      </c>
      <c r="S312" t="s">
        <v>8267</v>
      </c>
      <c r="T312" t="s">
        <v>8348</v>
      </c>
      <c r="U312" t="s">
        <v>8364</v>
      </c>
    </row>
    <row r="313" spans="1:21" ht="50" customHeight="1" x14ac:dyDescent="0.2">
      <c r="A313">
        <v>311</v>
      </c>
      <c r="B313" s="3" t="s">
        <v>312</v>
      </c>
      <c r="C313" s="3" t="s">
        <v>4421</v>
      </c>
      <c r="D313" s="6">
        <v>20000</v>
      </c>
      <c r="E313" s="15" t="str">
        <f t="shared" si="12"/>
        <v>20000 to 24999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 s="9">
        <f t="shared" si="13"/>
        <v>40909.332638888889</v>
      </c>
      <c r="L313" s="11">
        <v>2012</v>
      </c>
      <c r="M313">
        <v>1321852592</v>
      </c>
      <c r="N313" s="9">
        <f t="shared" si="14"/>
        <v>40868.219814814816</v>
      </c>
      <c r="O313" s="11">
        <f>YEAR(Table1[[#This Row],[launch date  conversion]])</f>
        <v>2011</v>
      </c>
      <c r="P313" t="b">
        <v>1</v>
      </c>
      <c r="Q313">
        <v>150</v>
      </c>
      <c r="R313" t="b">
        <v>1</v>
      </c>
      <c r="S313" t="s">
        <v>8267</v>
      </c>
      <c r="T313" t="s">
        <v>8348</v>
      </c>
      <c r="U313" t="s">
        <v>8364</v>
      </c>
    </row>
    <row r="314" spans="1:21" ht="50" customHeight="1" x14ac:dyDescent="0.2">
      <c r="A314">
        <v>312</v>
      </c>
      <c r="B314" s="3" t="s">
        <v>313</v>
      </c>
      <c r="C314" s="3" t="s">
        <v>4422</v>
      </c>
      <c r="D314" s="6">
        <v>8000</v>
      </c>
      <c r="E314" s="15" t="str">
        <f t="shared" si="12"/>
        <v>5000 to 9999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 s="9">
        <f t="shared" si="13"/>
        <v>41378.877685185187</v>
      </c>
      <c r="L314" s="11">
        <v>2013</v>
      </c>
      <c r="M314">
        <v>1363381432</v>
      </c>
      <c r="N314" s="9">
        <f t="shared" si="14"/>
        <v>41348.877685185187</v>
      </c>
      <c r="O314" s="11">
        <f>YEAR(Table1[[#This Row],[launch date  conversion]])</f>
        <v>2013</v>
      </c>
      <c r="P314" t="b">
        <v>1</v>
      </c>
      <c r="Q314">
        <v>146</v>
      </c>
      <c r="R314" t="b">
        <v>1</v>
      </c>
      <c r="S314" t="s">
        <v>8267</v>
      </c>
      <c r="T314" t="s">
        <v>8348</v>
      </c>
      <c r="U314" t="s">
        <v>8364</v>
      </c>
    </row>
    <row r="315" spans="1:21" ht="50" customHeight="1" x14ac:dyDescent="0.2">
      <c r="A315">
        <v>313</v>
      </c>
      <c r="B315" s="3" t="s">
        <v>314</v>
      </c>
      <c r="C315" s="3" t="s">
        <v>4423</v>
      </c>
      <c r="D315" s="6">
        <v>17000</v>
      </c>
      <c r="E315" s="15" t="str">
        <f t="shared" si="12"/>
        <v>15000 to 19999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 s="9">
        <f t="shared" si="13"/>
        <v>40401.665972222225</v>
      </c>
      <c r="L315" s="11">
        <v>2010</v>
      </c>
      <c r="M315">
        <v>1277702894</v>
      </c>
      <c r="N315" s="9">
        <f t="shared" si="14"/>
        <v>40357.227939814817</v>
      </c>
      <c r="O315" s="11">
        <f>YEAR(Table1[[#This Row],[launch date  conversion]])</f>
        <v>2010</v>
      </c>
      <c r="P315" t="b">
        <v>1</v>
      </c>
      <c r="Q315">
        <v>222</v>
      </c>
      <c r="R315" t="b">
        <v>1</v>
      </c>
      <c r="S315" t="s">
        <v>8267</v>
      </c>
      <c r="T315" t="s">
        <v>8348</v>
      </c>
      <c r="U315" t="s">
        <v>8364</v>
      </c>
    </row>
    <row r="316" spans="1:21" ht="50" customHeight="1" x14ac:dyDescent="0.2">
      <c r="A316">
        <v>314</v>
      </c>
      <c r="B316" s="3" t="s">
        <v>315</v>
      </c>
      <c r="C316" s="3" t="s">
        <v>4424</v>
      </c>
      <c r="D316" s="6">
        <v>1000</v>
      </c>
      <c r="E316" s="15" t="str">
        <f t="shared" si="12"/>
        <v>1000 to 4999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 s="9">
        <f t="shared" si="13"/>
        <v>41334.833194444444</v>
      </c>
      <c r="L316" s="11">
        <v>2013</v>
      </c>
      <c r="M316">
        <v>1359575988</v>
      </c>
      <c r="N316" s="9">
        <f t="shared" si="14"/>
        <v>41304.833194444444</v>
      </c>
      <c r="O316" s="11">
        <f>YEAR(Table1[[#This Row],[launch date  conversion]])</f>
        <v>2013</v>
      </c>
      <c r="P316" t="b">
        <v>1</v>
      </c>
      <c r="Q316">
        <v>120</v>
      </c>
      <c r="R316" t="b">
        <v>1</v>
      </c>
      <c r="S316" t="s">
        <v>8267</v>
      </c>
      <c r="T316" t="s">
        <v>8348</v>
      </c>
      <c r="U316" t="s">
        <v>8364</v>
      </c>
    </row>
    <row r="317" spans="1:21" ht="50" customHeight="1" x14ac:dyDescent="0.2">
      <c r="A317">
        <v>315</v>
      </c>
      <c r="B317" s="3" t="s">
        <v>316</v>
      </c>
      <c r="C317" s="3" t="s">
        <v>4425</v>
      </c>
      <c r="D317" s="6">
        <v>25000</v>
      </c>
      <c r="E317" s="15" t="str">
        <f t="shared" si="12"/>
        <v>25000 to 29999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 s="9">
        <f t="shared" si="13"/>
        <v>41143.77238425926</v>
      </c>
      <c r="L317" s="11">
        <v>2012</v>
      </c>
      <c r="M317">
        <v>1343068334</v>
      </c>
      <c r="N317" s="9">
        <f t="shared" si="14"/>
        <v>41113.77238425926</v>
      </c>
      <c r="O317" s="11">
        <f>YEAR(Table1[[#This Row],[launch date  conversion]])</f>
        <v>2012</v>
      </c>
      <c r="P317" t="b">
        <v>1</v>
      </c>
      <c r="Q317">
        <v>126</v>
      </c>
      <c r="R317" t="b">
        <v>1</v>
      </c>
      <c r="S317" t="s">
        <v>8267</v>
      </c>
      <c r="T317" t="s">
        <v>8348</v>
      </c>
      <c r="U317" t="s">
        <v>8364</v>
      </c>
    </row>
    <row r="318" spans="1:21" ht="50" customHeight="1" x14ac:dyDescent="0.2">
      <c r="A318">
        <v>316</v>
      </c>
      <c r="B318" s="3" t="s">
        <v>317</v>
      </c>
      <c r="C318" s="3" t="s">
        <v>4426</v>
      </c>
      <c r="D318" s="6">
        <v>15000</v>
      </c>
      <c r="E318" s="15" t="str">
        <f t="shared" si="12"/>
        <v>15000 to 19999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 s="9">
        <f t="shared" si="13"/>
        <v>41984.207638888889</v>
      </c>
      <c r="L318" s="11">
        <v>2014</v>
      </c>
      <c r="M318">
        <v>1415398197</v>
      </c>
      <c r="N318" s="9">
        <f t="shared" si="14"/>
        <v>41950.923576388886</v>
      </c>
      <c r="O318" s="11">
        <f>YEAR(Table1[[#This Row],[launch date  conversion]])</f>
        <v>2014</v>
      </c>
      <c r="P318" t="b">
        <v>1</v>
      </c>
      <c r="Q318">
        <v>158</v>
      </c>
      <c r="R318" t="b">
        <v>1</v>
      </c>
      <c r="S318" t="s">
        <v>8267</v>
      </c>
      <c r="T318" t="s">
        <v>8348</v>
      </c>
      <c r="U318" t="s">
        <v>8364</v>
      </c>
    </row>
    <row r="319" spans="1:21" ht="50" customHeight="1" x14ac:dyDescent="0.2">
      <c r="A319">
        <v>317</v>
      </c>
      <c r="B319" s="3" t="s">
        <v>318</v>
      </c>
      <c r="C319" s="3" t="s">
        <v>4427</v>
      </c>
      <c r="D319" s="6">
        <v>30000</v>
      </c>
      <c r="E319" s="15" t="str">
        <f t="shared" si="12"/>
        <v>30000 to 34999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 s="9">
        <f t="shared" si="13"/>
        <v>41619.676886574074</v>
      </c>
      <c r="L319" s="11">
        <v>2013</v>
      </c>
      <c r="M319">
        <v>1384186483</v>
      </c>
      <c r="N319" s="9">
        <f t="shared" si="14"/>
        <v>41589.676886574074</v>
      </c>
      <c r="O319" s="11">
        <f>YEAR(Table1[[#This Row],[launch date  conversion]])</f>
        <v>2013</v>
      </c>
      <c r="P319" t="b">
        <v>1</v>
      </c>
      <c r="Q319">
        <v>316</v>
      </c>
      <c r="R319" t="b">
        <v>1</v>
      </c>
      <c r="S319" t="s">
        <v>8267</v>
      </c>
      <c r="T319" t="s">
        <v>8348</v>
      </c>
      <c r="U319" t="s">
        <v>8364</v>
      </c>
    </row>
    <row r="320" spans="1:21" ht="50" customHeight="1" x14ac:dyDescent="0.2">
      <c r="A320">
        <v>318</v>
      </c>
      <c r="B320" s="3" t="s">
        <v>319</v>
      </c>
      <c r="C320" s="3" t="s">
        <v>4428</v>
      </c>
      <c r="D320" s="6">
        <v>5000</v>
      </c>
      <c r="E320" s="15" t="str">
        <f t="shared" si="12"/>
        <v>5000 to 9999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 s="9">
        <f t="shared" si="13"/>
        <v>41359.997118055559</v>
      </c>
      <c r="L320" s="11">
        <v>2013</v>
      </c>
      <c r="M320">
        <v>1361753751</v>
      </c>
      <c r="N320" s="9">
        <f t="shared" si="14"/>
        <v>41330.038784722223</v>
      </c>
      <c r="O320" s="11">
        <f>YEAR(Table1[[#This Row],[launch date  conversion]])</f>
        <v>2013</v>
      </c>
      <c r="P320" t="b">
        <v>1</v>
      </c>
      <c r="Q320">
        <v>284</v>
      </c>
      <c r="R320" t="b">
        <v>1</v>
      </c>
      <c r="S320" t="s">
        <v>8267</v>
      </c>
      <c r="T320" t="s">
        <v>8348</v>
      </c>
      <c r="U320" t="s">
        <v>8364</v>
      </c>
    </row>
    <row r="321" spans="1:21" ht="50" customHeight="1" x14ac:dyDescent="0.2">
      <c r="A321">
        <v>319</v>
      </c>
      <c r="B321" s="3" t="s">
        <v>320</v>
      </c>
      <c r="C321" s="3" t="s">
        <v>4429</v>
      </c>
      <c r="D321" s="6">
        <v>5000</v>
      </c>
      <c r="E321" s="15" t="str">
        <f t="shared" si="12"/>
        <v>5000 to 9999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 s="9">
        <f t="shared" si="13"/>
        <v>40211.332638888889</v>
      </c>
      <c r="L321" s="11">
        <v>2010</v>
      </c>
      <c r="M321">
        <v>1257538029</v>
      </c>
      <c r="N321" s="9">
        <f t="shared" si="14"/>
        <v>40123.83829861111</v>
      </c>
      <c r="O321" s="11">
        <f>YEAR(Table1[[#This Row],[launch date  conversion]])</f>
        <v>2009</v>
      </c>
      <c r="P321" t="b">
        <v>1</v>
      </c>
      <c r="Q321">
        <v>51</v>
      </c>
      <c r="R321" t="b">
        <v>1</v>
      </c>
      <c r="S321" t="s">
        <v>8267</v>
      </c>
      <c r="T321" t="s">
        <v>8348</v>
      </c>
      <c r="U321" t="s">
        <v>8364</v>
      </c>
    </row>
    <row r="322" spans="1:21" ht="50" customHeight="1" x14ac:dyDescent="0.2">
      <c r="A322">
        <v>320</v>
      </c>
      <c r="B322" s="3" t="s">
        <v>321</v>
      </c>
      <c r="C322" s="3" t="s">
        <v>4430</v>
      </c>
      <c r="D322" s="6">
        <v>20000</v>
      </c>
      <c r="E322" s="15" t="str">
        <f t="shared" ref="E322:E385" si="15">_xlfn.IFS(D322&lt;1000,"less than 1000",D322&lt;5000, "1000 to 4999",D322&lt;10000, "5000 to 9999",D322&lt;15000, "10000 to 14999",D322&lt;20000,"15000 to 19999",D322&lt;25000, "20000 to 24999", D322&lt;30000, "25000 to 29999",D322&lt;35000,"30000 to 34999", D322&lt;40000,"35000 to 39999", D322&lt;45000,"40000 to 44999",D322&lt;50000,"45000 to 49999",TRUE, "Greater than 50000")</f>
        <v>20000 to 24999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 s="9">
        <f t="shared" si="13"/>
        <v>42360.958333333328</v>
      </c>
      <c r="L322" s="11">
        <v>2015</v>
      </c>
      <c r="M322">
        <v>1448284433</v>
      </c>
      <c r="N322" s="9">
        <f t="shared" si="14"/>
        <v>42331.551307870366</v>
      </c>
      <c r="O322" s="11">
        <f>YEAR(Table1[[#This Row],[launch date  conversion]])</f>
        <v>2015</v>
      </c>
      <c r="P322" t="b">
        <v>1</v>
      </c>
      <c r="Q322">
        <v>158</v>
      </c>
      <c r="R322" t="b">
        <v>1</v>
      </c>
      <c r="S322" t="s">
        <v>8267</v>
      </c>
      <c r="T322" t="s">
        <v>8348</v>
      </c>
      <c r="U322" t="s">
        <v>8364</v>
      </c>
    </row>
    <row r="323" spans="1:21" ht="50" customHeight="1" x14ac:dyDescent="0.2">
      <c r="A323">
        <v>321</v>
      </c>
      <c r="B323" s="3" t="s">
        <v>322</v>
      </c>
      <c r="C323" s="3" t="s">
        <v>4431</v>
      </c>
      <c r="D323" s="6">
        <v>35000</v>
      </c>
      <c r="E323" s="15" t="str">
        <f t="shared" si="15"/>
        <v>35000 to 39999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 s="9">
        <f t="shared" ref="K323:K386" si="16">(((J323/60)/60)/24)+DATE(1970,1,1)</f>
        <v>42682.488263888896</v>
      </c>
      <c r="L323" s="11">
        <v>2016</v>
      </c>
      <c r="M323">
        <v>1475577786</v>
      </c>
      <c r="N323" s="9">
        <f t="shared" ref="N323:N386" si="17">(((M323/60)/60)/24)+DATE(1970,1,1)</f>
        <v>42647.446597222224</v>
      </c>
      <c r="O323" s="11">
        <f>YEAR(Table1[[#This Row],[launch date  conversion]])</f>
        <v>2016</v>
      </c>
      <c r="P323" t="b">
        <v>1</v>
      </c>
      <c r="Q323">
        <v>337</v>
      </c>
      <c r="R323" t="b">
        <v>1</v>
      </c>
      <c r="S323" t="s">
        <v>8267</v>
      </c>
      <c r="T323" t="s">
        <v>8348</v>
      </c>
      <c r="U323" t="s">
        <v>8364</v>
      </c>
    </row>
    <row r="324" spans="1:21" ht="50" customHeight="1" x14ac:dyDescent="0.2">
      <c r="A324">
        <v>322</v>
      </c>
      <c r="B324" s="3" t="s">
        <v>323</v>
      </c>
      <c r="C324" s="3" t="s">
        <v>4432</v>
      </c>
      <c r="D324" s="6">
        <v>25000</v>
      </c>
      <c r="E324" s="15" t="str">
        <f t="shared" si="15"/>
        <v>25000 to 29999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 s="9">
        <f t="shared" si="16"/>
        <v>42503.57</v>
      </c>
      <c r="L324" s="11">
        <v>2016</v>
      </c>
      <c r="M324">
        <v>1460554848</v>
      </c>
      <c r="N324" s="9">
        <f t="shared" si="17"/>
        <v>42473.57</v>
      </c>
      <c r="O324" s="11">
        <f>YEAR(Table1[[#This Row],[launch date  conversion]])</f>
        <v>2016</v>
      </c>
      <c r="P324" t="b">
        <v>1</v>
      </c>
      <c r="Q324">
        <v>186</v>
      </c>
      <c r="R324" t="b">
        <v>1</v>
      </c>
      <c r="S324" t="s">
        <v>8267</v>
      </c>
      <c r="T324" t="s">
        <v>8348</v>
      </c>
      <c r="U324" t="s">
        <v>8364</v>
      </c>
    </row>
    <row r="325" spans="1:21" ht="50" customHeight="1" x14ac:dyDescent="0.2">
      <c r="A325">
        <v>323</v>
      </c>
      <c r="B325" s="3" t="s">
        <v>324</v>
      </c>
      <c r="C325" s="3" t="s">
        <v>4433</v>
      </c>
      <c r="D325" s="6">
        <v>5400</v>
      </c>
      <c r="E325" s="15" t="str">
        <f t="shared" si="15"/>
        <v>5000 to 9999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 s="9">
        <f t="shared" si="16"/>
        <v>42725.332638888889</v>
      </c>
      <c r="L325" s="11">
        <v>2016</v>
      </c>
      <c r="M325">
        <v>1479886966</v>
      </c>
      <c r="N325" s="9">
        <f t="shared" si="17"/>
        <v>42697.32136574074</v>
      </c>
      <c r="O325" s="11">
        <f>YEAR(Table1[[#This Row],[launch date  conversion]])</f>
        <v>2016</v>
      </c>
      <c r="P325" t="b">
        <v>1</v>
      </c>
      <c r="Q325">
        <v>58</v>
      </c>
      <c r="R325" t="b">
        <v>1</v>
      </c>
      <c r="S325" t="s">
        <v>8267</v>
      </c>
      <c r="T325" t="s">
        <v>8348</v>
      </c>
      <c r="U325" t="s">
        <v>8364</v>
      </c>
    </row>
    <row r="326" spans="1:21" ht="50" customHeight="1" x14ac:dyDescent="0.2">
      <c r="A326">
        <v>324</v>
      </c>
      <c r="B326" s="3" t="s">
        <v>325</v>
      </c>
      <c r="C326" s="3" t="s">
        <v>4434</v>
      </c>
      <c r="D326" s="6">
        <v>8500</v>
      </c>
      <c r="E326" s="15" t="str">
        <f t="shared" si="15"/>
        <v>5000 to 9999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 s="9">
        <f t="shared" si="16"/>
        <v>42217.626250000001</v>
      </c>
      <c r="L326" s="11">
        <v>2015</v>
      </c>
      <c r="M326">
        <v>1435590108</v>
      </c>
      <c r="N326" s="9">
        <f t="shared" si="17"/>
        <v>42184.626250000001</v>
      </c>
      <c r="O326" s="11">
        <f>YEAR(Table1[[#This Row],[launch date  conversion]])</f>
        <v>2015</v>
      </c>
      <c r="P326" t="b">
        <v>1</v>
      </c>
      <c r="Q326">
        <v>82</v>
      </c>
      <c r="R326" t="b">
        <v>1</v>
      </c>
      <c r="S326" t="s">
        <v>8267</v>
      </c>
      <c r="T326" t="s">
        <v>8348</v>
      </c>
      <c r="U326" t="s">
        <v>8364</v>
      </c>
    </row>
    <row r="327" spans="1:21" ht="50" customHeight="1" x14ac:dyDescent="0.2">
      <c r="A327">
        <v>325</v>
      </c>
      <c r="B327" s="3" t="s">
        <v>326</v>
      </c>
      <c r="C327" s="3" t="s">
        <v>4435</v>
      </c>
      <c r="D327" s="6">
        <v>50000</v>
      </c>
      <c r="E327" s="15" t="str">
        <f t="shared" si="15"/>
        <v>Greater than 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 s="9">
        <f t="shared" si="16"/>
        <v>42724.187881944439</v>
      </c>
      <c r="L327" s="11">
        <v>2016</v>
      </c>
      <c r="M327">
        <v>1479184233</v>
      </c>
      <c r="N327" s="9">
        <f t="shared" si="17"/>
        <v>42689.187881944439</v>
      </c>
      <c r="O327" s="11">
        <f>YEAR(Table1[[#This Row],[launch date  conversion]])</f>
        <v>2016</v>
      </c>
      <c r="P327" t="b">
        <v>1</v>
      </c>
      <c r="Q327">
        <v>736</v>
      </c>
      <c r="R327" t="b">
        <v>1</v>
      </c>
      <c r="S327" t="s">
        <v>8267</v>
      </c>
      <c r="T327" t="s">
        <v>8348</v>
      </c>
      <c r="U327" t="s">
        <v>8364</v>
      </c>
    </row>
    <row r="328" spans="1:21" ht="50" customHeight="1" x14ac:dyDescent="0.2">
      <c r="A328">
        <v>326</v>
      </c>
      <c r="B328" s="3" t="s">
        <v>327</v>
      </c>
      <c r="C328" s="3" t="s">
        <v>4436</v>
      </c>
      <c r="D328" s="6">
        <v>150000</v>
      </c>
      <c r="E328" s="15" t="str">
        <f t="shared" si="15"/>
        <v>Greater than 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 s="9">
        <f t="shared" si="16"/>
        <v>42808.956250000003</v>
      </c>
      <c r="L328" s="11">
        <v>2017</v>
      </c>
      <c r="M328">
        <v>1486625606</v>
      </c>
      <c r="N328" s="9">
        <f t="shared" si="17"/>
        <v>42775.314884259264</v>
      </c>
      <c r="O328" s="11">
        <f>YEAR(Table1[[#This Row],[launch date  conversion]])</f>
        <v>2017</v>
      </c>
      <c r="P328" t="b">
        <v>1</v>
      </c>
      <c r="Q328">
        <v>1151</v>
      </c>
      <c r="R328" t="b">
        <v>1</v>
      </c>
      <c r="S328" t="s">
        <v>8267</v>
      </c>
      <c r="T328" t="s">
        <v>8348</v>
      </c>
      <c r="U328" t="s">
        <v>8364</v>
      </c>
    </row>
    <row r="329" spans="1:21" ht="50" customHeight="1" x14ac:dyDescent="0.2">
      <c r="A329">
        <v>327</v>
      </c>
      <c r="B329" s="3" t="s">
        <v>328</v>
      </c>
      <c r="C329" s="3" t="s">
        <v>4437</v>
      </c>
      <c r="D329" s="6">
        <v>4000</v>
      </c>
      <c r="E329" s="15" t="str">
        <f t="shared" si="15"/>
        <v>1000 to 4999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 s="9">
        <f t="shared" si="16"/>
        <v>42085.333333333328</v>
      </c>
      <c r="L329" s="11">
        <v>2015</v>
      </c>
      <c r="M329">
        <v>1424669929</v>
      </c>
      <c r="N329" s="9">
        <f t="shared" si="17"/>
        <v>42058.235289351855</v>
      </c>
      <c r="O329" s="11">
        <f>YEAR(Table1[[#This Row],[launch date  conversion]])</f>
        <v>2015</v>
      </c>
      <c r="P329" t="b">
        <v>1</v>
      </c>
      <c r="Q329">
        <v>34</v>
      </c>
      <c r="R329" t="b">
        <v>1</v>
      </c>
      <c r="S329" t="s">
        <v>8267</v>
      </c>
      <c r="T329" t="s">
        <v>8348</v>
      </c>
      <c r="U329" t="s">
        <v>8364</v>
      </c>
    </row>
    <row r="330" spans="1:21" ht="50" customHeight="1" x14ac:dyDescent="0.2">
      <c r="A330">
        <v>328</v>
      </c>
      <c r="B330" s="3" t="s">
        <v>329</v>
      </c>
      <c r="C330" s="3" t="s">
        <v>4438</v>
      </c>
      <c r="D330" s="6">
        <v>75000</v>
      </c>
      <c r="E330" s="15" t="str">
        <f t="shared" si="15"/>
        <v>Greater than 50000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 s="9">
        <f t="shared" si="16"/>
        <v>42309.166666666672</v>
      </c>
      <c r="L330" s="11">
        <v>2015</v>
      </c>
      <c r="M330">
        <v>1443739388</v>
      </c>
      <c r="N330" s="9">
        <f t="shared" si="17"/>
        <v>42278.946620370371</v>
      </c>
      <c r="O330" s="11">
        <f>YEAR(Table1[[#This Row],[launch date  conversion]])</f>
        <v>2015</v>
      </c>
      <c r="P330" t="b">
        <v>1</v>
      </c>
      <c r="Q330">
        <v>498</v>
      </c>
      <c r="R330" t="b">
        <v>1</v>
      </c>
      <c r="S330" t="s">
        <v>8267</v>
      </c>
      <c r="T330" t="s">
        <v>8348</v>
      </c>
      <c r="U330" t="s">
        <v>8364</v>
      </c>
    </row>
    <row r="331" spans="1:21" ht="50" customHeight="1" x14ac:dyDescent="0.2">
      <c r="A331">
        <v>329</v>
      </c>
      <c r="B331" s="3" t="s">
        <v>330</v>
      </c>
      <c r="C331" s="3" t="s">
        <v>4439</v>
      </c>
      <c r="D331" s="6">
        <v>10000</v>
      </c>
      <c r="E331" s="15" t="str">
        <f t="shared" si="15"/>
        <v>10000 to 14999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 s="9">
        <f t="shared" si="16"/>
        <v>42315.166666666672</v>
      </c>
      <c r="L331" s="11">
        <v>2015</v>
      </c>
      <c r="M331">
        <v>1444821127</v>
      </c>
      <c r="N331" s="9">
        <f t="shared" si="17"/>
        <v>42291.46674768519</v>
      </c>
      <c r="O331" s="11">
        <f>YEAR(Table1[[#This Row],[launch date  conversion]])</f>
        <v>2015</v>
      </c>
      <c r="P331" t="b">
        <v>1</v>
      </c>
      <c r="Q331">
        <v>167</v>
      </c>
      <c r="R331" t="b">
        <v>1</v>
      </c>
      <c r="S331" t="s">
        <v>8267</v>
      </c>
      <c r="T331" t="s">
        <v>8348</v>
      </c>
      <c r="U331" t="s">
        <v>8364</v>
      </c>
    </row>
    <row r="332" spans="1:21" ht="50" customHeight="1" x14ac:dyDescent="0.2">
      <c r="A332">
        <v>330</v>
      </c>
      <c r="B332" s="3" t="s">
        <v>331</v>
      </c>
      <c r="C332" s="3" t="s">
        <v>4440</v>
      </c>
      <c r="D332" s="6">
        <v>35000</v>
      </c>
      <c r="E332" s="15" t="str">
        <f t="shared" si="15"/>
        <v>35000 to 39999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 s="9">
        <f t="shared" si="16"/>
        <v>41411.165972222225</v>
      </c>
      <c r="L332" s="11">
        <v>2013</v>
      </c>
      <c r="M332">
        <v>1366028563</v>
      </c>
      <c r="N332" s="9">
        <f t="shared" si="17"/>
        <v>41379.515775462962</v>
      </c>
      <c r="O332" s="11">
        <f>YEAR(Table1[[#This Row],[launch date  conversion]])</f>
        <v>2013</v>
      </c>
      <c r="P332" t="b">
        <v>1</v>
      </c>
      <c r="Q332">
        <v>340</v>
      </c>
      <c r="R332" t="b">
        <v>1</v>
      </c>
      <c r="S332" t="s">
        <v>8267</v>
      </c>
      <c r="T332" t="s">
        <v>8348</v>
      </c>
      <c r="U332" t="s">
        <v>8364</v>
      </c>
    </row>
    <row r="333" spans="1:21" ht="50" customHeight="1" x14ac:dyDescent="0.2">
      <c r="A333">
        <v>331</v>
      </c>
      <c r="B333" s="3" t="s">
        <v>332</v>
      </c>
      <c r="C333" s="3" t="s">
        <v>4441</v>
      </c>
      <c r="D333" s="6">
        <v>40000</v>
      </c>
      <c r="E333" s="15" t="str">
        <f t="shared" si="15"/>
        <v>40000 to 44999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 s="9">
        <f t="shared" si="16"/>
        <v>42538.581412037034</v>
      </c>
      <c r="L333" s="11">
        <v>2016</v>
      </c>
      <c r="M333">
        <v>1463493434</v>
      </c>
      <c r="N333" s="9">
        <f t="shared" si="17"/>
        <v>42507.581412037034</v>
      </c>
      <c r="O333" s="11">
        <f>YEAR(Table1[[#This Row],[launch date  conversion]])</f>
        <v>2016</v>
      </c>
      <c r="P333" t="b">
        <v>1</v>
      </c>
      <c r="Q333">
        <v>438</v>
      </c>
      <c r="R333" t="b">
        <v>1</v>
      </c>
      <c r="S333" t="s">
        <v>8267</v>
      </c>
      <c r="T333" t="s">
        <v>8348</v>
      </c>
      <c r="U333" t="s">
        <v>8364</v>
      </c>
    </row>
    <row r="334" spans="1:21" ht="50" customHeight="1" x14ac:dyDescent="0.2">
      <c r="A334">
        <v>332</v>
      </c>
      <c r="B334" s="3" t="s">
        <v>333</v>
      </c>
      <c r="C334" s="3" t="s">
        <v>4442</v>
      </c>
      <c r="D334" s="6">
        <v>100000</v>
      </c>
      <c r="E334" s="15" t="str">
        <f t="shared" si="15"/>
        <v>Greater than 50000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 s="9">
        <f t="shared" si="16"/>
        <v>42305.333333333328</v>
      </c>
      <c r="L334" s="11">
        <v>2015</v>
      </c>
      <c r="M334">
        <v>1442420377</v>
      </c>
      <c r="N334" s="9">
        <f t="shared" si="17"/>
        <v>42263.680289351847</v>
      </c>
      <c r="O334" s="11">
        <f>YEAR(Table1[[#This Row],[launch date  conversion]])</f>
        <v>2015</v>
      </c>
      <c r="P334" t="b">
        <v>1</v>
      </c>
      <c r="Q334">
        <v>555</v>
      </c>
      <c r="R334" t="b">
        <v>1</v>
      </c>
      <c r="S334" t="s">
        <v>8267</v>
      </c>
      <c r="T334" t="s">
        <v>8348</v>
      </c>
      <c r="U334" t="s">
        <v>8364</v>
      </c>
    </row>
    <row r="335" spans="1:21" ht="50" customHeight="1" x14ac:dyDescent="0.2">
      <c r="A335">
        <v>333</v>
      </c>
      <c r="B335" s="3" t="s">
        <v>334</v>
      </c>
      <c r="C335" s="3" t="s">
        <v>4443</v>
      </c>
      <c r="D335" s="6">
        <v>40000</v>
      </c>
      <c r="E335" s="15" t="str">
        <f t="shared" si="15"/>
        <v>40000 to 44999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 s="9">
        <f t="shared" si="16"/>
        <v>42467.59480324074</v>
      </c>
      <c r="L335" s="11">
        <v>2016</v>
      </c>
      <c r="M335">
        <v>1457450191</v>
      </c>
      <c r="N335" s="9">
        <f t="shared" si="17"/>
        <v>42437.636469907404</v>
      </c>
      <c r="O335" s="11">
        <f>YEAR(Table1[[#This Row],[launch date  conversion]])</f>
        <v>2016</v>
      </c>
      <c r="P335" t="b">
        <v>1</v>
      </c>
      <c r="Q335">
        <v>266</v>
      </c>
      <c r="R335" t="b">
        <v>1</v>
      </c>
      <c r="S335" t="s">
        <v>8267</v>
      </c>
      <c r="T335" t="s">
        <v>8348</v>
      </c>
      <c r="U335" t="s">
        <v>8364</v>
      </c>
    </row>
    <row r="336" spans="1:21" ht="50" customHeight="1" x14ac:dyDescent="0.2">
      <c r="A336">
        <v>334</v>
      </c>
      <c r="B336" s="3" t="s">
        <v>335</v>
      </c>
      <c r="C336" s="3" t="s">
        <v>4444</v>
      </c>
      <c r="D336" s="6">
        <v>10000</v>
      </c>
      <c r="E336" s="15" t="str">
        <f t="shared" si="15"/>
        <v>10000 to 14999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 s="9">
        <f t="shared" si="16"/>
        <v>42139.791666666672</v>
      </c>
      <c r="L336" s="11">
        <v>2015</v>
      </c>
      <c r="M336">
        <v>1428423757</v>
      </c>
      <c r="N336" s="9">
        <f t="shared" si="17"/>
        <v>42101.682372685187</v>
      </c>
      <c r="O336" s="11">
        <f>YEAR(Table1[[#This Row],[launch date  conversion]])</f>
        <v>2015</v>
      </c>
      <c r="P336" t="b">
        <v>1</v>
      </c>
      <c r="Q336">
        <v>69</v>
      </c>
      <c r="R336" t="b">
        <v>1</v>
      </c>
      <c r="S336" t="s">
        <v>8267</v>
      </c>
      <c r="T336" t="s">
        <v>8348</v>
      </c>
      <c r="U336" t="s">
        <v>8364</v>
      </c>
    </row>
    <row r="337" spans="1:21" ht="50" customHeight="1" x14ac:dyDescent="0.2">
      <c r="A337">
        <v>335</v>
      </c>
      <c r="B337" s="3" t="s">
        <v>336</v>
      </c>
      <c r="C337" s="3" t="s">
        <v>4445</v>
      </c>
      <c r="D337" s="6">
        <v>8500</v>
      </c>
      <c r="E337" s="15" t="str">
        <f t="shared" si="15"/>
        <v>5000 to 9999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 s="9">
        <f t="shared" si="16"/>
        <v>42132.916666666672</v>
      </c>
      <c r="L337" s="11">
        <v>2015</v>
      </c>
      <c r="M337">
        <v>1428428515</v>
      </c>
      <c r="N337" s="9">
        <f t="shared" si="17"/>
        <v>42101.737442129626</v>
      </c>
      <c r="O337" s="11">
        <f>YEAR(Table1[[#This Row],[launch date  conversion]])</f>
        <v>2015</v>
      </c>
      <c r="P337" t="b">
        <v>1</v>
      </c>
      <c r="Q337">
        <v>80</v>
      </c>
      <c r="R337" t="b">
        <v>1</v>
      </c>
      <c r="S337" t="s">
        <v>8267</v>
      </c>
      <c r="T337" t="s">
        <v>8348</v>
      </c>
      <c r="U337" t="s">
        <v>8364</v>
      </c>
    </row>
    <row r="338" spans="1:21" ht="50" customHeight="1" x14ac:dyDescent="0.2">
      <c r="A338">
        <v>336</v>
      </c>
      <c r="B338" s="3" t="s">
        <v>337</v>
      </c>
      <c r="C338" s="3" t="s">
        <v>4446</v>
      </c>
      <c r="D338" s="6">
        <v>25000</v>
      </c>
      <c r="E338" s="15" t="str">
        <f t="shared" si="15"/>
        <v>25000 to 29999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 s="9">
        <f t="shared" si="16"/>
        <v>42321.637939814813</v>
      </c>
      <c r="L338" s="11">
        <v>2015</v>
      </c>
      <c r="M338">
        <v>1444832318</v>
      </c>
      <c r="N338" s="9">
        <f t="shared" si="17"/>
        <v>42291.596273148149</v>
      </c>
      <c r="O338" s="11">
        <f>YEAR(Table1[[#This Row],[launch date  conversion]])</f>
        <v>2015</v>
      </c>
      <c r="P338" t="b">
        <v>1</v>
      </c>
      <c r="Q338">
        <v>493</v>
      </c>
      <c r="R338" t="b">
        <v>1</v>
      </c>
      <c r="S338" t="s">
        <v>8267</v>
      </c>
      <c r="T338" t="s">
        <v>8348</v>
      </c>
      <c r="U338" t="s">
        <v>8364</v>
      </c>
    </row>
    <row r="339" spans="1:21" ht="50" customHeight="1" x14ac:dyDescent="0.2">
      <c r="A339">
        <v>337</v>
      </c>
      <c r="B339" s="3" t="s">
        <v>338</v>
      </c>
      <c r="C339" s="3" t="s">
        <v>4447</v>
      </c>
      <c r="D339" s="6">
        <v>3000</v>
      </c>
      <c r="E339" s="15" t="str">
        <f t="shared" si="15"/>
        <v>1000 to 4999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 s="9">
        <f t="shared" si="16"/>
        <v>42077.086898148147</v>
      </c>
      <c r="L339" s="11">
        <v>2015</v>
      </c>
      <c r="M339">
        <v>1423710308</v>
      </c>
      <c r="N339" s="9">
        <f t="shared" si="17"/>
        <v>42047.128564814819</v>
      </c>
      <c r="O339" s="11">
        <f>YEAR(Table1[[#This Row],[launch date  conversion]])</f>
        <v>2015</v>
      </c>
      <c r="P339" t="b">
        <v>1</v>
      </c>
      <c r="Q339">
        <v>31</v>
      </c>
      <c r="R339" t="b">
        <v>1</v>
      </c>
      <c r="S339" t="s">
        <v>8267</v>
      </c>
      <c r="T339" t="s">
        <v>8348</v>
      </c>
      <c r="U339" t="s">
        <v>8364</v>
      </c>
    </row>
    <row r="340" spans="1:21" ht="50" customHeight="1" x14ac:dyDescent="0.2">
      <c r="A340">
        <v>338</v>
      </c>
      <c r="B340" s="3" t="s">
        <v>339</v>
      </c>
      <c r="C340" s="3" t="s">
        <v>4448</v>
      </c>
      <c r="D340" s="6">
        <v>15000</v>
      </c>
      <c r="E340" s="15" t="str">
        <f t="shared" si="15"/>
        <v>15000 to 19999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 s="9">
        <f t="shared" si="16"/>
        <v>42616.041666666672</v>
      </c>
      <c r="L340" s="11">
        <v>2016</v>
      </c>
      <c r="M340">
        <v>1468001290</v>
      </c>
      <c r="N340" s="9">
        <f t="shared" si="17"/>
        <v>42559.755671296298</v>
      </c>
      <c r="O340" s="11">
        <f>YEAR(Table1[[#This Row],[launch date  conversion]])</f>
        <v>2016</v>
      </c>
      <c r="P340" t="b">
        <v>1</v>
      </c>
      <c r="Q340">
        <v>236</v>
      </c>
      <c r="R340" t="b">
        <v>1</v>
      </c>
      <c r="S340" t="s">
        <v>8267</v>
      </c>
      <c r="T340" t="s">
        <v>8348</v>
      </c>
      <c r="U340" t="s">
        <v>8364</v>
      </c>
    </row>
    <row r="341" spans="1:21" ht="50" customHeight="1" x14ac:dyDescent="0.2">
      <c r="A341">
        <v>339</v>
      </c>
      <c r="B341" s="3" t="s">
        <v>340</v>
      </c>
      <c r="C341" s="3" t="s">
        <v>4449</v>
      </c>
      <c r="D341" s="6">
        <v>6000</v>
      </c>
      <c r="E341" s="15" t="str">
        <f t="shared" si="15"/>
        <v>5000 to 9999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 s="9">
        <f t="shared" si="16"/>
        <v>42123.760046296295</v>
      </c>
      <c r="L341" s="11">
        <v>2015</v>
      </c>
      <c r="M341">
        <v>1427739268</v>
      </c>
      <c r="N341" s="9">
        <f t="shared" si="17"/>
        <v>42093.760046296295</v>
      </c>
      <c r="O341" s="11">
        <f>YEAR(Table1[[#This Row],[launch date  conversion]])</f>
        <v>2015</v>
      </c>
      <c r="P341" t="b">
        <v>1</v>
      </c>
      <c r="Q341">
        <v>89</v>
      </c>
      <c r="R341" t="b">
        <v>1</v>
      </c>
      <c r="S341" t="s">
        <v>8267</v>
      </c>
      <c r="T341" t="s">
        <v>8348</v>
      </c>
      <c r="U341" t="s">
        <v>8364</v>
      </c>
    </row>
    <row r="342" spans="1:21" ht="50" customHeight="1" x14ac:dyDescent="0.2">
      <c r="A342">
        <v>340</v>
      </c>
      <c r="B342" s="3" t="s">
        <v>341</v>
      </c>
      <c r="C342" s="3" t="s">
        <v>4450</v>
      </c>
      <c r="D342" s="6">
        <v>35000</v>
      </c>
      <c r="E342" s="15" t="str">
        <f t="shared" si="15"/>
        <v>35000 to 39999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 s="9">
        <f t="shared" si="16"/>
        <v>42802.875</v>
      </c>
      <c r="L342" s="11">
        <v>2017</v>
      </c>
      <c r="M342">
        <v>1486397007</v>
      </c>
      <c r="N342" s="9">
        <f t="shared" si="17"/>
        <v>42772.669062500005</v>
      </c>
      <c r="O342" s="11">
        <f>YEAR(Table1[[#This Row],[launch date  conversion]])</f>
        <v>2017</v>
      </c>
      <c r="P342" t="b">
        <v>1</v>
      </c>
      <c r="Q342">
        <v>299</v>
      </c>
      <c r="R342" t="b">
        <v>1</v>
      </c>
      <c r="S342" t="s">
        <v>8267</v>
      </c>
      <c r="T342" t="s">
        <v>8348</v>
      </c>
      <c r="U342" t="s">
        <v>8364</v>
      </c>
    </row>
    <row r="343" spans="1:21" ht="50" customHeight="1" x14ac:dyDescent="0.2">
      <c r="A343">
        <v>341</v>
      </c>
      <c r="B343" s="3" t="s">
        <v>342</v>
      </c>
      <c r="C343" s="3" t="s">
        <v>4451</v>
      </c>
      <c r="D343" s="6">
        <v>3500</v>
      </c>
      <c r="E343" s="15" t="str">
        <f t="shared" si="15"/>
        <v>1000 to 4999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 s="9">
        <f t="shared" si="16"/>
        <v>41913.165972222225</v>
      </c>
      <c r="L343" s="11">
        <v>2014</v>
      </c>
      <c r="M343">
        <v>1410555998</v>
      </c>
      <c r="N343" s="9">
        <f t="shared" si="17"/>
        <v>41894.879606481481</v>
      </c>
      <c r="O343" s="11">
        <f>YEAR(Table1[[#This Row],[launch date  conversion]])</f>
        <v>2014</v>
      </c>
      <c r="P343" t="b">
        <v>1</v>
      </c>
      <c r="Q343">
        <v>55</v>
      </c>
      <c r="R343" t="b">
        <v>1</v>
      </c>
      <c r="S343" t="s">
        <v>8267</v>
      </c>
      <c r="T343" t="s">
        <v>8348</v>
      </c>
      <c r="U343" t="s">
        <v>8364</v>
      </c>
    </row>
    <row r="344" spans="1:21" ht="50" customHeight="1" x14ac:dyDescent="0.2">
      <c r="A344">
        <v>342</v>
      </c>
      <c r="B344" s="3" t="s">
        <v>343</v>
      </c>
      <c r="C344" s="3" t="s">
        <v>4452</v>
      </c>
      <c r="D344" s="6">
        <v>55000</v>
      </c>
      <c r="E344" s="15" t="str">
        <f t="shared" si="15"/>
        <v>Greater than 50000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 s="9">
        <f t="shared" si="16"/>
        <v>42489.780844907407</v>
      </c>
      <c r="L344" s="11">
        <v>2016</v>
      </c>
      <c r="M344">
        <v>1459363465</v>
      </c>
      <c r="N344" s="9">
        <f t="shared" si="17"/>
        <v>42459.780844907407</v>
      </c>
      <c r="O344" s="11">
        <f>YEAR(Table1[[#This Row],[launch date  conversion]])</f>
        <v>2016</v>
      </c>
      <c r="P344" t="b">
        <v>1</v>
      </c>
      <c r="Q344">
        <v>325</v>
      </c>
      <c r="R344" t="b">
        <v>1</v>
      </c>
      <c r="S344" t="s">
        <v>8267</v>
      </c>
      <c r="T344" t="s">
        <v>8348</v>
      </c>
      <c r="U344" t="s">
        <v>8364</v>
      </c>
    </row>
    <row r="345" spans="1:21" ht="50" customHeight="1" x14ac:dyDescent="0.2">
      <c r="A345">
        <v>343</v>
      </c>
      <c r="B345" s="3" t="s">
        <v>344</v>
      </c>
      <c r="C345" s="3" t="s">
        <v>4453</v>
      </c>
      <c r="D345" s="6">
        <v>30000</v>
      </c>
      <c r="E345" s="15" t="str">
        <f t="shared" si="15"/>
        <v>30000 to 34999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 s="9">
        <f t="shared" si="16"/>
        <v>41957.125</v>
      </c>
      <c r="L345" s="11">
        <v>2014</v>
      </c>
      <c r="M345">
        <v>1413308545</v>
      </c>
      <c r="N345" s="9">
        <f t="shared" si="17"/>
        <v>41926.73778935185</v>
      </c>
      <c r="O345" s="11">
        <f>YEAR(Table1[[#This Row],[launch date  conversion]])</f>
        <v>2014</v>
      </c>
      <c r="P345" t="b">
        <v>1</v>
      </c>
      <c r="Q345">
        <v>524</v>
      </c>
      <c r="R345" t="b">
        <v>1</v>
      </c>
      <c r="S345" t="s">
        <v>8267</v>
      </c>
      <c r="T345" t="s">
        <v>8348</v>
      </c>
      <c r="U345" t="s">
        <v>8364</v>
      </c>
    </row>
    <row r="346" spans="1:21" ht="50" customHeight="1" x14ac:dyDescent="0.2">
      <c r="A346">
        <v>344</v>
      </c>
      <c r="B346" s="3" t="s">
        <v>345</v>
      </c>
      <c r="C346" s="3" t="s">
        <v>4454</v>
      </c>
      <c r="D346" s="6">
        <v>33500</v>
      </c>
      <c r="E346" s="15" t="str">
        <f t="shared" si="15"/>
        <v>30000 to 34999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 s="9">
        <f t="shared" si="16"/>
        <v>42156.097222222219</v>
      </c>
      <c r="L346" s="11">
        <v>2015</v>
      </c>
      <c r="M346">
        <v>1429312694</v>
      </c>
      <c r="N346" s="9">
        <f t="shared" si="17"/>
        <v>42111.970995370371</v>
      </c>
      <c r="O346" s="11">
        <f>YEAR(Table1[[#This Row],[launch date  conversion]])</f>
        <v>2015</v>
      </c>
      <c r="P346" t="b">
        <v>1</v>
      </c>
      <c r="Q346">
        <v>285</v>
      </c>
      <c r="R346" t="b">
        <v>1</v>
      </c>
      <c r="S346" t="s">
        <v>8267</v>
      </c>
      <c r="T346" t="s">
        <v>8348</v>
      </c>
      <c r="U346" t="s">
        <v>8364</v>
      </c>
    </row>
    <row r="347" spans="1:21" ht="50" customHeight="1" x14ac:dyDescent="0.2">
      <c r="A347">
        <v>345</v>
      </c>
      <c r="B347" s="3" t="s">
        <v>346</v>
      </c>
      <c r="C347" s="3" t="s">
        <v>4455</v>
      </c>
      <c r="D347" s="6">
        <v>14500</v>
      </c>
      <c r="E347" s="15" t="str">
        <f t="shared" si="15"/>
        <v>10000 to 14999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 s="9">
        <f t="shared" si="16"/>
        <v>42144.944328703699</v>
      </c>
      <c r="L347" s="11">
        <v>2015</v>
      </c>
      <c r="M347">
        <v>1429569590</v>
      </c>
      <c r="N347" s="9">
        <f t="shared" si="17"/>
        <v>42114.944328703699</v>
      </c>
      <c r="O347" s="11">
        <f>YEAR(Table1[[#This Row],[launch date  conversion]])</f>
        <v>2015</v>
      </c>
      <c r="P347" t="b">
        <v>1</v>
      </c>
      <c r="Q347">
        <v>179</v>
      </c>
      <c r="R347" t="b">
        <v>1</v>
      </c>
      <c r="S347" t="s">
        <v>8267</v>
      </c>
      <c r="T347" t="s">
        <v>8348</v>
      </c>
      <c r="U347" t="s">
        <v>8364</v>
      </c>
    </row>
    <row r="348" spans="1:21" ht="50" customHeight="1" x14ac:dyDescent="0.2">
      <c r="A348">
        <v>346</v>
      </c>
      <c r="B348" s="3" t="s">
        <v>347</v>
      </c>
      <c r="C348" s="3" t="s">
        <v>4456</v>
      </c>
      <c r="D348" s="6">
        <v>10000</v>
      </c>
      <c r="E348" s="15" t="str">
        <f t="shared" si="15"/>
        <v>10000 to 14999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 s="9">
        <f t="shared" si="16"/>
        <v>42291.500243055561</v>
      </c>
      <c r="L348" s="11">
        <v>2015</v>
      </c>
      <c r="M348">
        <v>1442232021</v>
      </c>
      <c r="N348" s="9">
        <f t="shared" si="17"/>
        <v>42261.500243055561</v>
      </c>
      <c r="O348" s="11">
        <f>YEAR(Table1[[#This Row],[launch date  conversion]])</f>
        <v>2015</v>
      </c>
      <c r="P348" t="b">
        <v>1</v>
      </c>
      <c r="Q348">
        <v>188</v>
      </c>
      <c r="R348" t="b">
        <v>1</v>
      </c>
      <c r="S348" t="s">
        <v>8267</v>
      </c>
      <c r="T348" t="s">
        <v>8348</v>
      </c>
      <c r="U348" t="s">
        <v>8364</v>
      </c>
    </row>
    <row r="349" spans="1:21" ht="50" customHeight="1" x14ac:dyDescent="0.2">
      <c r="A349">
        <v>347</v>
      </c>
      <c r="B349" s="3" t="s">
        <v>348</v>
      </c>
      <c r="C349" s="3" t="s">
        <v>4457</v>
      </c>
      <c r="D349" s="6">
        <v>40000</v>
      </c>
      <c r="E349" s="15" t="str">
        <f t="shared" si="15"/>
        <v>40000 to 44999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 s="9">
        <f t="shared" si="16"/>
        <v>42322.537141203706</v>
      </c>
      <c r="L349" s="11">
        <v>2015</v>
      </c>
      <c r="M349">
        <v>1444910009</v>
      </c>
      <c r="N349" s="9">
        <f t="shared" si="17"/>
        <v>42292.495474537034</v>
      </c>
      <c r="O349" s="11">
        <f>YEAR(Table1[[#This Row],[launch date  conversion]])</f>
        <v>2015</v>
      </c>
      <c r="P349" t="b">
        <v>1</v>
      </c>
      <c r="Q349">
        <v>379</v>
      </c>
      <c r="R349" t="b">
        <v>1</v>
      </c>
      <c r="S349" t="s">
        <v>8267</v>
      </c>
      <c r="T349" t="s">
        <v>8348</v>
      </c>
      <c r="U349" t="s">
        <v>8364</v>
      </c>
    </row>
    <row r="350" spans="1:21" ht="50" customHeight="1" x14ac:dyDescent="0.2">
      <c r="A350">
        <v>348</v>
      </c>
      <c r="B350" s="3" t="s">
        <v>349</v>
      </c>
      <c r="C350" s="3" t="s">
        <v>4458</v>
      </c>
      <c r="D350" s="6">
        <v>10000</v>
      </c>
      <c r="E350" s="15" t="str">
        <f t="shared" si="15"/>
        <v>10000 to 14999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 s="9">
        <f t="shared" si="16"/>
        <v>42237.58699074074</v>
      </c>
      <c r="L350" s="11">
        <v>2015</v>
      </c>
      <c r="M350">
        <v>1437573916</v>
      </c>
      <c r="N350" s="9">
        <f t="shared" si="17"/>
        <v>42207.58699074074</v>
      </c>
      <c r="O350" s="11">
        <f>YEAR(Table1[[#This Row],[launch date  conversion]])</f>
        <v>2015</v>
      </c>
      <c r="P350" t="b">
        <v>1</v>
      </c>
      <c r="Q350">
        <v>119</v>
      </c>
      <c r="R350" t="b">
        <v>1</v>
      </c>
      <c r="S350" t="s">
        <v>8267</v>
      </c>
      <c r="T350" t="s">
        <v>8348</v>
      </c>
      <c r="U350" t="s">
        <v>8364</v>
      </c>
    </row>
    <row r="351" spans="1:21" ht="50" customHeight="1" x14ac:dyDescent="0.2">
      <c r="A351">
        <v>349</v>
      </c>
      <c r="B351" s="3" t="s">
        <v>350</v>
      </c>
      <c r="C351" s="3" t="s">
        <v>4459</v>
      </c>
      <c r="D351" s="6">
        <v>11260</v>
      </c>
      <c r="E351" s="15" t="str">
        <f t="shared" si="15"/>
        <v>10000 to 14999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 s="9">
        <f t="shared" si="16"/>
        <v>42790.498935185184</v>
      </c>
      <c r="L351" s="11">
        <v>2017</v>
      </c>
      <c r="M351">
        <v>1485345508</v>
      </c>
      <c r="N351" s="9">
        <f t="shared" si="17"/>
        <v>42760.498935185184</v>
      </c>
      <c r="O351" s="11">
        <f>YEAR(Table1[[#This Row],[launch date  conversion]])</f>
        <v>2017</v>
      </c>
      <c r="P351" t="b">
        <v>1</v>
      </c>
      <c r="Q351">
        <v>167</v>
      </c>
      <c r="R351" t="b">
        <v>1</v>
      </c>
      <c r="S351" t="s">
        <v>8267</v>
      </c>
      <c r="T351" t="s">
        <v>8348</v>
      </c>
      <c r="U351" t="s">
        <v>8364</v>
      </c>
    </row>
    <row r="352" spans="1:21" ht="50" customHeight="1" x14ac:dyDescent="0.2">
      <c r="A352">
        <v>350</v>
      </c>
      <c r="B352" s="3" t="s">
        <v>351</v>
      </c>
      <c r="C352" s="3" t="s">
        <v>4460</v>
      </c>
      <c r="D352" s="6">
        <v>25000</v>
      </c>
      <c r="E352" s="15" t="str">
        <f t="shared" si="15"/>
        <v>25000 to 29999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 s="9">
        <f t="shared" si="16"/>
        <v>42624.165972222225</v>
      </c>
      <c r="L352" s="11">
        <v>2016</v>
      </c>
      <c r="M352">
        <v>1470274509</v>
      </c>
      <c r="N352" s="9">
        <f t="shared" si="17"/>
        <v>42586.066076388888</v>
      </c>
      <c r="O352" s="11">
        <f>YEAR(Table1[[#This Row],[launch date  conversion]])</f>
        <v>2016</v>
      </c>
      <c r="P352" t="b">
        <v>1</v>
      </c>
      <c r="Q352">
        <v>221</v>
      </c>
      <c r="R352" t="b">
        <v>1</v>
      </c>
      <c r="S352" t="s">
        <v>8267</v>
      </c>
      <c r="T352" t="s">
        <v>8348</v>
      </c>
      <c r="U352" t="s">
        <v>8364</v>
      </c>
    </row>
    <row r="353" spans="1:21" ht="50" customHeight="1" x14ac:dyDescent="0.2">
      <c r="A353">
        <v>351</v>
      </c>
      <c r="B353" s="3" t="s">
        <v>352</v>
      </c>
      <c r="C353" s="3" t="s">
        <v>4461</v>
      </c>
      <c r="D353" s="6">
        <v>34000</v>
      </c>
      <c r="E353" s="15" t="str">
        <f t="shared" si="15"/>
        <v>30000 to 34999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 s="9">
        <f t="shared" si="16"/>
        <v>42467.923078703709</v>
      </c>
      <c r="L353" s="11">
        <v>2016</v>
      </c>
      <c r="M353">
        <v>1456614554</v>
      </c>
      <c r="N353" s="9">
        <f t="shared" si="17"/>
        <v>42427.964745370366</v>
      </c>
      <c r="O353" s="11">
        <f>YEAR(Table1[[#This Row],[launch date  conversion]])</f>
        <v>2016</v>
      </c>
      <c r="P353" t="b">
        <v>1</v>
      </c>
      <c r="Q353">
        <v>964</v>
      </c>
      <c r="R353" t="b">
        <v>1</v>
      </c>
      <c r="S353" t="s">
        <v>8267</v>
      </c>
      <c r="T353" t="s">
        <v>8348</v>
      </c>
      <c r="U353" t="s">
        <v>8364</v>
      </c>
    </row>
    <row r="354" spans="1:21" ht="50" customHeight="1" x14ac:dyDescent="0.2">
      <c r="A354">
        <v>352</v>
      </c>
      <c r="B354" s="3" t="s">
        <v>353</v>
      </c>
      <c r="C354" s="3" t="s">
        <v>4462</v>
      </c>
      <c r="D354" s="6">
        <v>10000</v>
      </c>
      <c r="E354" s="15" t="str">
        <f t="shared" si="15"/>
        <v>10000 to 14999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 s="9">
        <f t="shared" si="16"/>
        <v>41920.167453703703</v>
      </c>
      <c r="L354" s="11">
        <v>2014</v>
      </c>
      <c r="M354">
        <v>1410148868</v>
      </c>
      <c r="N354" s="9">
        <f t="shared" si="17"/>
        <v>41890.167453703703</v>
      </c>
      <c r="O354" s="11">
        <f>YEAR(Table1[[#This Row],[launch date  conversion]])</f>
        <v>2014</v>
      </c>
      <c r="P354" t="b">
        <v>1</v>
      </c>
      <c r="Q354">
        <v>286</v>
      </c>
      <c r="R354" t="b">
        <v>1</v>
      </c>
      <c r="S354" t="s">
        <v>8267</v>
      </c>
      <c r="T354" t="s">
        <v>8348</v>
      </c>
      <c r="U354" t="s">
        <v>8364</v>
      </c>
    </row>
    <row r="355" spans="1:21" ht="50" customHeight="1" x14ac:dyDescent="0.2">
      <c r="A355">
        <v>353</v>
      </c>
      <c r="B355" s="3" t="s">
        <v>354</v>
      </c>
      <c r="C355" s="3" t="s">
        <v>4463</v>
      </c>
      <c r="D355" s="6">
        <v>58425</v>
      </c>
      <c r="E355" s="15" t="str">
        <f t="shared" si="15"/>
        <v>Greater than 50000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 s="9">
        <f t="shared" si="16"/>
        <v>42327.833553240736</v>
      </c>
      <c r="L355" s="11">
        <v>2015</v>
      </c>
      <c r="M355">
        <v>1445367619</v>
      </c>
      <c r="N355" s="9">
        <f t="shared" si="17"/>
        <v>42297.791886574079</v>
      </c>
      <c r="O355" s="11">
        <f>YEAR(Table1[[#This Row],[launch date  conversion]])</f>
        <v>2015</v>
      </c>
      <c r="P355" t="b">
        <v>1</v>
      </c>
      <c r="Q355">
        <v>613</v>
      </c>
      <c r="R355" t="b">
        <v>1</v>
      </c>
      <c r="S355" t="s">
        <v>8267</v>
      </c>
      <c r="T355" t="s">
        <v>8348</v>
      </c>
      <c r="U355" t="s">
        <v>8364</v>
      </c>
    </row>
    <row r="356" spans="1:21" ht="50" customHeight="1" x14ac:dyDescent="0.2">
      <c r="A356">
        <v>354</v>
      </c>
      <c r="B356" s="3" t="s">
        <v>355</v>
      </c>
      <c r="C356" s="3" t="s">
        <v>4464</v>
      </c>
      <c r="D356" s="6">
        <v>3500</v>
      </c>
      <c r="E356" s="15" t="str">
        <f t="shared" si="15"/>
        <v>1000 to 4999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 s="9">
        <f t="shared" si="16"/>
        <v>42468.786122685182</v>
      </c>
      <c r="L356" s="11">
        <v>2016</v>
      </c>
      <c r="M356">
        <v>1457553121</v>
      </c>
      <c r="N356" s="9">
        <f t="shared" si="17"/>
        <v>42438.827789351853</v>
      </c>
      <c r="O356" s="11">
        <f>YEAR(Table1[[#This Row],[launch date  conversion]])</f>
        <v>2016</v>
      </c>
      <c r="P356" t="b">
        <v>1</v>
      </c>
      <c r="Q356">
        <v>29</v>
      </c>
      <c r="R356" t="b">
        <v>1</v>
      </c>
      <c r="S356" t="s">
        <v>8267</v>
      </c>
      <c r="T356" t="s">
        <v>8348</v>
      </c>
      <c r="U356" t="s">
        <v>8364</v>
      </c>
    </row>
    <row r="357" spans="1:21" ht="50" customHeight="1" x14ac:dyDescent="0.2">
      <c r="A357">
        <v>355</v>
      </c>
      <c r="B357" s="3" t="s">
        <v>356</v>
      </c>
      <c r="C357" s="3" t="s">
        <v>4465</v>
      </c>
      <c r="D357" s="6">
        <v>35000</v>
      </c>
      <c r="E357" s="15" t="str">
        <f t="shared" si="15"/>
        <v>35000 to 39999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 s="9">
        <f t="shared" si="16"/>
        <v>41974.3355787037</v>
      </c>
      <c r="L357" s="11">
        <v>2014</v>
      </c>
      <c r="M357">
        <v>1414738994</v>
      </c>
      <c r="N357" s="9">
        <f t="shared" si="17"/>
        <v>41943.293912037036</v>
      </c>
      <c r="O357" s="11">
        <f>YEAR(Table1[[#This Row],[launch date  conversion]])</f>
        <v>2014</v>
      </c>
      <c r="P357" t="b">
        <v>1</v>
      </c>
      <c r="Q357">
        <v>165</v>
      </c>
      <c r="R357" t="b">
        <v>1</v>
      </c>
      <c r="S357" t="s">
        <v>8267</v>
      </c>
      <c r="T357" t="s">
        <v>8348</v>
      </c>
      <c r="U357" t="s">
        <v>8364</v>
      </c>
    </row>
    <row r="358" spans="1:21" ht="50" customHeight="1" x14ac:dyDescent="0.2">
      <c r="A358">
        <v>356</v>
      </c>
      <c r="B358" s="3" t="s">
        <v>357</v>
      </c>
      <c r="C358" s="3" t="s">
        <v>4466</v>
      </c>
      <c r="D358" s="6">
        <v>7500</v>
      </c>
      <c r="E358" s="15" t="str">
        <f t="shared" si="15"/>
        <v>5000 to 9999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 s="9">
        <f t="shared" si="16"/>
        <v>42445.761493055557</v>
      </c>
      <c r="L358" s="11">
        <v>2016</v>
      </c>
      <c r="M358">
        <v>1455563793</v>
      </c>
      <c r="N358" s="9">
        <f t="shared" si="17"/>
        <v>42415.803159722222</v>
      </c>
      <c r="O358" s="11">
        <f>YEAR(Table1[[#This Row],[launch date  conversion]])</f>
        <v>2016</v>
      </c>
      <c r="P358" t="b">
        <v>1</v>
      </c>
      <c r="Q358">
        <v>97</v>
      </c>
      <c r="R358" t="b">
        <v>1</v>
      </c>
      <c r="S358" t="s">
        <v>8267</v>
      </c>
      <c r="T358" t="s">
        <v>8348</v>
      </c>
      <c r="U358" t="s">
        <v>8364</v>
      </c>
    </row>
    <row r="359" spans="1:21" ht="50" customHeight="1" x14ac:dyDescent="0.2">
      <c r="A359">
        <v>357</v>
      </c>
      <c r="B359" s="3" t="s">
        <v>358</v>
      </c>
      <c r="C359" s="3" t="s">
        <v>4467</v>
      </c>
      <c r="D359" s="6">
        <v>15000</v>
      </c>
      <c r="E359" s="15" t="str">
        <f t="shared" si="15"/>
        <v>15000 to 19999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 s="9">
        <f t="shared" si="16"/>
        <v>42118.222187499996</v>
      </c>
      <c r="L359" s="11">
        <v>2015</v>
      </c>
      <c r="M359">
        <v>1426396797</v>
      </c>
      <c r="N359" s="9">
        <f t="shared" si="17"/>
        <v>42078.222187499996</v>
      </c>
      <c r="O359" s="11">
        <f>YEAR(Table1[[#This Row],[launch date  conversion]])</f>
        <v>2015</v>
      </c>
      <c r="P359" t="b">
        <v>1</v>
      </c>
      <c r="Q359">
        <v>303</v>
      </c>
      <c r="R359" t="b">
        <v>1</v>
      </c>
      <c r="S359" t="s">
        <v>8267</v>
      </c>
      <c r="T359" t="s">
        <v>8348</v>
      </c>
      <c r="U359" t="s">
        <v>8364</v>
      </c>
    </row>
    <row r="360" spans="1:21" ht="50" customHeight="1" x14ac:dyDescent="0.2">
      <c r="A360">
        <v>358</v>
      </c>
      <c r="B360" s="3" t="s">
        <v>359</v>
      </c>
      <c r="C360" s="3" t="s">
        <v>4468</v>
      </c>
      <c r="D360" s="6">
        <v>50000</v>
      </c>
      <c r="E360" s="15" t="str">
        <f t="shared" si="15"/>
        <v>Greater than 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 s="9">
        <f t="shared" si="16"/>
        <v>42536.625</v>
      </c>
      <c r="L360" s="11">
        <v>2016</v>
      </c>
      <c r="M360">
        <v>1463517521</v>
      </c>
      <c r="N360" s="9">
        <f t="shared" si="17"/>
        <v>42507.860196759255</v>
      </c>
      <c r="O360" s="11">
        <f>YEAR(Table1[[#This Row],[launch date  conversion]])</f>
        <v>2016</v>
      </c>
      <c r="P360" t="b">
        <v>1</v>
      </c>
      <c r="Q360">
        <v>267</v>
      </c>
      <c r="R360" t="b">
        <v>1</v>
      </c>
      <c r="S360" t="s">
        <v>8267</v>
      </c>
      <c r="T360" t="s">
        <v>8348</v>
      </c>
      <c r="U360" t="s">
        <v>8364</v>
      </c>
    </row>
    <row r="361" spans="1:21" ht="50" customHeight="1" x14ac:dyDescent="0.2">
      <c r="A361">
        <v>359</v>
      </c>
      <c r="B361" s="3" t="s">
        <v>360</v>
      </c>
      <c r="C361" s="3" t="s">
        <v>4469</v>
      </c>
      <c r="D361" s="6">
        <v>24200</v>
      </c>
      <c r="E361" s="15" t="str">
        <f t="shared" si="15"/>
        <v>20000 to 24999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 s="9">
        <f t="shared" si="16"/>
        <v>41957.216666666667</v>
      </c>
      <c r="L361" s="11">
        <v>2014</v>
      </c>
      <c r="M361">
        <v>1414028490</v>
      </c>
      <c r="N361" s="9">
        <f t="shared" si="17"/>
        <v>41935.070486111108</v>
      </c>
      <c r="O361" s="11">
        <f>YEAR(Table1[[#This Row],[launch date  conversion]])</f>
        <v>2014</v>
      </c>
      <c r="P361" t="b">
        <v>1</v>
      </c>
      <c r="Q361">
        <v>302</v>
      </c>
      <c r="R361" t="b">
        <v>1</v>
      </c>
      <c r="S361" t="s">
        <v>8267</v>
      </c>
      <c r="T361" t="s">
        <v>8348</v>
      </c>
      <c r="U361" t="s">
        <v>8364</v>
      </c>
    </row>
    <row r="362" spans="1:21" ht="50" customHeight="1" x14ac:dyDescent="0.2">
      <c r="A362">
        <v>360</v>
      </c>
      <c r="B362" s="3" t="s">
        <v>361</v>
      </c>
      <c r="C362" s="3" t="s">
        <v>4470</v>
      </c>
      <c r="D362" s="6">
        <v>12000</v>
      </c>
      <c r="E362" s="15" t="str">
        <f t="shared" si="15"/>
        <v>10000 to 14999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 s="9">
        <f t="shared" si="16"/>
        <v>42208.132638888885</v>
      </c>
      <c r="L362" s="11">
        <v>2015</v>
      </c>
      <c r="M362">
        <v>1433799180</v>
      </c>
      <c r="N362" s="9">
        <f t="shared" si="17"/>
        <v>42163.897916666669</v>
      </c>
      <c r="O362" s="11">
        <f>YEAR(Table1[[#This Row],[launch date  conversion]])</f>
        <v>2015</v>
      </c>
      <c r="P362" t="b">
        <v>0</v>
      </c>
      <c r="Q362">
        <v>87</v>
      </c>
      <c r="R362" t="b">
        <v>1</v>
      </c>
      <c r="S362" t="s">
        <v>8267</v>
      </c>
      <c r="T362" t="s">
        <v>8348</v>
      </c>
      <c r="U362" t="s">
        <v>8364</v>
      </c>
    </row>
    <row r="363" spans="1:21" ht="50" customHeight="1" x14ac:dyDescent="0.2">
      <c r="A363">
        <v>361</v>
      </c>
      <c r="B363" s="3" t="s">
        <v>362</v>
      </c>
      <c r="C363" s="3" t="s">
        <v>4471</v>
      </c>
      <c r="D363" s="6">
        <v>35000</v>
      </c>
      <c r="E363" s="15" t="str">
        <f t="shared" si="15"/>
        <v>35000 to 39999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 s="9">
        <f t="shared" si="16"/>
        <v>41966.042893518519</v>
      </c>
      <c r="L363" s="11">
        <v>2014</v>
      </c>
      <c r="M363">
        <v>1414108906</v>
      </c>
      <c r="N363" s="9">
        <f t="shared" si="17"/>
        <v>41936.001226851848</v>
      </c>
      <c r="O363" s="11">
        <f>YEAR(Table1[[#This Row],[launch date  conversion]])</f>
        <v>2014</v>
      </c>
      <c r="P363" t="b">
        <v>0</v>
      </c>
      <c r="Q363">
        <v>354</v>
      </c>
      <c r="R363" t="b">
        <v>1</v>
      </c>
      <c r="S363" t="s">
        <v>8267</v>
      </c>
      <c r="T363" t="s">
        <v>8348</v>
      </c>
      <c r="U363" t="s">
        <v>8364</v>
      </c>
    </row>
    <row r="364" spans="1:21" ht="50" customHeight="1" x14ac:dyDescent="0.2">
      <c r="A364">
        <v>362</v>
      </c>
      <c r="B364" s="3" t="s">
        <v>363</v>
      </c>
      <c r="C364" s="3" t="s">
        <v>4472</v>
      </c>
      <c r="D364" s="6">
        <v>9665</v>
      </c>
      <c r="E364" s="15" t="str">
        <f t="shared" si="15"/>
        <v>5000 to 9999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 s="9">
        <f t="shared" si="16"/>
        <v>41859</v>
      </c>
      <c r="L364" s="11">
        <v>2014</v>
      </c>
      <c r="M364">
        <v>1405573391</v>
      </c>
      <c r="N364" s="9">
        <f t="shared" si="17"/>
        <v>41837.210543981484</v>
      </c>
      <c r="O364" s="11">
        <f>YEAR(Table1[[#This Row],[launch date  conversion]])</f>
        <v>2014</v>
      </c>
      <c r="P364" t="b">
        <v>0</v>
      </c>
      <c r="Q364">
        <v>86</v>
      </c>
      <c r="R364" t="b">
        <v>1</v>
      </c>
      <c r="S364" t="s">
        <v>8267</v>
      </c>
      <c r="T364" t="s">
        <v>8348</v>
      </c>
      <c r="U364" t="s">
        <v>8364</v>
      </c>
    </row>
    <row r="365" spans="1:21" ht="50" customHeight="1" x14ac:dyDescent="0.2">
      <c r="A365">
        <v>363</v>
      </c>
      <c r="B365" s="3" t="s">
        <v>364</v>
      </c>
      <c r="C365" s="3" t="s">
        <v>4473</v>
      </c>
      <c r="D365" s="6">
        <v>8925</v>
      </c>
      <c r="E365" s="15" t="str">
        <f t="shared" si="15"/>
        <v>5000 to 9999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 s="9">
        <f t="shared" si="16"/>
        <v>40300.806944444441</v>
      </c>
      <c r="L365" s="11">
        <v>2010</v>
      </c>
      <c r="M365">
        <v>1268934736</v>
      </c>
      <c r="N365" s="9">
        <f t="shared" si="17"/>
        <v>40255.744629629626</v>
      </c>
      <c r="O365" s="11">
        <f>YEAR(Table1[[#This Row],[launch date  conversion]])</f>
        <v>2010</v>
      </c>
      <c r="P365" t="b">
        <v>0</v>
      </c>
      <c r="Q365">
        <v>26</v>
      </c>
      <c r="R365" t="b">
        <v>1</v>
      </c>
      <c r="S365" t="s">
        <v>8267</v>
      </c>
      <c r="T365" t="s">
        <v>8348</v>
      </c>
      <c r="U365" t="s">
        <v>8364</v>
      </c>
    </row>
    <row r="366" spans="1:21" ht="50" customHeight="1" x14ac:dyDescent="0.2">
      <c r="A366">
        <v>364</v>
      </c>
      <c r="B366" s="3" t="s">
        <v>365</v>
      </c>
      <c r="C366" s="3" t="s">
        <v>4474</v>
      </c>
      <c r="D366" s="6">
        <v>7000</v>
      </c>
      <c r="E366" s="15" t="str">
        <f t="shared" si="15"/>
        <v>5000 to 9999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 s="9">
        <f t="shared" si="16"/>
        <v>41811.165972222225</v>
      </c>
      <c r="L366" s="11">
        <v>2014</v>
      </c>
      <c r="M366">
        <v>1400704672</v>
      </c>
      <c r="N366" s="9">
        <f t="shared" si="17"/>
        <v>41780.859629629631</v>
      </c>
      <c r="O366" s="11">
        <f>YEAR(Table1[[#This Row],[launch date  conversion]])</f>
        <v>2014</v>
      </c>
      <c r="P366" t="b">
        <v>0</v>
      </c>
      <c r="Q366">
        <v>113</v>
      </c>
      <c r="R366" t="b">
        <v>1</v>
      </c>
      <c r="S366" t="s">
        <v>8267</v>
      </c>
      <c r="T366" t="s">
        <v>8348</v>
      </c>
      <c r="U366" t="s">
        <v>8364</v>
      </c>
    </row>
    <row r="367" spans="1:21" ht="50" customHeight="1" x14ac:dyDescent="0.2">
      <c r="A367">
        <v>365</v>
      </c>
      <c r="B367" s="3" t="s">
        <v>366</v>
      </c>
      <c r="C367" s="3" t="s">
        <v>4475</v>
      </c>
      <c r="D367" s="6">
        <v>15000</v>
      </c>
      <c r="E367" s="15" t="str">
        <f t="shared" si="15"/>
        <v>15000 to 19999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 s="9">
        <f t="shared" si="16"/>
        <v>41698.606469907405</v>
      </c>
      <c r="L367" s="11">
        <v>2014</v>
      </c>
      <c r="M367">
        <v>1391005999</v>
      </c>
      <c r="N367" s="9">
        <f t="shared" si="17"/>
        <v>41668.606469907405</v>
      </c>
      <c r="O367" s="11">
        <f>YEAR(Table1[[#This Row],[launch date  conversion]])</f>
        <v>2014</v>
      </c>
      <c r="P367" t="b">
        <v>0</v>
      </c>
      <c r="Q367">
        <v>65</v>
      </c>
      <c r="R367" t="b">
        <v>1</v>
      </c>
      <c r="S367" t="s">
        <v>8267</v>
      </c>
      <c r="T367" t="s">
        <v>8348</v>
      </c>
      <c r="U367" t="s">
        <v>8364</v>
      </c>
    </row>
    <row r="368" spans="1:21" ht="50" customHeight="1" x14ac:dyDescent="0.2">
      <c r="A368">
        <v>366</v>
      </c>
      <c r="B368" s="3" t="s">
        <v>367</v>
      </c>
      <c r="C368" s="3" t="s">
        <v>4476</v>
      </c>
      <c r="D368" s="6">
        <v>38000</v>
      </c>
      <c r="E368" s="15" t="str">
        <f t="shared" si="15"/>
        <v>35000 to 39999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 s="9">
        <f t="shared" si="16"/>
        <v>41049.793032407404</v>
      </c>
      <c r="L368" s="11">
        <v>2012</v>
      </c>
      <c r="M368">
        <v>1334948518</v>
      </c>
      <c r="N368" s="9">
        <f t="shared" si="17"/>
        <v>41019.793032407404</v>
      </c>
      <c r="O368" s="11">
        <f>YEAR(Table1[[#This Row],[launch date  conversion]])</f>
        <v>2012</v>
      </c>
      <c r="P368" t="b">
        <v>0</v>
      </c>
      <c r="Q368">
        <v>134</v>
      </c>
      <c r="R368" t="b">
        <v>1</v>
      </c>
      <c r="S368" t="s">
        <v>8267</v>
      </c>
      <c r="T368" t="s">
        <v>8348</v>
      </c>
      <c r="U368" t="s">
        <v>8364</v>
      </c>
    </row>
    <row r="369" spans="1:21" ht="50" customHeight="1" x14ac:dyDescent="0.2">
      <c r="A369">
        <v>367</v>
      </c>
      <c r="B369" s="3" t="s">
        <v>368</v>
      </c>
      <c r="C369" s="3" t="s">
        <v>4477</v>
      </c>
      <c r="D369" s="6">
        <v>10000</v>
      </c>
      <c r="E369" s="15" t="str">
        <f t="shared" si="15"/>
        <v>10000 to 14999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 s="9">
        <f t="shared" si="16"/>
        <v>41395.207638888889</v>
      </c>
      <c r="L369" s="11">
        <v>2013</v>
      </c>
      <c r="M369">
        <v>1363960278</v>
      </c>
      <c r="N369" s="9">
        <f t="shared" si="17"/>
        <v>41355.577291666668</v>
      </c>
      <c r="O369" s="11">
        <f>YEAR(Table1[[#This Row],[launch date  conversion]])</f>
        <v>2013</v>
      </c>
      <c r="P369" t="b">
        <v>0</v>
      </c>
      <c r="Q369">
        <v>119</v>
      </c>
      <c r="R369" t="b">
        <v>1</v>
      </c>
      <c r="S369" t="s">
        <v>8267</v>
      </c>
      <c r="T369" t="s">
        <v>8348</v>
      </c>
      <c r="U369" t="s">
        <v>8364</v>
      </c>
    </row>
    <row r="370" spans="1:21" ht="50" customHeight="1" x14ac:dyDescent="0.2">
      <c r="A370">
        <v>368</v>
      </c>
      <c r="B370" s="3" t="s">
        <v>369</v>
      </c>
      <c r="C370" s="3" t="s">
        <v>4478</v>
      </c>
      <c r="D370" s="6">
        <v>12500</v>
      </c>
      <c r="E370" s="15" t="str">
        <f t="shared" si="15"/>
        <v>10000 to 14999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 s="9">
        <f t="shared" si="16"/>
        <v>42078.563912037032</v>
      </c>
      <c r="L370" s="11">
        <v>2015</v>
      </c>
      <c r="M370">
        <v>1423405922</v>
      </c>
      <c r="N370" s="9">
        <f t="shared" si="17"/>
        <v>42043.605578703704</v>
      </c>
      <c r="O370" s="11">
        <f>YEAR(Table1[[#This Row],[launch date  conversion]])</f>
        <v>2015</v>
      </c>
      <c r="P370" t="b">
        <v>0</v>
      </c>
      <c r="Q370">
        <v>159</v>
      </c>
      <c r="R370" t="b">
        <v>1</v>
      </c>
      <c r="S370" t="s">
        <v>8267</v>
      </c>
      <c r="T370" t="s">
        <v>8348</v>
      </c>
      <c r="U370" t="s">
        <v>8364</v>
      </c>
    </row>
    <row r="371" spans="1:21" ht="50" customHeight="1" x14ac:dyDescent="0.2">
      <c r="A371">
        <v>369</v>
      </c>
      <c r="B371" s="3" t="s">
        <v>370</v>
      </c>
      <c r="C371" s="3" t="s">
        <v>4479</v>
      </c>
      <c r="D371" s="6">
        <v>6500</v>
      </c>
      <c r="E371" s="15" t="str">
        <f t="shared" si="15"/>
        <v>5000 to 9999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 s="9">
        <f t="shared" si="16"/>
        <v>40923.551724537036</v>
      </c>
      <c r="L371" s="11">
        <v>2012</v>
      </c>
      <c r="M371">
        <v>1324041269</v>
      </c>
      <c r="N371" s="9">
        <f t="shared" si="17"/>
        <v>40893.551724537036</v>
      </c>
      <c r="O371" s="11">
        <f>YEAR(Table1[[#This Row],[launch date  conversion]])</f>
        <v>2011</v>
      </c>
      <c r="P371" t="b">
        <v>0</v>
      </c>
      <c r="Q371">
        <v>167</v>
      </c>
      <c r="R371" t="b">
        <v>1</v>
      </c>
      <c r="S371" t="s">
        <v>8267</v>
      </c>
      <c r="T371" t="s">
        <v>8348</v>
      </c>
      <c r="U371" t="s">
        <v>8364</v>
      </c>
    </row>
    <row r="372" spans="1:21" ht="50" customHeight="1" x14ac:dyDescent="0.2">
      <c r="A372">
        <v>370</v>
      </c>
      <c r="B372" s="3" t="s">
        <v>371</v>
      </c>
      <c r="C372" s="3" t="s">
        <v>4480</v>
      </c>
      <c r="D372" s="6">
        <v>25000</v>
      </c>
      <c r="E372" s="15" t="str">
        <f t="shared" si="15"/>
        <v>25000 to 29999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 s="9">
        <f t="shared" si="16"/>
        <v>42741.795138888891</v>
      </c>
      <c r="L372" s="11">
        <v>2017</v>
      </c>
      <c r="M372">
        <v>1481137500</v>
      </c>
      <c r="N372" s="9">
        <f t="shared" si="17"/>
        <v>42711.795138888891</v>
      </c>
      <c r="O372" s="11">
        <f>YEAR(Table1[[#This Row],[launch date  conversion]])</f>
        <v>2016</v>
      </c>
      <c r="P372" t="b">
        <v>0</v>
      </c>
      <c r="Q372">
        <v>43</v>
      </c>
      <c r="R372" t="b">
        <v>1</v>
      </c>
      <c r="S372" t="s">
        <v>8267</v>
      </c>
      <c r="T372" t="s">
        <v>8348</v>
      </c>
      <c r="U372" t="s">
        <v>8364</v>
      </c>
    </row>
    <row r="373" spans="1:21" ht="50" customHeight="1" x14ac:dyDescent="0.2">
      <c r="A373">
        <v>371</v>
      </c>
      <c r="B373" s="3" t="s">
        <v>372</v>
      </c>
      <c r="C373" s="3" t="s">
        <v>4481</v>
      </c>
      <c r="D373" s="6">
        <v>150000</v>
      </c>
      <c r="E373" s="15" t="str">
        <f t="shared" si="15"/>
        <v>Greater than 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 s="9">
        <f t="shared" si="16"/>
        <v>41306.767812500002</v>
      </c>
      <c r="L373" s="11">
        <v>2013</v>
      </c>
      <c r="M373">
        <v>1355855139</v>
      </c>
      <c r="N373" s="9">
        <f t="shared" si="17"/>
        <v>41261.767812500002</v>
      </c>
      <c r="O373" s="11">
        <f>YEAR(Table1[[#This Row],[launch date  conversion]])</f>
        <v>2012</v>
      </c>
      <c r="P373" t="b">
        <v>0</v>
      </c>
      <c r="Q373">
        <v>1062</v>
      </c>
      <c r="R373" t="b">
        <v>1</v>
      </c>
      <c r="S373" t="s">
        <v>8267</v>
      </c>
      <c r="T373" t="s">
        <v>8348</v>
      </c>
      <c r="U373" t="s">
        <v>8364</v>
      </c>
    </row>
    <row r="374" spans="1:21" ht="50" customHeight="1" x14ac:dyDescent="0.2">
      <c r="A374">
        <v>372</v>
      </c>
      <c r="B374" s="3" t="s">
        <v>373</v>
      </c>
      <c r="C374" s="3" t="s">
        <v>4482</v>
      </c>
      <c r="D374" s="6">
        <v>300</v>
      </c>
      <c r="E374" s="15" t="str">
        <f t="shared" si="15"/>
        <v>less than 1000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 s="9">
        <f t="shared" si="16"/>
        <v>42465.666666666672</v>
      </c>
      <c r="L374" s="11">
        <v>2016</v>
      </c>
      <c r="M374">
        <v>1456408244</v>
      </c>
      <c r="N374" s="9">
        <f t="shared" si="17"/>
        <v>42425.576898148152</v>
      </c>
      <c r="O374" s="11">
        <f>YEAR(Table1[[#This Row],[launch date  conversion]])</f>
        <v>2016</v>
      </c>
      <c r="P374" t="b">
        <v>0</v>
      </c>
      <c r="Q374">
        <v>9</v>
      </c>
      <c r="R374" t="b">
        <v>1</v>
      </c>
      <c r="S374" t="s">
        <v>8267</v>
      </c>
      <c r="T374" t="s">
        <v>8348</v>
      </c>
      <c r="U374" t="s">
        <v>8364</v>
      </c>
    </row>
    <row r="375" spans="1:21" ht="50" customHeight="1" x14ac:dyDescent="0.2">
      <c r="A375">
        <v>373</v>
      </c>
      <c r="B375" s="3" t="s">
        <v>374</v>
      </c>
      <c r="C375" s="3" t="s">
        <v>4483</v>
      </c>
      <c r="D375" s="6">
        <v>7500</v>
      </c>
      <c r="E375" s="15" t="str">
        <f t="shared" si="15"/>
        <v>5000 to 9999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 s="9">
        <f t="shared" si="16"/>
        <v>41108.91201388889</v>
      </c>
      <c r="L375" s="11">
        <v>2012</v>
      </c>
      <c r="M375">
        <v>1340056398</v>
      </c>
      <c r="N375" s="9">
        <f t="shared" si="17"/>
        <v>41078.91201388889</v>
      </c>
      <c r="O375" s="11">
        <f>YEAR(Table1[[#This Row],[launch date  conversion]])</f>
        <v>2012</v>
      </c>
      <c r="P375" t="b">
        <v>0</v>
      </c>
      <c r="Q375">
        <v>89</v>
      </c>
      <c r="R375" t="b">
        <v>1</v>
      </c>
      <c r="S375" t="s">
        <v>8267</v>
      </c>
      <c r="T375" t="s">
        <v>8348</v>
      </c>
      <c r="U375" t="s">
        <v>8364</v>
      </c>
    </row>
    <row r="376" spans="1:21" ht="50" customHeight="1" x14ac:dyDescent="0.2">
      <c r="A376">
        <v>374</v>
      </c>
      <c r="B376" s="3" t="s">
        <v>375</v>
      </c>
      <c r="C376" s="3" t="s">
        <v>4484</v>
      </c>
      <c r="D376" s="6">
        <v>6000</v>
      </c>
      <c r="E376" s="15" t="str">
        <f t="shared" si="15"/>
        <v>5000 to 9999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 s="9">
        <f t="shared" si="16"/>
        <v>40802.889247685183</v>
      </c>
      <c r="L376" s="11">
        <v>2011</v>
      </c>
      <c r="M376">
        <v>1312320031</v>
      </c>
      <c r="N376" s="9">
        <f t="shared" si="17"/>
        <v>40757.889247685183</v>
      </c>
      <c r="O376" s="11">
        <f>YEAR(Table1[[#This Row],[launch date  conversion]])</f>
        <v>2011</v>
      </c>
      <c r="P376" t="b">
        <v>0</v>
      </c>
      <c r="Q376">
        <v>174</v>
      </c>
      <c r="R376" t="b">
        <v>1</v>
      </c>
      <c r="S376" t="s">
        <v>8267</v>
      </c>
      <c r="T376" t="s">
        <v>8348</v>
      </c>
      <c r="U376" t="s">
        <v>8364</v>
      </c>
    </row>
    <row r="377" spans="1:21" ht="50" customHeight="1" x14ac:dyDescent="0.2">
      <c r="A377">
        <v>375</v>
      </c>
      <c r="B377" s="3" t="s">
        <v>376</v>
      </c>
      <c r="C377" s="3" t="s">
        <v>4485</v>
      </c>
      <c r="D377" s="6">
        <v>500</v>
      </c>
      <c r="E377" s="15" t="str">
        <f t="shared" si="15"/>
        <v>less than 1000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 s="9">
        <f t="shared" si="16"/>
        <v>41699.720833333333</v>
      </c>
      <c r="L377" s="11">
        <v>2014</v>
      </c>
      <c r="M377">
        <v>1390088311</v>
      </c>
      <c r="N377" s="9">
        <f t="shared" si="17"/>
        <v>41657.985081018516</v>
      </c>
      <c r="O377" s="11">
        <f>YEAR(Table1[[#This Row],[launch date  conversion]])</f>
        <v>2014</v>
      </c>
      <c r="P377" t="b">
        <v>0</v>
      </c>
      <c r="Q377">
        <v>14</v>
      </c>
      <c r="R377" t="b">
        <v>1</v>
      </c>
      <c r="S377" t="s">
        <v>8267</v>
      </c>
      <c r="T377" t="s">
        <v>8348</v>
      </c>
      <c r="U377" t="s">
        <v>8364</v>
      </c>
    </row>
    <row r="378" spans="1:21" ht="50" customHeight="1" x14ac:dyDescent="0.2">
      <c r="A378">
        <v>376</v>
      </c>
      <c r="B378" s="3" t="s">
        <v>377</v>
      </c>
      <c r="C378" s="3" t="s">
        <v>4486</v>
      </c>
      <c r="D378" s="6">
        <v>2450</v>
      </c>
      <c r="E378" s="15" t="str">
        <f t="shared" si="15"/>
        <v>1000 to 4999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 s="9">
        <f t="shared" si="16"/>
        <v>42607.452731481477</v>
      </c>
      <c r="L378" s="11">
        <v>2016</v>
      </c>
      <c r="M378">
        <v>1469443916</v>
      </c>
      <c r="N378" s="9">
        <f t="shared" si="17"/>
        <v>42576.452731481477</v>
      </c>
      <c r="O378" s="11">
        <f>YEAR(Table1[[#This Row],[launch date  conversion]])</f>
        <v>2016</v>
      </c>
      <c r="P378" t="b">
        <v>0</v>
      </c>
      <c r="Q378">
        <v>48</v>
      </c>
      <c r="R378" t="b">
        <v>1</v>
      </c>
      <c r="S378" t="s">
        <v>8267</v>
      </c>
      <c r="T378" t="s">
        <v>8348</v>
      </c>
      <c r="U378" t="s">
        <v>8364</v>
      </c>
    </row>
    <row r="379" spans="1:21" ht="50" customHeight="1" x14ac:dyDescent="0.2">
      <c r="A379">
        <v>377</v>
      </c>
      <c r="B379" s="3" t="s">
        <v>378</v>
      </c>
      <c r="C379" s="3" t="s">
        <v>4487</v>
      </c>
      <c r="D379" s="6">
        <v>12000</v>
      </c>
      <c r="E379" s="15" t="str">
        <f t="shared" si="15"/>
        <v>10000 to 14999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 s="9">
        <f t="shared" si="16"/>
        <v>42322.292361111111</v>
      </c>
      <c r="L379" s="11">
        <v>2015</v>
      </c>
      <c r="M379">
        <v>1444888868</v>
      </c>
      <c r="N379" s="9">
        <f t="shared" si="17"/>
        <v>42292.250787037032</v>
      </c>
      <c r="O379" s="11">
        <f>YEAR(Table1[[#This Row],[launch date  conversion]])</f>
        <v>2015</v>
      </c>
      <c r="P379" t="b">
        <v>0</v>
      </c>
      <c r="Q379">
        <v>133</v>
      </c>
      <c r="R379" t="b">
        <v>1</v>
      </c>
      <c r="S379" t="s">
        <v>8267</v>
      </c>
      <c r="T379" t="s">
        <v>8348</v>
      </c>
      <c r="U379" t="s">
        <v>8364</v>
      </c>
    </row>
    <row r="380" spans="1:21" ht="50" customHeight="1" x14ac:dyDescent="0.2">
      <c r="A380">
        <v>378</v>
      </c>
      <c r="B380" s="3" t="s">
        <v>379</v>
      </c>
      <c r="C380" s="3" t="s">
        <v>4488</v>
      </c>
      <c r="D380" s="6">
        <v>3000</v>
      </c>
      <c r="E380" s="15" t="str">
        <f t="shared" si="15"/>
        <v>1000 to 4999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 s="9">
        <f t="shared" si="16"/>
        <v>42394.994444444441</v>
      </c>
      <c r="L380" s="11">
        <v>2016</v>
      </c>
      <c r="M380">
        <v>1451655808</v>
      </c>
      <c r="N380" s="9">
        <f t="shared" si="17"/>
        <v>42370.571851851855</v>
      </c>
      <c r="O380" s="11">
        <f>YEAR(Table1[[#This Row],[launch date  conversion]])</f>
        <v>2016</v>
      </c>
      <c r="P380" t="b">
        <v>0</v>
      </c>
      <c r="Q380">
        <v>83</v>
      </c>
      <c r="R380" t="b">
        <v>1</v>
      </c>
      <c r="S380" t="s">
        <v>8267</v>
      </c>
      <c r="T380" t="s">
        <v>8348</v>
      </c>
      <c r="U380" t="s">
        <v>8364</v>
      </c>
    </row>
    <row r="381" spans="1:21" ht="50" customHeight="1" x14ac:dyDescent="0.2">
      <c r="A381">
        <v>379</v>
      </c>
      <c r="B381" s="3" t="s">
        <v>380</v>
      </c>
      <c r="C381" s="3" t="s">
        <v>4489</v>
      </c>
      <c r="D381" s="6">
        <v>15000</v>
      </c>
      <c r="E381" s="15" t="str">
        <f t="shared" si="15"/>
        <v>15000 to 19999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 s="9">
        <f t="shared" si="16"/>
        <v>41032.688333333332</v>
      </c>
      <c r="L381" s="11">
        <v>2012</v>
      </c>
      <c r="M381">
        <v>1332174672</v>
      </c>
      <c r="N381" s="9">
        <f t="shared" si="17"/>
        <v>40987.688333333332</v>
      </c>
      <c r="O381" s="11">
        <f>YEAR(Table1[[#This Row],[launch date  conversion]])</f>
        <v>2012</v>
      </c>
      <c r="P381" t="b">
        <v>0</v>
      </c>
      <c r="Q381">
        <v>149</v>
      </c>
      <c r="R381" t="b">
        <v>1</v>
      </c>
      <c r="S381" t="s">
        <v>8267</v>
      </c>
      <c r="T381" t="s">
        <v>8348</v>
      </c>
      <c r="U381" t="s">
        <v>8364</v>
      </c>
    </row>
    <row r="382" spans="1:21" ht="50" customHeight="1" x14ac:dyDescent="0.2">
      <c r="A382">
        <v>380</v>
      </c>
      <c r="B382" s="3" t="s">
        <v>381</v>
      </c>
      <c r="C382" s="3" t="s">
        <v>4490</v>
      </c>
      <c r="D382" s="6">
        <v>4000</v>
      </c>
      <c r="E382" s="15" t="str">
        <f t="shared" si="15"/>
        <v>1000 to 4999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 s="9">
        <f t="shared" si="16"/>
        <v>42392.719814814816</v>
      </c>
      <c r="L382" s="11">
        <v>2016</v>
      </c>
      <c r="M382">
        <v>1451409392</v>
      </c>
      <c r="N382" s="9">
        <f t="shared" si="17"/>
        <v>42367.719814814816</v>
      </c>
      <c r="O382" s="11">
        <f>YEAR(Table1[[#This Row],[launch date  conversion]])</f>
        <v>2015</v>
      </c>
      <c r="P382" t="b">
        <v>0</v>
      </c>
      <c r="Q382">
        <v>49</v>
      </c>
      <c r="R382" t="b">
        <v>1</v>
      </c>
      <c r="S382" t="s">
        <v>8267</v>
      </c>
      <c r="T382" t="s">
        <v>8348</v>
      </c>
      <c r="U382" t="s">
        <v>8364</v>
      </c>
    </row>
    <row r="383" spans="1:21" ht="50" customHeight="1" x14ac:dyDescent="0.2">
      <c r="A383">
        <v>381</v>
      </c>
      <c r="B383" s="3" t="s">
        <v>382</v>
      </c>
      <c r="C383" s="3" t="s">
        <v>4491</v>
      </c>
      <c r="D383" s="6">
        <v>25000</v>
      </c>
      <c r="E383" s="15" t="str">
        <f t="shared" si="15"/>
        <v>25000 to 29999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 s="9">
        <f t="shared" si="16"/>
        <v>41120.208333333336</v>
      </c>
      <c r="L383" s="11">
        <v>2012</v>
      </c>
      <c r="M383">
        <v>1340642717</v>
      </c>
      <c r="N383" s="9">
        <f t="shared" si="17"/>
        <v>41085.698113425926</v>
      </c>
      <c r="O383" s="11">
        <f>YEAR(Table1[[#This Row],[launch date  conversion]])</f>
        <v>2012</v>
      </c>
      <c r="P383" t="b">
        <v>0</v>
      </c>
      <c r="Q383">
        <v>251</v>
      </c>
      <c r="R383" t="b">
        <v>1</v>
      </c>
      <c r="S383" t="s">
        <v>8267</v>
      </c>
      <c r="T383" t="s">
        <v>8348</v>
      </c>
      <c r="U383" t="s">
        <v>8364</v>
      </c>
    </row>
    <row r="384" spans="1:21" ht="50" customHeight="1" x14ac:dyDescent="0.2">
      <c r="A384">
        <v>382</v>
      </c>
      <c r="B384" s="3" t="s">
        <v>383</v>
      </c>
      <c r="C384" s="3" t="s">
        <v>4492</v>
      </c>
      <c r="D384" s="6">
        <v>600</v>
      </c>
      <c r="E384" s="15" t="str">
        <f t="shared" si="15"/>
        <v>less than 1000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 s="9">
        <f t="shared" si="16"/>
        <v>41158.709490740745</v>
      </c>
      <c r="L384" s="11">
        <v>2012</v>
      </c>
      <c r="M384">
        <v>1345741300</v>
      </c>
      <c r="N384" s="9">
        <f t="shared" si="17"/>
        <v>41144.709490740745</v>
      </c>
      <c r="O384" s="11">
        <f>YEAR(Table1[[#This Row],[launch date  conversion]])</f>
        <v>2012</v>
      </c>
      <c r="P384" t="b">
        <v>0</v>
      </c>
      <c r="Q384">
        <v>22</v>
      </c>
      <c r="R384" t="b">
        <v>1</v>
      </c>
      <c r="S384" t="s">
        <v>8267</v>
      </c>
      <c r="T384" t="s">
        <v>8348</v>
      </c>
      <c r="U384" t="s">
        <v>8364</v>
      </c>
    </row>
    <row r="385" spans="1:21" ht="50" customHeight="1" x14ac:dyDescent="0.2">
      <c r="A385">
        <v>383</v>
      </c>
      <c r="B385" s="3" t="s">
        <v>384</v>
      </c>
      <c r="C385" s="3" t="s">
        <v>4493</v>
      </c>
      <c r="D385" s="6">
        <v>999</v>
      </c>
      <c r="E385" s="15" t="str">
        <f t="shared" si="15"/>
        <v>less than 1000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 s="9">
        <f t="shared" si="16"/>
        <v>41778.117581018516</v>
      </c>
      <c r="L385" s="11">
        <v>2014</v>
      </c>
      <c r="M385">
        <v>1398480559</v>
      </c>
      <c r="N385" s="9">
        <f t="shared" si="17"/>
        <v>41755.117581018516</v>
      </c>
      <c r="O385" s="11">
        <f>YEAR(Table1[[#This Row],[launch date  conversion]])</f>
        <v>2014</v>
      </c>
      <c r="P385" t="b">
        <v>0</v>
      </c>
      <c r="Q385">
        <v>48</v>
      </c>
      <c r="R385" t="b">
        <v>1</v>
      </c>
      <c r="S385" t="s">
        <v>8267</v>
      </c>
      <c r="T385" t="s">
        <v>8348</v>
      </c>
      <c r="U385" t="s">
        <v>8364</v>
      </c>
    </row>
    <row r="386" spans="1:21" ht="50" customHeight="1" x14ac:dyDescent="0.2">
      <c r="A386">
        <v>384</v>
      </c>
      <c r="B386" s="3" t="s">
        <v>385</v>
      </c>
      <c r="C386" s="3" t="s">
        <v>4494</v>
      </c>
      <c r="D386" s="6">
        <v>20000</v>
      </c>
      <c r="E386" s="15" t="str">
        <f t="shared" ref="E386:E449" si="18">_xlfn.IFS(D386&lt;1000,"less than 1000",D386&lt;5000, "1000 to 4999",D386&lt;10000, "5000 to 9999",D386&lt;15000, "10000 to 14999",D386&lt;20000,"15000 to 19999",D386&lt;25000, "20000 to 24999", D386&lt;30000, "25000 to 29999",D386&lt;35000,"30000 to 34999", D386&lt;40000,"35000 to 39999", D386&lt;45000,"40000 to 44999",D386&lt;50000,"45000 to 49999",TRUE, "Greater than 50000")</f>
        <v>20000 to 24999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 s="9">
        <f t="shared" si="16"/>
        <v>42010.781793981485</v>
      </c>
      <c r="L386" s="11">
        <v>2015</v>
      </c>
      <c r="M386">
        <v>1417977947</v>
      </c>
      <c r="N386" s="9">
        <f t="shared" si="17"/>
        <v>41980.781793981485</v>
      </c>
      <c r="O386" s="11">
        <f>YEAR(Table1[[#This Row],[launch date  conversion]])</f>
        <v>2014</v>
      </c>
      <c r="P386" t="b">
        <v>0</v>
      </c>
      <c r="Q386">
        <v>383</v>
      </c>
      <c r="R386" t="b">
        <v>1</v>
      </c>
      <c r="S386" t="s">
        <v>8267</v>
      </c>
      <c r="T386" t="s">
        <v>8348</v>
      </c>
      <c r="U386" t="s">
        <v>8364</v>
      </c>
    </row>
    <row r="387" spans="1:21" ht="50" customHeight="1" x14ac:dyDescent="0.2">
      <c r="A387">
        <v>385</v>
      </c>
      <c r="B387" s="3" t="s">
        <v>386</v>
      </c>
      <c r="C387" s="3" t="s">
        <v>4495</v>
      </c>
      <c r="D387" s="6">
        <v>25000</v>
      </c>
      <c r="E387" s="15" t="str">
        <f t="shared" si="18"/>
        <v>25000 to 29999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 s="9">
        <f t="shared" ref="K387:K450" si="19">(((J387/60)/60)/24)+DATE(1970,1,1)</f>
        <v>41964.626168981486</v>
      </c>
      <c r="L387" s="11">
        <v>2014</v>
      </c>
      <c r="M387">
        <v>1413986501</v>
      </c>
      <c r="N387" s="9">
        <f t="shared" ref="N387:N450" si="20">(((M387/60)/60)/24)+DATE(1970,1,1)</f>
        <v>41934.584502314814</v>
      </c>
      <c r="O387" s="11">
        <f>YEAR(Table1[[#This Row],[launch date  conversion]])</f>
        <v>2014</v>
      </c>
      <c r="P387" t="b">
        <v>0</v>
      </c>
      <c r="Q387">
        <v>237</v>
      </c>
      <c r="R387" t="b">
        <v>1</v>
      </c>
      <c r="S387" t="s">
        <v>8267</v>
      </c>
      <c r="T387" t="s">
        <v>8348</v>
      </c>
      <c r="U387" t="s">
        <v>8364</v>
      </c>
    </row>
    <row r="388" spans="1:21" ht="50" customHeight="1" x14ac:dyDescent="0.2">
      <c r="A388">
        <v>386</v>
      </c>
      <c r="B388" s="3" t="s">
        <v>387</v>
      </c>
      <c r="C388" s="3" t="s">
        <v>4496</v>
      </c>
      <c r="D388" s="6">
        <v>600</v>
      </c>
      <c r="E388" s="15" t="str">
        <f t="shared" si="18"/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 s="9">
        <f t="shared" si="19"/>
        <v>42226.951284722221</v>
      </c>
      <c r="L388" s="11">
        <v>2015</v>
      </c>
      <c r="M388">
        <v>1437950991</v>
      </c>
      <c r="N388" s="9">
        <f t="shared" si="20"/>
        <v>42211.951284722221</v>
      </c>
      <c r="O388" s="11">
        <f>YEAR(Table1[[#This Row],[launch date  conversion]])</f>
        <v>2015</v>
      </c>
      <c r="P388" t="b">
        <v>0</v>
      </c>
      <c r="Q388">
        <v>13</v>
      </c>
      <c r="R388" t="b">
        <v>1</v>
      </c>
      <c r="S388" t="s">
        <v>8267</v>
      </c>
      <c r="T388" t="s">
        <v>8348</v>
      </c>
      <c r="U388" t="s">
        <v>8364</v>
      </c>
    </row>
    <row r="389" spans="1:21" ht="50" customHeight="1" x14ac:dyDescent="0.2">
      <c r="A389">
        <v>387</v>
      </c>
      <c r="B389" s="3" t="s">
        <v>388</v>
      </c>
      <c r="C389" s="3" t="s">
        <v>4497</v>
      </c>
      <c r="D389" s="6">
        <v>38000</v>
      </c>
      <c r="E389" s="15" t="str">
        <f t="shared" si="18"/>
        <v>35000 to 39999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 s="9">
        <f t="shared" si="19"/>
        <v>42231.25</v>
      </c>
      <c r="L389" s="11">
        <v>2015</v>
      </c>
      <c r="M389">
        <v>1436976858</v>
      </c>
      <c r="N389" s="9">
        <f t="shared" si="20"/>
        <v>42200.67659722222</v>
      </c>
      <c r="O389" s="11">
        <f>YEAR(Table1[[#This Row],[launch date  conversion]])</f>
        <v>2015</v>
      </c>
      <c r="P389" t="b">
        <v>0</v>
      </c>
      <c r="Q389">
        <v>562</v>
      </c>
      <c r="R389" t="b">
        <v>1</v>
      </c>
      <c r="S389" t="s">
        <v>8267</v>
      </c>
      <c r="T389" t="s">
        <v>8348</v>
      </c>
      <c r="U389" t="s">
        <v>8364</v>
      </c>
    </row>
    <row r="390" spans="1:21" ht="50" customHeight="1" x14ac:dyDescent="0.2">
      <c r="A390">
        <v>388</v>
      </c>
      <c r="B390" s="3" t="s">
        <v>389</v>
      </c>
      <c r="C390" s="3" t="s">
        <v>4498</v>
      </c>
      <c r="D390" s="6">
        <v>5000</v>
      </c>
      <c r="E390" s="15" t="str">
        <f t="shared" si="18"/>
        <v>5000 to 9999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 s="9">
        <f t="shared" si="19"/>
        <v>42579.076157407413</v>
      </c>
      <c r="L390" s="11">
        <v>2016</v>
      </c>
      <c r="M390">
        <v>1467078580</v>
      </c>
      <c r="N390" s="9">
        <f t="shared" si="20"/>
        <v>42549.076157407413</v>
      </c>
      <c r="O390" s="11">
        <f>YEAR(Table1[[#This Row],[launch date  conversion]])</f>
        <v>2016</v>
      </c>
      <c r="P390" t="b">
        <v>0</v>
      </c>
      <c r="Q390">
        <v>71</v>
      </c>
      <c r="R390" t="b">
        <v>1</v>
      </c>
      <c r="S390" t="s">
        <v>8267</v>
      </c>
      <c r="T390" t="s">
        <v>8348</v>
      </c>
      <c r="U390" t="s">
        <v>8364</v>
      </c>
    </row>
    <row r="391" spans="1:21" ht="50" customHeight="1" x14ac:dyDescent="0.2">
      <c r="A391">
        <v>389</v>
      </c>
      <c r="B391" s="3" t="s">
        <v>390</v>
      </c>
      <c r="C391" s="3" t="s">
        <v>4499</v>
      </c>
      <c r="D391" s="6">
        <v>68000</v>
      </c>
      <c r="E391" s="15" t="str">
        <f t="shared" si="18"/>
        <v>Greater than 50000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 s="9">
        <f t="shared" si="19"/>
        <v>41705.957638888889</v>
      </c>
      <c r="L391" s="11">
        <v>2014</v>
      </c>
      <c r="M391">
        <v>1391477450</v>
      </c>
      <c r="N391" s="9">
        <f t="shared" si="20"/>
        <v>41674.063078703701</v>
      </c>
      <c r="O391" s="11">
        <f>YEAR(Table1[[#This Row],[launch date  conversion]])</f>
        <v>2014</v>
      </c>
      <c r="P391" t="b">
        <v>0</v>
      </c>
      <c r="Q391">
        <v>1510</v>
      </c>
      <c r="R391" t="b">
        <v>1</v>
      </c>
      <c r="S391" t="s">
        <v>8267</v>
      </c>
      <c r="T391" t="s">
        <v>8348</v>
      </c>
      <c r="U391" t="s">
        <v>8364</v>
      </c>
    </row>
    <row r="392" spans="1:21" ht="50" customHeight="1" x14ac:dyDescent="0.2">
      <c r="A392">
        <v>390</v>
      </c>
      <c r="B392" s="3" t="s">
        <v>391</v>
      </c>
      <c r="C392" s="3" t="s">
        <v>4500</v>
      </c>
      <c r="D392" s="6">
        <v>1000</v>
      </c>
      <c r="E392" s="15" t="str">
        <f t="shared" si="18"/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 s="9">
        <f t="shared" si="19"/>
        <v>42132.036712962959</v>
      </c>
      <c r="L392" s="11">
        <v>2015</v>
      </c>
      <c r="M392">
        <v>1429318372</v>
      </c>
      <c r="N392" s="9">
        <f t="shared" si="20"/>
        <v>42112.036712962959</v>
      </c>
      <c r="O392" s="11">
        <f>YEAR(Table1[[#This Row],[launch date  conversion]])</f>
        <v>2015</v>
      </c>
      <c r="P392" t="b">
        <v>0</v>
      </c>
      <c r="Q392">
        <v>14</v>
      </c>
      <c r="R392" t="b">
        <v>1</v>
      </c>
      <c r="S392" t="s">
        <v>8267</v>
      </c>
      <c r="T392" t="s">
        <v>8348</v>
      </c>
      <c r="U392" t="s">
        <v>8364</v>
      </c>
    </row>
    <row r="393" spans="1:21" ht="50" customHeight="1" x14ac:dyDescent="0.2">
      <c r="A393">
        <v>391</v>
      </c>
      <c r="B393" s="3" t="s">
        <v>392</v>
      </c>
      <c r="C393" s="3" t="s">
        <v>4501</v>
      </c>
      <c r="D393" s="6">
        <v>20000</v>
      </c>
      <c r="E393" s="15" t="str">
        <f t="shared" si="18"/>
        <v>20000 to 24999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 s="9">
        <f t="shared" si="19"/>
        <v>40895.040972222225</v>
      </c>
      <c r="L393" s="11">
        <v>2011</v>
      </c>
      <c r="M393">
        <v>1321578051</v>
      </c>
      <c r="N393" s="9">
        <f t="shared" si="20"/>
        <v>40865.042256944449</v>
      </c>
      <c r="O393" s="11">
        <f>YEAR(Table1[[#This Row],[launch date  conversion]])</f>
        <v>2011</v>
      </c>
      <c r="P393" t="b">
        <v>0</v>
      </c>
      <c r="Q393">
        <v>193</v>
      </c>
      <c r="R393" t="b">
        <v>1</v>
      </c>
      <c r="S393" t="s">
        <v>8267</v>
      </c>
      <c r="T393" t="s">
        <v>8348</v>
      </c>
      <c r="U393" t="s">
        <v>8364</v>
      </c>
    </row>
    <row r="394" spans="1:21" ht="50" customHeight="1" x14ac:dyDescent="0.2">
      <c r="A394">
        <v>392</v>
      </c>
      <c r="B394" s="3" t="s">
        <v>393</v>
      </c>
      <c r="C394" s="3" t="s">
        <v>4502</v>
      </c>
      <c r="D394" s="6">
        <v>18500</v>
      </c>
      <c r="E394" s="15" t="str">
        <f t="shared" si="18"/>
        <v>15000 to 19999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 s="9">
        <f t="shared" si="19"/>
        <v>40794.125</v>
      </c>
      <c r="L394" s="11">
        <v>2011</v>
      </c>
      <c r="M394">
        <v>1312823571</v>
      </c>
      <c r="N394" s="9">
        <f t="shared" si="20"/>
        <v>40763.717256944445</v>
      </c>
      <c r="O394" s="11">
        <f>YEAR(Table1[[#This Row],[launch date  conversion]])</f>
        <v>2011</v>
      </c>
      <c r="P394" t="b">
        <v>0</v>
      </c>
      <c r="Q394">
        <v>206</v>
      </c>
      <c r="R394" t="b">
        <v>1</v>
      </c>
      <c r="S394" t="s">
        <v>8267</v>
      </c>
      <c r="T394" t="s">
        <v>8348</v>
      </c>
      <c r="U394" t="s">
        <v>8364</v>
      </c>
    </row>
    <row r="395" spans="1:21" ht="50" customHeight="1" x14ac:dyDescent="0.2">
      <c r="A395">
        <v>393</v>
      </c>
      <c r="B395" s="3" t="s">
        <v>394</v>
      </c>
      <c r="C395" s="3" t="s">
        <v>4503</v>
      </c>
      <c r="D395" s="6">
        <v>50000</v>
      </c>
      <c r="E395" s="15" t="str">
        <f t="shared" si="18"/>
        <v>Greater than 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 s="9">
        <f t="shared" si="19"/>
        <v>41557.708935185183</v>
      </c>
      <c r="L395" s="11">
        <v>2013</v>
      </c>
      <c r="M395">
        <v>1378746052</v>
      </c>
      <c r="N395" s="9">
        <f t="shared" si="20"/>
        <v>41526.708935185183</v>
      </c>
      <c r="O395" s="11">
        <f>YEAR(Table1[[#This Row],[launch date  conversion]])</f>
        <v>2013</v>
      </c>
      <c r="P395" t="b">
        <v>0</v>
      </c>
      <c r="Q395">
        <v>351</v>
      </c>
      <c r="R395" t="b">
        <v>1</v>
      </c>
      <c r="S395" t="s">
        <v>8267</v>
      </c>
      <c r="T395" t="s">
        <v>8348</v>
      </c>
      <c r="U395" t="s">
        <v>8364</v>
      </c>
    </row>
    <row r="396" spans="1:21" ht="50" customHeight="1" x14ac:dyDescent="0.2">
      <c r="A396">
        <v>394</v>
      </c>
      <c r="B396" s="3" t="s">
        <v>395</v>
      </c>
      <c r="C396" s="3" t="s">
        <v>4504</v>
      </c>
      <c r="D396" s="6">
        <v>4700</v>
      </c>
      <c r="E396" s="15" t="str">
        <f t="shared" si="18"/>
        <v>1000 to 4999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 s="9">
        <f t="shared" si="19"/>
        <v>42477.776412037041</v>
      </c>
      <c r="L396" s="11">
        <v>2016</v>
      </c>
      <c r="M396">
        <v>1455737882</v>
      </c>
      <c r="N396" s="9">
        <f t="shared" si="20"/>
        <v>42417.818078703705</v>
      </c>
      <c r="O396" s="11">
        <f>YEAR(Table1[[#This Row],[launch date  conversion]])</f>
        <v>2016</v>
      </c>
      <c r="P396" t="b">
        <v>0</v>
      </c>
      <c r="Q396">
        <v>50</v>
      </c>
      <c r="R396" t="b">
        <v>1</v>
      </c>
      <c r="S396" t="s">
        <v>8267</v>
      </c>
      <c r="T396" t="s">
        <v>8348</v>
      </c>
      <c r="U396" t="s">
        <v>8364</v>
      </c>
    </row>
    <row r="397" spans="1:21" ht="50" customHeight="1" x14ac:dyDescent="0.2">
      <c r="A397">
        <v>395</v>
      </c>
      <c r="B397" s="3" t="s">
        <v>396</v>
      </c>
      <c r="C397" s="3" t="s">
        <v>4505</v>
      </c>
      <c r="D397" s="6">
        <v>10000</v>
      </c>
      <c r="E397" s="15" t="str">
        <f t="shared" si="18"/>
        <v>10000 to 14999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 s="9">
        <f t="shared" si="19"/>
        <v>41026.897222222222</v>
      </c>
      <c r="L397" s="11">
        <v>2012</v>
      </c>
      <c r="M397">
        <v>1332452960</v>
      </c>
      <c r="N397" s="9">
        <f t="shared" si="20"/>
        <v>40990.909259259257</v>
      </c>
      <c r="O397" s="11">
        <f>YEAR(Table1[[#This Row],[launch date  conversion]])</f>
        <v>2012</v>
      </c>
      <c r="P397" t="b">
        <v>0</v>
      </c>
      <c r="Q397">
        <v>184</v>
      </c>
      <c r="R397" t="b">
        <v>1</v>
      </c>
      <c r="S397" t="s">
        <v>8267</v>
      </c>
      <c r="T397" t="s">
        <v>8348</v>
      </c>
      <c r="U397" t="s">
        <v>8364</v>
      </c>
    </row>
    <row r="398" spans="1:21" ht="50" customHeight="1" x14ac:dyDescent="0.2">
      <c r="A398">
        <v>396</v>
      </c>
      <c r="B398" s="3" t="s">
        <v>397</v>
      </c>
      <c r="C398" s="3" t="s">
        <v>4506</v>
      </c>
      <c r="D398" s="6">
        <v>15000</v>
      </c>
      <c r="E398" s="15" t="str">
        <f t="shared" si="18"/>
        <v>15000 to 19999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 s="9">
        <f t="shared" si="19"/>
        <v>41097.564884259256</v>
      </c>
      <c r="L398" s="11">
        <v>2012</v>
      </c>
      <c r="M398">
        <v>1340372006</v>
      </c>
      <c r="N398" s="9">
        <f t="shared" si="20"/>
        <v>41082.564884259256</v>
      </c>
      <c r="O398" s="11">
        <f>YEAR(Table1[[#This Row],[launch date  conversion]])</f>
        <v>2012</v>
      </c>
      <c r="P398" t="b">
        <v>0</v>
      </c>
      <c r="Q398">
        <v>196</v>
      </c>
      <c r="R398" t="b">
        <v>1</v>
      </c>
      <c r="S398" t="s">
        <v>8267</v>
      </c>
      <c r="T398" t="s">
        <v>8348</v>
      </c>
      <c r="U398" t="s">
        <v>8364</v>
      </c>
    </row>
    <row r="399" spans="1:21" ht="50" customHeight="1" x14ac:dyDescent="0.2">
      <c r="A399">
        <v>397</v>
      </c>
      <c r="B399" s="3" t="s">
        <v>398</v>
      </c>
      <c r="C399" s="3" t="s">
        <v>4507</v>
      </c>
      <c r="D399" s="6">
        <v>12444</v>
      </c>
      <c r="E399" s="15" t="str">
        <f t="shared" si="18"/>
        <v>10000 to 14999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 s="9">
        <f t="shared" si="19"/>
        <v>40422.155555555553</v>
      </c>
      <c r="L399" s="11">
        <v>2010</v>
      </c>
      <c r="M399">
        <v>1279651084</v>
      </c>
      <c r="N399" s="9">
        <f t="shared" si="20"/>
        <v>40379.776435185187</v>
      </c>
      <c r="O399" s="11">
        <f>YEAR(Table1[[#This Row],[launch date  conversion]])</f>
        <v>2010</v>
      </c>
      <c r="P399" t="b">
        <v>0</v>
      </c>
      <c r="Q399">
        <v>229</v>
      </c>
      <c r="R399" t="b">
        <v>1</v>
      </c>
      <c r="S399" t="s">
        <v>8267</v>
      </c>
      <c r="T399" t="s">
        <v>8348</v>
      </c>
      <c r="U399" t="s">
        <v>8364</v>
      </c>
    </row>
    <row r="400" spans="1:21" ht="50" customHeight="1" x14ac:dyDescent="0.2">
      <c r="A400">
        <v>398</v>
      </c>
      <c r="B400" s="3" t="s">
        <v>399</v>
      </c>
      <c r="C400" s="3" t="s">
        <v>4508</v>
      </c>
      <c r="D400" s="6">
        <v>7500</v>
      </c>
      <c r="E400" s="15" t="str">
        <f t="shared" si="18"/>
        <v>5000 to 9999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 s="9">
        <f t="shared" si="19"/>
        <v>42123.793124999997</v>
      </c>
      <c r="L400" s="11">
        <v>2015</v>
      </c>
      <c r="M400">
        <v>1426446126</v>
      </c>
      <c r="N400" s="9">
        <f t="shared" si="20"/>
        <v>42078.793124999997</v>
      </c>
      <c r="O400" s="11">
        <f>YEAR(Table1[[#This Row],[launch date  conversion]])</f>
        <v>2015</v>
      </c>
      <c r="P400" t="b">
        <v>0</v>
      </c>
      <c r="Q400">
        <v>67</v>
      </c>
      <c r="R400" t="b">
        <v>1</v>
      </c>
      <c r="S400" t="s">
        <v>8267</v>
      </c>
      <c r="T400" t="s">
        <v>8348</v>
      </c>
      <c r="U400" t="s">
        <v>8364</v>
      </c>
    </row>
    <row r="401" spans="1:21" ht="50" customHeight="1" x14ac:dyDescent="0.2">
      <c r="A401">
        <v>399</v>
      </c>
      <c r="B401" s="3" t="s">
        <v>400</v>
      </c>
      <c r="C401" s="3" t="s">
        <v>4509</v>
      </c>
      <c r="D401" s="6">
        <v>20000</v>
      </c>
      <c r="E401" s="15" t="str">
        <f t="shared" si="18"/>
        <v>20000 to 24999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 s="9">
        <f t="shared" si="19"/>
        <v>42718.5</v>
      </c>
      <c r="L401" s="11">
        <v>2016</v>
      </c>
      <c r="M401">
        <v>1479070867</v>
      </c>
      <c r="N401" s="9">
        <f t="shared" si="20"/>
        <v>42687.875775462962</v>
      </c>
      <c r="O401" s="11">
        <f>YEAR(Table1[[#This Row],[launch date  conversion]])</f>
        <v>2016</v>
      </c>
      <c r="P401" t="b">
        <v>0</v>
      </c>
      <c r="Q401">
        <v>95</v>
      </c>
      <c r="R401" t="b">
        <v>1</v>
      </c>
      <c r="S401" t="s">
        <v>8267</v>
      </c>
      <c r="T401" t="s">
        <v>8348</v>
      </c>
      <c r="U401" t="s">
        <v>8364</v>
      </c>
    </row>
    <row r="402" spans="1:21" ht="50" customHeight="1" x14ac:dyDescent="0.2">
      <c r="A402">
        <v>400</v>
      </c>
      <c r="B402" s="3" t="s">
        <v>401</v>
      </c>
      <c r="C402" s="3" t="s">
        <v>4510</v>
      </c>
      <c r="D402" s="6">
        <v>10000</v>
      </c>
      <c r="E402" s="15" t="str">
        <f t="shared" si="18"/>
        <v>10000 to 14999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 s="9">
        <f t="shared" si="19"/>
        <v>41776.145833333336</v>
      </c>
      <c r="L402" s="11">
        <v>2014</v>
      </c>
      <c r="M402">
        <v>1397661347</v>
      </c>
      <c r="N402" s="9">
        <f t="shared" si="20"/>
        <v>41745.635960648149</v>
      </c>
      <c r="O402" s="11">
        <f>YEAR(Table1[[#This Row],[launch date  conversion]])</f>
        <v>2014</v>
      </c>
      <c r="P402" t="b">
        <v>0</v>
      </c>
      <c r="Q402">
        <v>62</v>
      </c>
      <c r="R402" t="b">
        <v>1</v>
      </c>
      <c r="S402" t="s">
        <v>8267</v>
      </c>
      <c r="T402" t="s">
        <v>8348</v>
      </c>
      <c r="U402" t="s">
        <v>8364</v>
      </c>
    </row>
    <row r="403" spans="1:21" ht="50" customHeight="1" x14ac:dyDescent="0.2">
      <c r="A403">
        <v>401</v>
      </c>
      <c r="B403" s="3" t="s">
        <v>402</v>
      </c>
      <c r="C403" s="3" t="s">
        <v>4511</v>
      </c>
      <c r="D403" s="6">
        <v>50000</v>
      </c>
      <c r="E403" s="15" t="str">
        <f t="shared" si="18"/>
        <v>Greater than 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 s="9">
        <f t="shared" si="19"/>
        <v>40762.842245370368</v>
      </c>
      <c r="L403" s="11">
        <v>2011</v>
      </c>
      <c r="M403">
        <v>1310155970</v>
      </c>
      <c r="N403" s="9">
        <f t="shared" si="20"/>
        <v>40732.842245370368</v>
      </c>
      <c r="O403" s="11">
        <f>YEAR(Table1[[#This Row],[launch date  conversion]])</f>
        <v>2011</v>
      </c>
      <c r="P403" t="b">
        <v>0</v>
      </c>
      <c r="Q403">
        <v>73</v>
      </c>
      <c r="R403" t="b">
        <v>1</v>
      </c>
      <c r="S403" t="s">
        <v>8267</v>
      </c>
      <c r="T403" t="s">
        <v>8348</v>
      </c>
      <c r="U403" t="s">
        <v>8364</v>
      </c>
    </row>
    <row r="404" spans="1:21" ht="50" customHeight="1" x14ac:dyDescent="0.2">
      <c r="A404">
        <v>402</v>
      </c>
      <c r="B404" s="3" t="s">
        <v>403</v>
      </c>
      <c r="C404" s="3" t="s">
        <v>4512</v>
      </c>
      <c r="D404" s="6">
        <v>2000</v>
      </c>
      <c r="E404" s="15" t="str">
        <f t="shared" si="18"/>
        <v>1000 to 4999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 s="9">
        <f t="shared" si="19"/>
        <v>42313.58121527778</v>
      </c>
      <c r="L404" s="11">
        <v>2015</v>
      </c>
      <c r="M404">
        <v>1444913817</v>
      </c>
      <c r="N404" s="9">
        <f t="shared" si="20"/>
        <v>42292.539548611108</v>
      </c>
      <c r="O404" s="11">
        <f>YEAR(Table1[[#This Row],[launch date  conversion]])</f>
        <v>2015</v>
      </c>
      <c r="P404" t="b">
        <v>0</v>
      </c>
      <c r="Q404">
        <v>43</v>
      </c>
      <c r="R404" t="b">
        <v>1</v>
      </c>
      <c r="S404" t="s">
        <v>8267</v>
      </c>
      <c r="T404" t="s">
        <v>8348</v>
      </c>
      <c r="U404" t="s">
        <v>8364</v>
      </c>
    </row>
    <row r="405" spans="1:21" ht="50" customHeight="1" x14ac:dyDescent="0.2">
      <c r="A405">
        <v>403</v>
      </c>
      <c r="B405" s="3" t="s">
        <v>404</v>
      </c>
      <c r="C405" s="3" t="s">
        <v>4513</v>
      </c>
      <c r="D405" s="6">
        <v>5000</v>
      </c>
      <c r="E405" s="15" t="str">
        <f t="shared" si="18"/>
        <v>5000 to 9999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 s="9">
        <f t="shared" si="19"/>
        <v>40765.297222222223</v>
      </c>
      <c r="L405" s="11">
        <v>2011</v>
      </c>
      <c r="M405">
        <v>1308900441</v>
      </c>
      <c r="N405" s="9">
        <f t="shared" si="20"/>
        <v>40718.310659722221</v>
      </c>
      <c r="O405" s="11">
        <f>YEAR(Table1[[#This Row],[launch date  conversion]])</f>
        <v>2011</v>
      </c>
      <c r="P405" t="b">
        <v>0</v>
      </c>
      <c r="Q405">
        <v>70</v>
      </c>
      <c r="R405" t="b">
        <v>1</v>
      </c>
      <c r="S405" t="s">
        <v>8267</v>
      </c>
      <c r="T405" t="s">
        <v>8348</v>
      </c>
      <c r="U405" t="s">
        <v>8364</v>
      </c>
    </row>
    <row r="406" spans="1:21" ht="50" customHeight="1" x14ac:dyDescent="0.2">
      <c r="A406">
        <v>404</v>
      </c>
      <c r="B406" s="3" t="s">
        <v>405</v>
      </c>
      <c r="C406" s="3" t="s">
        <v>4514</v>
      </c>
      <c r="D406" s="6">
        <v>35000</v>
      </c>
      <c r="E406" s="15" t="str">
        <f t="shared" si="18"/>
        <v>35000 to 39999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 s="9">
        <f t="shared" si="19"/>
        <v>41675.961111111108</v>
      </c>
      <c r="L406" s="11">
        <v>2014</v>
      </c>
      <c r="M406">
        <v>1389107062</v>
      </c>
      <c r="N406" s="9">
        <f t="shared" si="20"/>
        <v>41646.628032407411</v>
      </c>
      <c r="O406" s="11">
        <f>YEAR(Table1[[#This Row],[launch date  conversion]])</f>
        <v>2014</v>
      </c>
      <c r="P406" t="b">
        <v>0</v>
      </c>
      <c r="Q406">
        <v>271</v>
      </c>
      <c r="R406" t="b">
        <v>1</v>
      </c>
      <c r="S406" t="s">
        <v>8267</v>
      </c>
      <c r="T406" t="s">
        <v>8348</v>
      </c>
      <c r="U406" t="s">
        <v>8364</v>
      </c>
    </row>
    <row r="407" spans="1:21" ht="50" customHeight="1" x14ac:dyDescent="0.2">
      <c r="A407">
        <v>405</v>
      </c>
      <c r="B407" s="3" t="s">
        <v>406</v>
      </c>
      <c r="C407" s="3" t="s">
        <v>4515</v>
      </c>
      <c r="D407" s="6">
        <v>2820</v>
      </c>
      <c r="E407" s="15" t="str">
        <f t="shared" si="18"/>
        <v>1000 to 4999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 s="9">
        <f t="shared" si="19"/>
        <v>41704.08494212963</v>
      </c>
      <c r="L407" s="11">
        <v>2014</v>
      </c>
      <c r="M407">
        <v>1391479339</v>
      </c>
      <c r="N407" s="9">
        <f t="shared" si="20"/>
        <v>41674.08494212963</v>
      </c>
      <c r="O407" s="11">
        <f>YEAR(Table1[[#This Row],[launch date  conversion]])</f>
        <v>2014</v>
      </c>
      <c r="P407" t="b">
        <v>0</v>
      </c>
      <c r="Q407">
        <v>55</v>
      </c>
      <c r="R407" t="b">
        <v>1</v>
      </c>
      <c r="S407" t="s">
        <v>8267</v>
      </c>
      <c r="T407" t="s">
        <v>8348</v>
      </c>
      <c r="U407" t="s">
        <v>8364</v>
      </c>
    </row>
    <row r="408" spans="1:21" ht="50" customHeight="1" x14ac:dyDescent="0.2">
      <c r="A408">
        <v>406</v>
      </c>
      <c r="B408" s="3" t="s">
        <v>407</v>
      </c>
      <c r="C408" s="3" t="s">
        <v>4516</v>
      </c>
      <c r="D408" s="6">
        <v>2800</v>
      </c>
      <c r="E408" s="15" t="str">
        <f t="shared" si="18"/>
        <v>1000 to 4999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 s="9">
        <f t="shared" si="19"/>
        <v>40672.249305555553</v>
      </c>
      <c r="L408" s="11">
        <v>2011</v>
      </c>
      <c r="M408">
        <v>1301975637</v>
      </c>
      <c r="N408" s="9">
        <f t="shared" si="20"/>
        <v>40638.162465277775</v>
      </c>
      <c r="O408" s="11">
        <f>YEAR(Table1[[#This Row],[launch date  conversion]])</f>
        <v>2011</v>
      </c>
      <c r="P408" t="b">
        <v>0</v>
      </c>
      <c r="Q408">
        <v>35</v>
      </c>
      <c r="R408" t="b">
        <v>1</v>
      </c>
      <c r="S408" t="s">
        <v>8267</v>
      </c>
      <c r="T408" t="s">
        <v>8348</v>
      </c>
      <c r="U408" t="s">
        <v>8364</v>
      </c>
    </row>
    <row r="409" spans="1:21" ht="50" customHeight="1" x14ac:dyDescent="0.2">
      <c r="A409">
        <v>407</v>
      </c>
      <c r="B409" s="3" t="s">
        <v>408</v>
      </c>
      <c r="C409" s="3" t="s">
        <v>4517</v>
      </c>
      <c r="D409" s="6">
        <v>2000</v>
      </c>
      <c r="E409" s="15" t="str">
        <f t="shared" si="18"/>
        <v>1000 to 4999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 s="9">
        <f t="shared" si="19"/>
        <v>40866.912615740745</v>
      </c>
      <c r="L409" s="11">
        <v>2011</v>
      </c>
      <c r="M409">
        <v>1316552050</v>
      </c>
      <c r="N409" s="9">
        <f t="shared" si="20"/>
        <v>40806.870949074073</v>
      </c>
      <c r="O409" s="11">
        <f>YEAR(Table1[[#This Row],[launch date  conversion]])</f>
        <v>2011</v>
      </c>
      <c r="P409" t="b">
        <v>0</v>
      </c>
      <c r="Q409">
        <v>22</v>
      </c>
      <c r="R409" t="b">
        <v>1</v>
      </c>
      <c r="S409" t="s">
        <v>8267</v>
      </c>
      <c r="T409" t="s">
        <v>8348</v>
      </c>
      <c r="U409" t="s">
        <v>8364</v>
      </c>
    </row>
    <row r="410" spans="1:21" ht="50" customHeight="1" x14ac:dyDescent="0.2">
      <c r="A410">
        <v>408</v>
      </c>
      <c r="B410" s="3" t="s">
        <v>409</v>
      </c>
      <c r="C410" s="3" t="s">
        <v>4518</v>
      </c>
      <c r="D410" s="6">
        <v>6000</v>
      </c>
      <c r="E410" s="15" t="str">
        <f t="shared" si="18"/>
        <v>5000 to 9999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 s="9">
        <f t="shared" si="19"/>
        <v>41583.777662037035</v>
      </c>
      <c r="L410" s="11">
        <v>2013</v>
      </c>
      <c r="M410">
        <v>1380217190</v>
      </c>
      <c r="N410" s="9">
        <f t="shared" si="20"/>
        <v>41543.735995370371</v>
      </c>
      <c r="O410" s="11">
        <f>YEAR(Table1[[#This Row],[launch date  conversion]])</f>
        <v>2013</v>
      </c>
      <c r="P410" t="b">
        <v>0</v>
      </c>
      <c r="Q410">
        <v>38</v>
      </c>
      <c r="R410" t="b">
        <v>1</v>
      </c>
      <c r="S410" t="s">
        <v>8267</v>
      </c>
      <c r="T410" t="s">
        <v>8348</v>
      </c>
      <c r="U410" t="s">
        <v>8364</v>
      </c>
    </row>
    <row r="411" spans="1:21" ht="50" customHeight="1" x14ac:dyDescent="0.2">
      <c r="A411">
        <v>409</v>
      </c>
      <c r="B411" s="3" t="s">
        <v>410</v>
      </c>
      <c r="C411" s="3" t="s">
        <v>4519</v>
      </c>
      <c r="D411" s="6">
        <v>500</v>
      </c>
      <c r="E411" s="15" t="str">
        <f t="shared" si="18"/>
        <v>less than 1000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 s="9">
        <f t="shared" si="19"/>
        <v>42573.862777777773</v>
      </c>
      <c r="L411" s="11">
        <v>2016</v>
      </c>
      <c r="M411">
        <v>1466628144</v>
      </c>
      <c r="N411" s="9">
        <f t="shared" si="20"/>
        <v>42543.862777777773</v>
      </c>
      <c r="O411" s="11">
        <f>YEAR(Table1[[#This Row],[launch date  conversion]])</f>
        <v>2016</v>
      </c>
      <c r="P411" t="b">
        <v>0</v>
      </c>
      <c r="Q411">
        <v>15</v>
      </c>
      <c r="R411" t="b">
        <v>1</v>
      </c>
      <c r="S411" t="s">
        <v>8267</v>
      </c>
      <c r="T411" t="s">
        <v>8348</v>
      </c>
      <c r="U411" t="s">
        <v>8364</v>
      </c>
    </row>
    <row r="412" spans="1:21" ht="50" customHeight="1" x14ac:dyDescent="0.2">
      <c r="A412">
        <v>410</v>
      </c>
      <c r="B412" s="3" t="s">
        <v>411</v>
      </c>
      <c r="C412" s="3" t="s">
        <v>4520</v>
      </c>
      <c r="D412" s="6">
        <v>1000</v>
      </c>
      <c r="E412" s="15" t="str">
        <f t="shared" si="18"/>
        <v>1000 to 4999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 s="9">
        <f t="shared" si="19"/>
        <v>42173.981446759266</v>
      </c>
      <c r="L412" s="11">
        <v>2015</v>
      </c>
      <c r="M412">
        <v>1429486397</v>
      </c>
      <c r="N412" s="9">
        <f t="shared" si="20"/>
        <v>42113.981446759266</v>
      </c>
      <c r="O412" s="11">
        <f>YEAR(Table1[[#This Row],[launch date  conversion]])</f>
        <v>2015</v>
      </c>
      <c r="P412" t="b">
        <v>0</v>
      </c>
      <c r="Q412">
        <v>7</v>
      </c>
      <c r="R412" t="b">
        <v>1</v>
      </c>
      <c r="S412" t="s">
        <v>8267</v>
      </c>
      <c r="T412" t="s">
        <v>8348</v>
      </c>
      <c r="U412" t="s">
        <v>8364</v>
      </c>
    </row>
    <row r="413" spans="1:21" ht="50" customHeight="1" x14ac:dyDescent="0.2">
      <c r="A413">
        <v>411</v>
      </c>
      <c r="B413" s="3" t="s">
        <v>412</v>
      </c>
      <c r="C413" s="3" t="s">
        <v>4521</v>
      </c>
      <c r="D413" s="6">
        <v>30000</v>
      </c>
      <c r="E413" s="15" t="str">
        <f t="shared" si="18"/>
        <v>30000 to 34999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 s="9">
        <f t="shared" si="19"/>
        <v>41630.208333333336</v>
      </c>
      <c r="L413" s="11">
        <v>2013</v>
      </c>
      <c r="M413">
        <v>1384920804</v>
      </c>
      <c r="N413" s="9">
        <f t="shared" si="20"/>
        <v>41598.17597222222</v>
      </c>
      <c r="O413" s="11">
        <f>YEAR(Table1[[#This Row],[launch date  conversion]])</f>
        <v>2013</v>
      </c>
      <c r="P413" t="b">
        <v>0</v>
      </c>
      <c r="Q413">
        <v>241</v>
      </c>
      <c r="R413" t="b">
        <v>1</v>
      </c>
      <c r="S413" t="s">
        <v>8267</v>
      </c>
      <c r="T413" t="s">
        <v>8348</v>
      </c>
      <c r="U413" t="s">
        <v>8364</v>
      </c>
    </row>
    <row r="414" spans="1:21" ht="50" customHeight="1" x14ac:dyDescent="0.2">
      <c r="A414">
        <v>412</v>
      </c>
      <c r="B414" s="3" t="s">
        <v>413</v>
      </c>
      <c r="C414" s="3" t="s">
        <v>4522</v>
      </c>
      <c r="D414" s="6">
        <v>2500</v>
      </c>
      <c r="E414" s="15" t="str">
        <f t="shared" si="18"/>
        <v>1000 to 4999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 s="9">
        <f t="shared" si="19"/>
        <v>41115.742800925924</v>
      </c>
      <c r="L414" s="11">
        <v>2012</v>
      </c>
      <c r="M414">
        <v>1341856178</v>
      </c>
      <c r="N414" s="9">
        <f t="shared" si="20"/>
        <v>41099.742800925924</v>
      </c>
      <c r="O414" s="11">
        <f>YEAR(Table1[[#This Row],[launch date  conversion]])</f>
        <v>2012</v>
      </c>
      <c r="P414" t="b">
        <v>0</v>
      </c>
      <c r="Q414">
        <v>55</v>
      </c>
      <c r="R414" t="b">
        <v>1</v>
      </c>
      <c r="S414" t="s">
        <v>8267</v>
      </c>
      <c r="T414" t="s">
        <v>8348</v>
      </c>
      <c r="U414" t="s">
        <v>8364</v>
      </c>
    </row>
    <row r="415" spans="1:21" ht="50" customHeight="1" x14ac:dyDescent="0.2">
      <c r="A415">
        <v>413</v>
      </c>
      <c r="B415" s="3" t="s">
        <v>414</v>
      </c>
      <c r="C415" s="3" t="s">
        <v>4523</v>
      </c>
      <c r="D415" s="6">
        <v>12800</v>
      </c>
      <c r="E415" s="15" t="str">
        <f t="shared" si="18"/>
        <v>10000 to 14999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 s="9">
        <f t="shared" si="19"/>
        <v>41109.877442129626</v>
      </c>
      <c r="L415" s="11">
        <v>2012</v>
      </c>
      <c r="M415">
        <v>1340139811</v>
      </c>
      <c r="N415" s="9">
        <f t="shared" si="20"/>
        <v>41079.877442129626</v>
      </c>
      <c r="O415" s="11">
        <f>YEAR(Table1[[#This Row],[launch date  conversion]])</f>
        <v>2012</v>
      </c>
      <c r="P415" t="b">
        <v>0</v>
      </c>
      <c r="Q415">
        <v>171</v>
      </c>
      <c r="R415" t="b">
        <v>1</v>
      </c>
      <c r="S415" t="s">
        <v>8267</v>
      </c>
      <c r="T415" t="s">
        <v>8348</v>
      </c>
      <c r="U415" t="s">
        <v>8364</v>
      </c>
    </row>
    <row r="416" spans="1:21" ht="50" customHeight="1" x14ac:dyDescent="0.2">
      <c r="A416">
        <v>414</v>
      </c>
      <c r="B416" s="3" t="s">
        <v>415</v>
      </c>
      <c r="C416" s="3" t="s">
        <v>4524</v>
      </c>
      <c r="D416" s="6">
        <v>18500</v>
      </c>
      <c r="E416" s="15" t="str">
        <f t="shared" si="18"/>
        <v>15000 to 19999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 s="9">
        <f t="shared" si="19"/>
        <v>41559.063252314816</v>
      </c>
      <c r="L416" s="11">
        <v>2013</v>
      </c>
      <c r="M416">
        <v>1378949465</v>
      </c>
      <c r="N416" s="9">
        <f t="shared" si="20"/>
        <v>41529.063252314816</v>
      </c>
      <c r="O416" s="11">
        <f>YEAR(Table1[[#This Row],[launch date  conversion]])</f>
        <v>2013</v>
      </c>
      <c r="P416" t="b">
        <v>0</v>
      </c>
      <c r="Q416">
        <v>208</v>
      </c>
      <c r="R416" t="b">
        <v>1</v>
      </c>
      <c r="S416" t="s">
        <v>8267</v>
      </c>
      <c r="T416" t="s">
        <v>8348</v>
      </c>
      <c r="U416" t="s">
        <v>8364</v>
      </c>
    </row>
    <row r="417" spans="1:21" ht="50" customHeight="1" x14ac:dyDescent="0.2">
      <c r="A417">
        <v>415</v>
      </c>
      <c r="B417" s="3" t="s">
        <v>416</v>
      </c>
      <c r="C417" s="3" t="s">
        <v>4525</v>
      </c>
      <c r="D417" s="6">
        <v>1400</v>
      </c>
      <c r="E417" s="15" t="str">
        <f t="shared" si="18"/>
        <v>1000 to 4999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 s="9">
        <f t="shared" si="19"/>
        <v>41929.5</v>
      </c>
      <c r="L417" s="11">
        <v>2014</v>
      </c>
      <c r="M417">
        <v>1411417602</v>
      </c>
      <c r="N417" s="9">
        <f t="shared" si="20"/>
        <v>41904.851875</v>
      </c>
      <c r="O417" s="11">
        <f>YEAR(Table1[[#This Row],[launch date  conversion]])</f>
        <v>2014</v>
      </c>
      <c r="P417" t="b">
        <v>0</v>
      </c>
      <c r="Q417">
        <v>21</v>
      </c>
      <c r="R417" t="b">
        <v>1</v>
      </c>
      <c r="S417" t="s">
        <v>8267</v>
      </c>
      <c r="T417" t="s">
        <v>8348</v>
      </c>
      <c r="U417" t="s">
        <v>8364</v>
      </c>
    </row>
    <row r="418" spans="1:21" ht="50" customHeight="1" x14ac:dyDescent="0.2">
      <c r="A418">
        <v>416</v>
      </c>
      <c r="B418" s="3" t="s">
        <v>417</v>
      </c>
      <c r="C418" s="3" t="s">
        <v>4526</v>
      </c>
      <c r="D418" s="6">
        <v>1000</v>
      </c>
      <c r="E418" s="15" t="str">
        <f t="shared" si="18"/>
        <v>1000 to 4999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 s="9">
        <f t="shared" si="19"/>
        <v>41678.396192129629</v>
      </c>
      <c r="L418" s="11">
        <v>2014</v>
      </c>
      <c r="M418">
        <v>1389259831</v>
      </c>
      <c r="N418" s="9">
        <f t="shared" si="20"/>
        <v>41648.396192129629</v>
      </c>
      <c r="O418" s="11">
        <f>YEAR(Table1[[#This Row],[launch date  conversion]])</f>
        <v>2014</v>
      </c>
      <c r="P418" t="b">
        <v>0</v>
      </c>
      <c r="Q418">
        <v>25</v>
      </c>
      <c r="R418" t="b">
        <v>1</v>
      </c>
      <c r="S418" t="s">
        <v>8267</v>
      </c>
      <c r="T418" t="s">
        <v>8348</v>
      </c>
      <c r="U418" t="s">
        <v>8364</v>
      </c>
    </row>
    <row r="419" spans="1:21" ht="50" customHeight="1" x14ac:dyDescent="0.2">
      <c r="A419">
        <v>417</v>
      </c>
      <c r="B419" s="3" t="s">
        <v>418</v>
      </c>
      <c r="C419" s="3" t="s">
        <v>4527</v>
      </c>
      <c r="D419" s="6">
        <v>10500</v>
      </c>
      <c r="E419" s="15" t="str">
        <f t="shared" si="18"/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 s="9">
        <f t="shared" si="19"/>
        <v>41372.189583333333</v>
      </c>
      <c r="L419" s="11">
        <v>2013</v>
      </c>
      <c r="M419">
        <v>1364426260</v>
      </c>
      <c r="N419" s="9">
        <f t="shared" si="20"/>
        <v>41360.970601851855</v>
      </c>
      <c r="O419" s="11">
        <f>YEAR(Table1[[#This Row],[launch date  conversion]])</f>
        <v>2013</v>
      </c>
      <c r="P419" t="b">
        <v>0</v>
      </c>
      <c r="Q419">
        <v>52</v>
      </c>
      <c r="R419" t="b">
        <v>1</v>
      </c>
      <c r="S419" t="s">
        <v>8267</v>
      </c>
      <c r="T419" t="s">
        <v>8348</v>
      </c>
      <c r="U419" t="s">
        <v>8364</v>
      </c>
    </row>
    <row r="420" spans="1:21" ht="50" customHeight="1" x14ac:dyDescent="0.2">
      <c r="A420">
        <v>418</v>
      </c>
      <c r="B420" s="3" t="s">
        <v>419</v>
      </c>
      <c r="C420" s="3" t="s">
        <v>4528</v>
      </c>
      <c r="D420" s="6">
        <v>22400</v>
      </c>
      <c r="E420" s="15" t="str">
        <f t="shared" si="18"/>
        <v>20000 to 24999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 s="9">
        <f t="shared" si="19"/>
        <v>42208.282372685186</v>
      </c>
      <c r="L420" s="11">
        <v>2015</v>
      </c>
      <c r="M420">
        <v>1435041997</v>
      </c>
      <c r="N420" s="9">
        <f t="shared" si="20"/>
        <v>42178.282372685186</v>
      </c>
      <c r="O420" s="11">
        <f>YEAR(Table1[[#This Row],[launch date  conversion]])</f>
        <v>2015</v>
      </c>
      <c r="P420" t="b">
        <v>0</v>
      </c>
      <c r="Q420">
        <v>104</v>
      </c>
      <c r="R420" t="b">
        <v>1</v>
      </c>
      <c r="S420" t="s">
        <v>8267</v>
      </c>
      <c r="T420" t="s">
        <v>8348</v>
      </c>
      <c r="U420" t="s">
        <v>8364</v>
      </c>
    </row>
    <row r="421" spans="1:21" ht="50" customHeight="1" x14ac:dyDescent="0.2">
      <c r="A421">
        <v>419</v>
      </c>
      <c r="B421" s="3" t="s">
        <v>420</v>
      </c>
      <c r="C421" s="3" t="s">
        <v>4529</v>
      </c>
      <c r="D421" s="6">
        <v>8000</v>
      </c>
      <c r="E421" s="15" t="str">
        <f t="shared" si="18"/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 s="9">
        <f t="shared" si="19"/>
        <v>41454.842442129629</v>
      </c>
      <c r="L421" s="11">
        <v>2013</v>
      </c>
      <c r="M421">
        <v>1367352787</v>
      </c>
      <c r="N421" s="9">
        <f t="shared" si="20"/>
        <v>41394.842442129629</v>
      </c>
      <c r="O421" s="11">
        <f>YEAR(Table1[[#This Row],[launch date  conversion]])</f>
        <v>2013</v>
      </c>
      <c r="P421" t="b">
        <v>0</v>
      </c>
      <c r="Q421">
        <v>73</v>
      </c>
      <c r="R421" t="b">
        <v>1</v>
      </c>
      <c r="S421" t="s">
        <v>8267</v>
      </c>
      <c r="T421" t="s">
        <v>8348</v>
      </c>
      <c r="U421" t="s">
        <v>8364</v>
      </c>
    </row>
    <row r="422" spans="1:21" ht="50" customHeight="1" x14ac:dyDescent="0.2">
      <c r="A422">
        <v>420</v>
      </c>
      <c r="B422" s="3" t="s">
        <v>421</v>
      </c>
      <c r="C422" s="3" t="s">
        <v>4530</v>
      </c>
      <c r="D422" s="6">
        <v>3300</v>
      </c>
      <c r="E422" s="15" t="str">
        <f t="shared" si="18"/>
        <v>1000 to 4999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 s="9">
        <f t="shared" si="19"/>
        <v>41712.194803240738</v>
      </c>
      <c r="L422" s="11">
        <v>2014</v>
      </c>
      <c r="M422">
        <v>1392183631</v>
      </c>
      <c r="N422" s="9">
        <f t="shared" si="20"/>
        <v>41682.23646990741</v>
      </c>
      <c r="O422" s="11">
        <f>YEAR(Table1[[#This Row],[launch date  conversion]])</f>
        <v>2014</v>
      </c>
      <c r="P422" t="b">
        <v>0</v>
      </c>
      <c r="Q422">
        <v>3</v>
      </c>
      <c r="R422" t="b">
        <v>0</v>
      </c>
      <c r="S422" t="s">
        <v>8268</v>
      </c>
      <c r="T422" t="s">
        <v>8348</v>
      </c>
      <c r="U422" t="s">
        <v>8365</v>
      </c>
    </row>
    <row r="423" spans="1:21" ht="50" customHeight="1" x14ac:dyDescent="0.2">
      <c r="A423">
        <v>421</v>
      </c>
      <c r="B423" s="3" t="s">
        <v>422</v>
      </c>
      <c r="C423" s="3" t="s">
        <v>4531</v>
      </c>
      <c r="D423" s="6">
        <v>15000</v>
      </c>
      <c r="E423" s="15" t="str">
        <f t="shared" si="18"/>
        <v>15000 to 19999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 s="9">
        <f t="shared" si="19"/>
        <v>42237.491388888884</v>
      </c>
      <c r="L423" s="11">
        <v>2015</v>
      </c>
      <c r="M423">
        <v>1434973656</v>
      </c>
      <c r="N423" s="9">
        <f t="shared" si="20"/>
        <v>42177.491388888884</v>
      </c>
      <c r="O423" s="11">
        <f>YEAR(Table1[[#This Row],[launch date  conversion]])</f>
        <v>2015</v>
      </c>
      <c r="P423" t="b">
        <v>0</v>
      </c>
      <c r="Q423">
        <v>6</v>
      </c>
      <c r="R423" t="b">
        <v>0</v>
      </c>
      <c r="S423" t="s">
        <v>8268</v>
      </c>
      <c r="T423" t="s">
        <v>8348</v>
      </c>
      <c r="U423" t="s">
        <v>8365</v>
      </c>
    </row>
    <row r="424" spans="1:21" ht="50" customHeight="1" x14ac:dyDescent="0.2">
      <c r="A424">
        <v>422</v>
      </c>
      <c r="B424" s="3" t="s">
        <v>423</v>
      </c>
      <c r="C424" s="3" t="s">
        <v>4532</v>
      </c>
      <c r="D424" s="6">
        <v>40000</v>
      </c>
      <c r="E424" s="15" t="str">
        <f t="shared" si="18"/>
        <v>40000 to 44999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 s="9">
        <f t="shared" si="19"/>
        <v>41893.260381944441</v>
      </c>
      <c r="L424" s="11">
        <v>2014</v>
      </c>
      <c r="M424">
        <v>1407824097</v>
      </c>
      <c r="N424" s="9">
        <f t="shared" si="20"/>
        <v>41863.260381944441</v>
      </c>
      <c r="O424" s="11">
        <f>YEAR(Table1[[#This Row],[launch date  conversion]])</f>
        <v>2014</v>
      </c>
      <c r="P424" t="b">
        <v>0</v>
      </c>
      <c r="Q424">
        <v>12</v>
      </c>
      <c r="R424" t="b">
        <v>0</v>
      </c>
      <c r="S424" t="s">
        <v>8268</v>
      </c>
      <c r="T424" t="s">
        <v>8348</v>
      </c>
      <c r="U424" t="s">
        <v>8365</v>
      </c>
    </row>
    <row r="425" spans="1:21" ht="50" customHeight="1" x14ac:dyDescent="0.2">
      <c r="A425">
        <v>423</v>
      </c>
      <c r="B425" s="3" t="s">
        <v>424</v>
      </c>
      <c r="C425" s="3" t="s">
        <v>4533</v>
      </c>
      <c r="D425" s="6">
        <v>20000</v>
      </c>
      <c r="E425" s="15" t="str">
        <f t="shared" si="18"/>
        <v>20000 to 24999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 s="9">
        <f t="shared" si="19"/>
        <v>41430.92627314815</v>
      </c>
      <c r="L425" s="11">
        <v>2013</v>
      </c>
      <c r="M425">
        <v>1367878430</v>
      </c>
      <c r="N425" s="9">
        <f t="shared" si="20"/>
        <v>41400.92627314815</v>
      </c>
      <c r="O425" s="11">
        <f>YEAR(Table1[[#This Row],[launch date  conversion]])</f>
        <v>2013</v>
      </c>
      <c r="P425" t="b">
        <v>0</v>
      </c>
      <c r="Q425">
        <v>13</v>
      </c>
      <c r="R425" t="b">
        <v>0</v>
      </c>
      <c r="S425" t="s">
        <v>8268</v>
      </c>
      <c r="T425" t="s">
        <v>8348</v>
      </c>
      <c r="U425" t="s">
        <v>8365</v>
      </c>
    </row>
    <row r="426" spans="1:21" ht="50" customHeight="1" x14ac:dyDescent="0.2">
      <c r="A426">
        <v>424</v>
      </c>
      <c r="B426" s="3" t="s">
        <v>425</v>
      </c>
      <c r="C426" s="3" t="s">
        <v>4534</v>
      </c>
      <c r="D426" s="6">
        <v>3000</v>
      </c>
      <c r="E426" s="15" t="str">
        <f t="shared" si="18"/>
        <v>1000 to 4999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 s="9">
        <f t="shared" si="19"/>
        <v>40994.334479166668</v>
      </c>
      <c r="L426" s="11">
        <v>2012</v>
      </c>
      <c r="M426">
        <v>1327568499</v>
      </c>
      <c r="N426" s="9">
        <f t="shared" si="20"/>
        <v>40934.376145833332</v>
      </c>
      <c r="O426" s="11">
        <f>YEAR(Table1[[#This Row],[launch date  conversion]])</f>
        <v>2012</v>
      </c>
      <c r="P426" t="b">
        <v>0</v>
      </c>
      <c r="Q426">
        <v>5</v>
      </c>
      <c r="R426" t="b">
        <v>0</v>
      </c>
      <c r="S426" t="s">
        <v>8268</v>
      </c>
      <c r="T426" t="s">
        <v>8348</v>
      </c>
      <c r="U426" t="s">
        <v>8365</v>
      </c>
    </row>
    <row r="427" spans="1:21" ht="50" customHeight="1" x14ac:dyDescent="0.2">
      <c r="A427">
        <v>425</v>
      </c>
      <c r="B427" s="3" t="s">
        <v>426</v>
      </c>
      <c r="C427" s="3" t="s">
        <v>4535</v>
      </c>
      <c r="D427" s="6">
        <v>50000</v>
      </c>
      <c r="E427" s="15" t="str">
        <f t="shared" si="18"/>
        <v>Greater than 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 s="9">
        <f t="shared" si="19"/>
        <v>42335.902824074074</v>
      </c>
      <c r="L427" s="11">
        <v>2015</v>
      </c>
      <c r="M427">
        <v>1443472804</v>
      </c>
      <c r="N427" s="9">
        <f t="shared" si="20"/>
        <v>42275.861157407402</v>
      </c>
      <c r="O427" s="11">
        <f>YEAR(Table1[[#This Row],[launch date  conversion]])</f>
        <v>2015</v>
      </c>
      <c r="P427" t="b">
        <v>0</v>
      </c>
      <c r="Q427">
        <v>2</v>
      </c>
      <c r="R427" t="b">
        <v>0</v>
      </c>
      <c r="S427" t="s">
        <v>8268</v>
      </c>
      <c r="T427" t="s">
        <v>8348</v>
      </c>
      <c r="U427" t="s">
        <v>8365</v>
      </c>
    </row>
    <row r="428" spans="1:21" ht="50" customHeight="1" x14ac:dyDescent="0.2">
      <c r="A428">
        <v>426</v>
      </c>
      <c r="B428" s="3" t="s">
        <v>427</v>
      </c>
      <c r="C428" s="3" t="s">
        <v>4536</v>
      </c>
      <c r="D428" s="6">
        <v>10000</v>
      </c>
      <c r="E428" s="15" t="str">
        <f t="shared" si="18"/>
        <v>10000 to 14999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 s="9">
        <f t="shared" si="19"/>
        <v>42430.711967592593</v>
      </c>
      <c r="L428" s="11">
        <v>2016</v>
      </c>
      <c r="M428">
        <v>1454259914</v>
      </c>
      <c r="N428" s="9">
        <f t="shared" si="20"/>
        <v>42400.711967592593</v>
      </c>
      <c r="O428" s="11">
        <f>YEAR(Table1[[#This Row],[launch date  conversion]])</f>
        <v>2016</v>
      </c>
      <c r="P428" t="b">
        <v>0</v>
      </c>
      <c r="Q428">
        <v>8</v>
      </c>
      <c r="R428" t="b">
        <v>0</v>
      </c>
      <c r="S428" t="s">
        <v>8268</v>
      </c>
      <c r="T428" t="s">
        <v>8348</v>
      </c>
      <c r="U428" t="s">
        <v>8365</v>
      </c>
    </row>
    <row r="429" spans="1:21" ht="50" customHeight="1" x14ac:dyDescent="0.2">
      <c r="A429">
        <v>427</v>
      </c>
      <c r="B429" s="3" t="s">
        <v>428</v>
      </c>
      <c r="C429" s="3" t="s">
        <v>4537</v>
      </c>
      <c r="D429" s="6">
        <v>6500</v>
      </c>
      <c r="E429" s="15" t="str">
        <f t="shared" si="18"/>
        <v>5000 to 9999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 s="9">
        <f t="shared" si="19"/>
        <v>42299.790972222225</v>
      </c>
      <c r="L429" s="11">
        <v>2015</v>
      </c>
      <c r="M429">
        <v>1444340940</v>
      </c>
      <c r="N429" s="9">
        <f t="shared" si="20"/>
        <v>42285.909027777772</v>
      </c>
      <c r="O429" s="11">
        <f>YEAR(Table1[[#This Row],[launch date  conversion]])</f>
        <v>2015</v>
      </c>
      <c r="P429" t="b">
        <v>0</v>
      </c>
      <c r="Q429">
        <v>0</v>
      </c>
      <c r="R429" t="b">
        <v>0</v>
      </c>
      <c r="S429" t="s">
        <v>8268</v>
      </c>
      <c r="T429" t="s">
        <v>8348</v>
      </c>
      <c r="U429" t="s">
        <v>8365</v>
      </c>
    </row>
    <row r="430" spans="1:21" ht="50" customHeight="1" x14ac:dyDescent="0.2">
      <c r="A430">
        <v>428</v>
      </c>
      <c r="B430" s="3" t="s">
        <v>429</v>
      </c>
      <c r="C430" s="3" t="s">
        <v>4538</v>
      </c>
      <c r="D430" s="6">
        <v>12000</v>
      </c>
      <c r="E430" s="15" t="str">
        <f t="shared" si="18"/>
        <v>10000 to 14999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 s="9">
        <f t="shared" si="19"/>
        <v>41806.916666666664</v>
      </c>
      <c r="L430" s="11">
        <v>2014</v>
      </c>
      <c r="M430">
        <v>1400523845</v>
      </c>
      <c r="N430" s="9">
        <f t="shared" si="20"/>
        <v>41778.766724537039</v>
      </c>
      <c r="O430" s="11">
        <f>YEAR(Table1[[#This Row],[launch date  conversion]])</f>
        <v>2014</v>
      </c>
      <c r="P430" t="b">
        <v>0</v>
      </c>
      <c r="Q430">
        <v>13</v>
      </c>
      <c r="R430" t="b">
        <v>0</v>
      </c>
      <c r="S430" t="s">
        <v>8268</v>
      </c>
      <c r="T430" t="s">
        <v>8348</v>
      </c>
      <c r="U430" t="s">
        <v>8365</v>
      </c>
    </row>
    <row r="431" spans="1:21" ht="50" customHeight="1" x14ac:dyDescent="0.2">
      <c r="A431">
        <v>429</v>
      </c>
      <c r="B431" s="3" t="s">
        <v>430</v>
      </c>
      <c r="C431" s="3" t="s">
        <v>4539</v>
      </c>
      <c r="D431" s="6">
        <v>5000</v>
      </c>
      <c r="E431" s="15" t="str">
        <f t="shared" si="18"/>
        <v>5000 to 9999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 s="9">
        <f t="shared" si="19"/>
        <v>40144.207638888889</v>
      </c>
      <c r="L431" s="11">
        <v>2009</v>
      </c>
      <c r="M431">
        <v>1252964282</v>
      </c>
      <c r="N431" s="9">
        <f t="shared" si="20"/>
        <v>40070.901412037041</v>
      </c>
      <c r="O431" s="11">
        <f>YEAR(Table1[[#This Row],[launch date  conversion]])</f>
        <v>2009</v>
      </c>
      <c r="P431" t="b">
        <v>0</v>
      </c>
      <c r="Q431">
        <v>0</v>
      </c>
      <c r="R431" t="b">
        <v>0</v>
      </c>
      <c r="S431" t="s">
        <v>8268</v>
      </c>
      <c r="T431" t="s">
        <v>8348</v>
      </c>
      <c r="U431" t="s">
        <v>8365</v>
      </c>
    </row>
    <row r="432" spans="1:21" ht="50" customHeight="1" x14ac:dyDescent="0.2">
      <c r="A432">
        <v>430</v>
      </c>
      <c r="B432" s="3" t="s">
        <v>431</v>
      </c>
      <c r="C432" s="3" t="s">
        <v>4540</v>
      </c>
      <c r="D432" s="6">
        <v>1000</v>
      </c>
      <c r="E432" s="15" t="str">
        <f t="shared" si="18"/>
        <v>1000 to 4999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 s="9">
        <f t="shared" si="19"/>
        <v>41528.107256944444</v>
      </c>
      <c r="L432" s="11">
        <v>2013</v>
      </c>
      <c r="M432">
        <v>1377570867</v>
      </c>
      <c r="N432" s="9">
        <f t="shared" si="20"/>
        <v>41513.107256944444</v>
      </c>
      <c r="O432" s="11">
        <f>YEAR(Table1[[#This Row],[launch date  conversion]])</f>
        <v>2013</v>
      </c>
      <c r="P432" t="b">
        <v>0</v>
      </c>
      <c r="Q432">
        <v>5</v>
      </c>
      <c r="R432" t="b">
        <v>0</v>
      </c>
      <c r="S432" t="s">
        <v>8268</v>
      </c>
      <c r="T432" t="s">
        <v>8348</v>
      </c>
      <c r="U432" t="s">
        <v>8365</v>
      </c>
    </row>
    <row r="433" spans="1:21" ht="50" customHeight="1" x14ac:dyDescent="0.2">
      <c r="A433">
        <v>431</v>
      </c>
      <c r="B433" s="3" t="s">
        <v>432</v>
      </c>
      <c r="C433" s="3" t="s">
        <v>4541</v>
      </c>
      <c r="D433" s="6">
        <v>3000</v>
      </c>
      <c r="E433" s="15" t="str">
        <f t="shared" si="18"/>
        <v>1000 to 4999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 s="9">
        <f t="shared" si="19"/>
        <v>42556.871331018512</v>
      </c>
      <c r="L433" s="11">
        <v>2016</v>
      </c>
      <c r="M433">
        <v>1465160083</v>
      </c>
      <c r="N433" s="9">
        <f t="shared" si="20"/>
        <v>42526.871331018512</v>
      </c>
      <c r="O433" s="11">
        <f>YEAR(Table1[[#This Row],[launch date  conversion]])</f>
        <v>2016</v>
      </c>
      <c r="P433" t="b">
        <v>0</v>
      </c>
      <c r="Q433">
        <v>8</v>
      </c>
      <c r="R433" t="b">
        <v>0</v>
      </c>
      <c r="S433" t="s">
        <v>8268</v>
      </c>
      <c r="T433" t="s">
        <v>8348</v>
      </c>
      <c r="U433" t="s">
        <v>8365</v>
      </c>
    </row>
    <row r="434" spans="1:21" ht="50" customHeight="1" x14ac:dyDescent="0.2">
      <c r="A434">
        <v>432</v>
      </c>
      <c r="B434" s="3" t="s">
        <v>433</v>
      </c>
      <c r="C434" s="3" t="s">
        <v>4542</v>
      </c>
      <c r="D434" s="6">
        <v>6000</v>
      </c>
      <c r="E434" s="15" t="str">
        <f t="shared" si="18"/>
        <v>5000 to 9999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 s="9">
        <f t="shared" si="19"/>
        <v>42298.726631944446</v>
      </c>
      <c r="L434" s="11">
        <v>2015</v>
      </c>
      <c r="M434">
        <v>1440264381</v>
      </c>
      <c r="N434" s="9">
        <f t="shared" si="20"/>
        <v>42238.726631944446</v>
      </c>
      <c r="O434" s="11">
        <f>YEAR(Table1[[#This Row],[launch date  conversion]])</f>
        <v>2015</v>
      </c>
      <c r="P434" t="b">
        <v>0</v>
      </c>
      <c r="Q434">
        <v>8</v>
      </c>
      <c r="R434" t="b">
        <v>0</v>
      </c>
      <c r="S434" t="s">
        <v>8268</v>
      </c>
      <c r="T434" t="s">
        <v>8348</v>
      </c>
      <c r="U434" t="s">
        <v>8365</v>
      </c>
    </row>
    <row r="435" spans="1:21" ht="50" customHeight="1" x14ac:dyDescent="0.2">
      <c r="A435">
        <v>433</v>
      </c>
      <c r="B435" s="3" t="s">
        <v>434</v>
      </c>
      <c r="C435" s="3" t="s">
        <v>4543</v>
      </c>
      <c r="D435" s="6">
        <v>3000</v>
      </c>
      <c r="E435" s="15" t="str">
        <f t="shared" si="18"/>
        <v>1000 to 4999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 s="9">
        <f t="shared" si="19"/>
        <v>42288.629884259266</v>
      </c>
      <c r="L435" s="11">
        <v>2015</v>
      </c>
      <c r="M435">
        <v>1439392022</v>
      </c>
      <c r="N435" s="9">
        <f t="shared" si="20"/>
        <v>42228.629884259266</v>
      </c>
      <c r="O435" s="11">
        <f>YEAR(Table1[[#This Row],[launch date  conversion]])</f>
        <v>2015</v>
      </c>
      <c r="P435" t="b">
        <v>0</v>
      </c>
      <c r="Q435">
        <v>0</v>
      </c>
      <c r="R435" t="b">
        <v>0</v>
      </c>
      <c r="S435" t="s">
        <v>8268</v>
      </c>
      <c r="T435" t="s">
        <v>8348</v>
      </c>
      <c r="U435" t="s">
        <v>8365</v>
      </c>
    </row>
    <row r="436" spans="1:21" ht="50" customHeight="1" x14ac:dyDescent="0.2">
      <c r="A436">
        <v>434</v>
      </c>
      <c r="B436" s="3" t="s">
        <v>435</v>
      </c>
      <c r="C436" s="3" t="s">
        <v>4544</v>
      </c>
      <c r="D436" s="6">
        <v>2500</v>
      </c>
      <c r="E436" s="15" t="str">
        <f t="shared" si="18"/>
        <v>1000 to 4999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 s="9">
        <f t="shared" si="19"/>
        <v>41609.876180555555</v>
      </c>
      <c r="L436" s="11">
        <v>2013</v>
      </c>
      <c r="M436">
        <v>1383076902</v>
      </c>
      <c r="N436" s="9">
        <f t="shared" si="20"/>
        <v>41576.834513888891</v>
      </c>
      <c r="O436" s="11">
        <f>YEAR(Table1[[#This Row],[launch date  conversion]])</f>
        <v>2013</v>
      </c>
      <c r="P436" t="b">
        <v>0</v>
      </c>
      <c r="Q436">
        <v>2</v>
      </c>
      <c r="R436" t="b">
        <v>0</v>
      </c>
      <c r="S436" t="s">
        <v>8268</v>
      </c>
      <c r="T436" t="s">
        <v>8348</v>
      </c>
      <c r="U436" t="s">
        <v>8365</v>
      </c>
    </row>
    <row r="437" spans="1:21" ht="50" customHeight="1" x14ac:dyDescent="0.2">
      <c r="A437">
        <v>435</v>
      </c>
      <c r="B437" s="3" t="s">
        <v>436</v>
      </c>
      <c r="C437" s="3" t="s">
        <v>4545</v>
      </c>
      <c r="D437" s="6">
        <v>110000</v>
      </c>
      <c r="E437" s="15" t="str">
        <f t="shared" si="18"/>
        <v>Greater than 50000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 s="9">
        <f t="shared" si="19"/>
        <v>41530.747453703705</v>
      </c>
      <c r="L437" s="11">
        <v>2013</v>
      </c>
      <c r="M437">
        <v>1376502980</v>
      </c>
      <c r="N437" s="9">
        <f t="shared" si="20"/>
        <v>41500.747453703705</v>
      </c>
      <c r="O437" s="11">
        <f>YEAR(Table1[[#This Row],[launch date  conversion]])</f>
        <v>2013</v>
      </c>
      <c r="P437" t="b">
        <v>0</v>
      </c>
      <c r="Q437">
        <v>3</v>
      </c>
      <c r="R437" t="b">
        <v>0</v>
      </c>
      <c r="S437" t="s">
        <v>8268</v>
      </c>
      <c r="T437" t="s">
        <v>8348</v>
      </c>
      <c r="U437" t="s">
        <v>8365</v>
      </c>
    </row>
    <row r="438" spans="1:21" ht="50" customHeight="1" x14ac:dyDescent="0.2">
      <c r="A438">
        <v>436</v>
      </c>
      <c r="B438" s="3" t="s">
        <v>437</v>
      </c>
      <c r="C438" s="3" t="s">
        <v>4546</v>
      </c>
      <c r="D438" s="6">
        <v>1000</v>
      </c>
      <c r="E438" s="15" t="str">
        <f t="shared" si="18"/>
        <v>1000 to 4999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 s="9">
        <f t="shared" si="19"/>
        <v>41486.36241898148</v>
      </c>
      <c r="L438" s="11">
        <v>2013</v>
      </c>
      <c r="M438">
        <v>1372668113</v>
      </c>
      <c r="N438" s="9">
        <f t="shared" si="20"/>
        <v>41456.36241898148</v>
      </c>
      <c r="O438" s="11">
        <f>YEAR(Table1[[#This Row],[launch date  conversion]])</f>
        <v>2013</v>
      </c>
      <c r="P438" t="b">
        <v>0</v>
      </c>
      <c r="Q438">
        <v>0</v>
      </c>
      <c r="R438" t="b">
        <v>0</v>
      </c>
      <c r="S438" t="s">
        <v>8268</v>
      </c>
      <c r="T438" t="s">
        <v>8348</v>
      </c>
      <c r="U438" t="s">
        <v>8365</v>
      </c>
    </row>
    <row r="439" spans="1:21" ht="50" customHeight="1" x14ac:dyDescent="0.2">
      <c r="A439">
        <v>437</v>
      </c>
      <c r="B439" s="3" t="s">
        <v>438</v>
      </c>
      <c r="C439" s="3" t="s">
        <v>4547</v>
      </c>
      <c r="D439" s="6">
        <v>7000</v>
      </c>
      <c r="E439" s="15" t="str">
        <f t="shared" si="18"/>
        <v>5000 to 9999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 s="9">
        <f t="shared" si="19"/>
        <v>42651.31858796296</v>
      </c>
      <c r="L439" s="11">
        <v>2016</v>
      </c>
      <c r="M439">
        <v>1470728326</v>
      </c>
      <c r="N439" s="9">
        <f t="shared" si="20"/>
        <v>42591.31858796296</v>
      </c>
      <c r="O439" s="11">
        <f>YEAR(Table1[[#This Row],[launch date  conversion]])</f>
        <v>2016</v>
      </c>
      <c r="P439" t="b">
        <v>0</v>
      </c>
      <c r="Q439">
        <v>0</v>
      </c>
      <c r="R439" t="b">
        <v>0</v>
      </c>
      <c r="S439" t="s">
        <v>8268</v>
      </c>
      <c r="T439" t="s">
        <v>8348</v>
      </c>
      <c r="U439" t="s">
        <v>8365</v>
      </c>
    </row>
    <row r="440" spans="1:21" ht="50" customHeight="1" x14ac:dyDescent="0.2">
      <c r="A440">
        <v>438</v>
      </c>
      <c r="B440" s="3" t="s">
        <v>439</v>
      </c>
      <c r="C440" s="3" t="s">
        <v>4548</v>
      </c>
      <c r="D440" s="6">
        <v>20000</v>
      </c>
      <c r="E440" s="15" t="str">
        <f t="shared" si="18"/>
        <v>20000 to 24999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 s="9">
        <f t="shared" si="19"/>
        <v>42326.302754629629</v>
      </c>
      <c r="L440" s="11">
        <v>2015</v>
      </c>
      <c r="M440">
        <v>1445235358</v>
      </c>
      <c r="N440" s="9">
        <f t="shared" si="20"/>
        <v>42296.261087962965</v>
      </c>
      <c r="O440" s="11">
        <f>YEAR(Table1[[#This Row],[launch date  conversion]])</f>
        <v>2015</v>
      </c>
      <c r="P440" t="b">
        <v>0</v>
      </c>
      <c r="Q440">
        <v>11</v>
      </c>
      <c r="R440" t="b">
        <v>0</v>
      </c>
      <c r="S440" t="s">
        <v>8268</v>
      </c>
      <c r="T440" t="s">
        <v>8348</v>
      </c>
      <c r="U440" t="s">
        <v>8365</v>
      </c>
    </row>
    <row r="441" spans="1:21" ht="50" customHeight="1" x14ac:dyDescent="0.2">
      <c r="A441">
        <v>439</v>
      </c>
      <c r="B441" s="3" t="s">
        <v>440</v>
      </c>
      <c r="C441" s="3" t="s">
        <v>4549</v>
      </c>
      <c r="D441" s="6">
        <v>450</v>
      </c>
      <c r="E441" s="15" t="str">
        <f t="shared" si="18"/>
        <v>less than 1000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 s="9">
        <f t="shared" si="19"/>
        <v>41929.761782407404</v>
      </c>
      <c r="L441" s="11">
        <v>2014</v>
      </c>
      <c r="M441">
        <v>1412705818</v>
      </c>
      <c r="N441" s="9">
        <f t="shared" si="20"/>
        <v>41919.761782407404</v>
      </c>
      <c r="O441" s="11">
        <f>YEAR(Table1[[#This Row],[launch date  conversion]])</f>
        <v>2014</v>
      </c>
      <c r="P441" t="b">
        <v>0</v>
      </c>
      <c r="Q441">
        <v>0</v>
      </c>
      <c r="R441" t="b">
        <v>0</v>
      </c>
      <c r="S441" t="s">
        <v>8268</v>
      </c>
      <c r="T441" t="s">
        <v>8348</v>
      </c>
      <c r="U441" t="s">
        <v>8365</v>
      </c>
    </row>
    <row r="442" spans="1:21" ht="50" customHeight="1" x14ac:dyDescent="0.2">
      <c r="A442">
        <v>440</v>
      </c>
      <c r="B442" s="3" t="s">
        <v>441</v>
      </c>
      <c r="C442" s="3" t="s">
        <v>4550</v>
      </c>
      <c r="D442" s="6">
        <v>5000</v>
      </c>
      <c r="E442" s="15" t="str">
        <f t="shared" si="18"/>
        <v>5000 to 9999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 s="9">
        <f t="shared" si="19"/>
        <v>42453.943900462968</v>
      </c>
      <c r="L442" s="11">
        <v>2016</v>
      </c>
      <c r="M442">
        <v>1456270753</v>
      </c>
      <c r="N442" s="9">
        <f t="shared" si="20"/>
        <v>42423.985567129625</v>
      </c>
      <c r="O442" s="11">
        <f>YEAR(Table1[[#This Row],[launch date  conversion]])</f>
        <v>2016</v>
      </c>
      <c r="P442" t="b">
        <v>0</v>
      </c>
      <c r="Q442">
        <v>1</v>
      </c>
      <c r="R442" t="b">
        <v>0</v>
      </c>
      <c r="S442" t="s">
        <v>8268</v>
      </c>
      <c r="T442" t="s">
        <v>8348</v>
      </c>
      <c r="U442" t="s">
        <v>8365</v>
      </c>
    </row>
    <row r="443" spans="1:21" ht="50" customHeight="1" x14ac:dyDescent="0.2">
      <c r="A443">
        <v>441</v>
      </c>
      <c r="B443" s="3" t="s">
        <v>442</v>
      </c>
      <c r="C443" s="3" t="s">
        <v>4551</v>
      </c>
      <c r="D443" s="6">
        <v>400</v>
      </c>
      <c r="E443" s="15" t="str">
        <f t="shared" si="18"/>
        <v>less than 1000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 s="9">
        <f t="shared" si="19"/>
        <v>41580.793935185182</v>
      </c>
      <c r="L443" s="11">
        <v>2013</v>
      </c>
      <c r="M443">
        <v>1380826996</v>
      </c>
      <c r="N443" s="9">
        <f t="shared" si="20"/>
        <v>41550.793935185182</v>
      </c>
      <c r="O443" s="11">
        <f>YEAR(Table1[[#This Row],[launch date  conversion]])</f>
        <v>2013</v>
      </c>
      <c r="P443" t="b">
        <v>0</v>
      </c>
      <c r="Q443">
        <v>0</v>
      </c>
      <c r="R443" t="b">
        <v>0</v>
      </c>
      <c r="S443" t="s">
        <v>8268</v>
      </c>
      <c r="T443" t="s">
        <v>8348</v>
      </c>
      <c r="U443" t="s">
        <v>8365</v>
      </c>
    </row>
    <row r="444" spans="1:21" ht="50" customHeight="1" x14ac:dyDescent="0.2">
      <c r="A444">
        <v>442</v>
      </c>
      <c r="B444" s="3" t="s">
        <v>443</v>
      </c>
      <c r="C444" s="3" t="s">
        <v>4552</v>
      </c>
      <c r="D444" s="6">
        <v>17000</v>
      </c>
      <c r="E444" s="15" t="str">
        <f t="shared" si="18"/>
        <v>15000 to 19999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 s="9">
        <f t="shared" si="19"/>
        <v>42054.888692129629</v>
      </c>
      <c r="L444" s="11">
        <v>2015</v>
      </c>
      <c r="M444">
        <v>1421788783</v>
      </c>
      <c r="N444" s="9">
        <f t="shared" si="20"/>
        <v>42024.888692129629</v>
      </c>
      <c r="O444" s="11">
        <f>YEAR(Table1[[#This Row],[launch date  conversion]])</f>
        <v>2015</v>
      </c>
      <c r="P444" t="b">
        <v>0</v>
      </c>
      <c r="Q444">
        <v>17</v>
      </c>
      <c r="R444" t="b">
        <v>0</v>
      </c>
      <c r="S444" t="s">
        <v>8268</v>
      </c>
      <c r="T444" t="s">
        <v>8348</v>
      </c>
      <c r="U444" t="s">
        <v>8365</v>
      </c>
    </row>
    <row r="445" spans="1:21" ht="50" customHeight="1" x14ac:dyDescent="0.2">
      <c r="A445">
        <v>443</v>
      </c>
      <c r="B445" s="3" t="s">
        <v>444</v>
      </c>
      <c r="C445" s="3" t="s">
        <v>4553</v>
      </c>
      <c r="D445" s="6">
        <v>10000</v>
      </c>
      <c r="E445" s="15" t="str">
        <f t="shared" si="18"/>
        <v>10000 to 14999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 s="9">
        <f t="shared" si="19"/>
        <v>41680.015057870369</v>
      </c>
      <c r="L445" s="11">
        <v>2014</v>
      </c>
      <c r="M445">
        <v>1389399701</v>
      </c>
      <c r="N445" s="9">
        <f t="shared" si="20"/>
        <v>41650.015057870369</v>
      </c>
      <c r="O445" s="11">
        <f>YEAR(Table1[[#This Row],[launch date  conversion]])</f>
        <v>2014</v>
      </c>
      <c r="P445" t="b">
        <v>0</v>
      </c>
      <c r="Q445">
        <v>2</v>
      </c>
      <c r="R445" t="b">
        <v>0</v>
      </c>
      <c r="S445" t="s">
        <v>8268</v>
      </c>
      <c r="T445" t="s">
        <v>8348</v>
      </c>
      <c r="U445" t="s">
        <v>8365</v>
      </c>
    </row>
    <row r="446" spans="1:21" ht="50" customHeight="1" x14ac:dyDescent="0.2">
      <c r="A446">
        <v>444</v>
      </c>
      <c r="B446" s="3" t="s">
        <v>445</v>
      </c>
      <c r="C446" s="3" t="s">
        <v>4554</v>
      </c>
      <c r="D446" s="6">
        <v>1000</v>
      </c>
      <c r="E446" s="15" t="str">
        <f t="shared" si="18"/>
        <v>1000 to 4999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 s="9">
        <f t="shared" si="19"/>
        <v>40954.906956018516</v>
      </c>
      <c r="L446" s="11">
        <v>2012</v>
      </c>
      <c r="M446">
        <v>1324158361</v>
      </c>
      <c r="N446" s="9">
        <f t="shared" si="20"/>
        <v>40894.906956018516</v>
      </c>
      <c r="O446" s="11">
        <f>YEAR(Table1[[#This Row],[launch date  conversion]])</f>
        <v>2011</v>
      </c>
      <c r="P446" t="b">
        <v>0</v>
      </c>
      <c r="Q446">
        <v>1</v>
      </c>
      <c r="R446" t="b">
        <v>0</v>
      </c>
      <c r="S446" t="s">
        <v>8268</v>
      </c>
      <c r="T446" t="s">
        <v>8348</v>
      </c>
      <c r="U446" t="s">
        <v>8365</v>
      </c>
    </row>
    <row r="447" spans="1:21" ht="50" customHeight="1" x14ac:dyDescent="0.2">
      <c r="A447">
        <v>445</v>
      </c>
      <c r="B447" s="3" t="s">
        <v>446</v>
      </c>
      <c r="C447" s="3" t="s">
        <v>4555</v>
      </c>
      <c r="D447" s="6">
        <v>60000</v>
      </c>
      <c r="E447" s="15" t="str">
        <f t="shared" si="18"/>
        <v>Greater than 50000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 s="9">
        <f t="shared" si="19"/>
        <v>42145.335358796292</v>
      </c>
      <c r="L447" s="11">
        <v>2015</v>
      </c>
      <c r="M447">
        <v>1430899375</v>
      </c>
      <c r="N447" s="9">
        <f t="shared" si="20"/>
        <v>42130.335358796292</v>
      </c>
      <c r="O447" s="11">
        <f>YEAR(Table1[[#This Row],[launch date  conversion]])</f>
        <v>2015</v>
      </c>
      <c r="P447" t="b">
        <v>0</v>
      </c>
      <c r="Q447">
        <v>2</v>
      </c>
      <c r="R447" t="b">
        <v>0</v>
      </c>
      <c r="S447" t="s">
        <v>8268</v>
      </c>
      <c r="T447" t="s">
        <v>8348</v>
      </c>
      <c r="U447" t="s">
        <v>8365</v>
      </c>
    </row>
    <row r="448" spans="1:21" ht="50" customHeight="1" x14ac:dyDescent="0.2">
      <c r="A448">
        <v>446</v>
      </c>
      <c r="B448" s="3" t="s">
        <v>447</v>
      </c>
      <c r="C448" s="3" t="s">
        <v>4556</v>
      </c>
      <c r="D448" s="6">
        <v>10500</v>
      </c>
      <c r="E448" s="15" t="str">
        <f t="shared" si="18"/>
        <v>10000 to 14999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 s="9">
        <f t="shared" si="19"/>
        <v>42067.083564814813</v>
      </c>
      <c r="L448" s="11">
        <v>2015</v>
      </c>
      <c r="M448">
        <v>1422842420</v>
      </c>
      <c r="N448" s="9">
        <f t="shared" si="20"/>
        <v>42037.083564814813</v>
      </c>
      <c r="O448" s="11">
        <f>YEAR(Table1[[#This Row],[launch date  conversion]])</f>
        <v>2015</v>
      </c>
      <c r="P448" t="b">
        <v>0</v>
      </c>
      <c r="Q448">
        <v>16</v>
      </c>
      <c r="R448" t="b">
        <v>0</v>
      </c>
      <c r="S448" t="s">
        <v>8268</v>
      </c>
      <c r="T448" t="s">
        <v>8348</v>
      </c>
      <c r="U448" t="s">
        <v>8365</v>
      </c>
    </row>
    <row r="449" spans="1:21" ht="50" customHeight="1" x14ac:dyDescent="0.2">
      <c r="A449">
        <v>447</v>
      </c>
      <c r="B449" s="3" t="s">
        <v>448</v>
      </c>
      <c r="C449" s="3" t="s">
        <v>4557</v>
      </c>
      <c r="D449" s="6">
        <v>30000</v>
      </c>
      <c r="E449" s="15" t="str">
        <f t="shared" si="18"/>
        <v>30000 to 34999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 s="9">
        <f t="shared" si="19"/>
        <v>41356.513460648144</v>
      </c>
      <c r="L449" s="11">
        <v>2013</v>
      </c>
      <c r="M449">
        <v>1361884763</v>
      </c>
      <c r="N449" s="9">
        <f t="shared" si="20"/>
        <v>41331.555127314816</v>
      </c>
      <c r="O449" s="11">
        <f>YEAR(Table1[[#This Row],[launch date  conversion]])</f>
        <v>2013</v>
      </c>
      <c r="P449" t="b">
        <v>0</v>
      </c>
      <c r="Q449">
        <v>1</v>
      </c>
      <c r="R449" t="b">
        <v>0</v>
      </c>
      <c r="S449" t="s">
        <v>8268</v>
      </c>
      <c r="T449" t="s">
        <v>8348</v>
      </c>
      <c r="U449" t="s">
        <v>8365</v>
      </c>
    </row>
    <row r="450" spans="1:21" ht="50" customHeight="1" x14ac:dyDescent="0.2">
      <c r="A450">
        <v>448</v>
      </c>
      <c r="B450" s="3" t="s">
        <v>449</v>
      </c>
      <c r="C450" s="3" t="s">
        <v>4558</v>
      </c>
      <c r="D450" s="6">
        <v>2500</v>
      </c>
      <c r="E450" s="15" t="str">
        <f t="shared" ref="E450:E513" si="21">_xlfn.IFS(D450&lt;1000,"less than 1000",D450&lt;5000, "1000 to 4999",D450&lt;10000, "5000 to 9999",D450&lt;15000, "10000 to 14999",D450&lt;20000,"15000 to 19999",D450&lt;25000, "20000 to 24999", D450&lt;30000, "25000 to 29999",D450&lt;35000,"30000 to 34999", D450&lt;40000,"35000 to 39999", D450&lt;45000,"40000 to 44999",D450&lt;50000,"45000 to 49999",TRUE, "Greater than 50000")</f>
        <v>1000 to 4999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 s="9">
        <f t="shared" si="19"/>
        <v>41773.758043981477</v>
      </c>
      <c r="L450" s="11">
        <v>2014</v>
      </c>
      <c r="M450">
        <v>1398363095</v>
      </c>
      <c r="N450" s="9">
        <f t="shared" si="20"/>
        <v>41753.758043981477</v>
      </c>
      <c r="O450" s="11">
        <f>YEAR(Table1[[#This Row],[launch date  conversion]])</f>
        <v>2014</v>
      </c>
      <c r="P450" t="b">
        <v>0</v>
      </c>
      <c r="Q450">
        <v>4</v>
      </c>
      <c r="R450" t="b">
        <v>0</v>
      </c>
      <c r="S450" t="s">
        <v>8268</v>
      </c>
      <c r="T450" t="s">
        <v>8348</v>
      </c>
      <c r="U450" t="s">
        <v>8365</v>
      </c>
    </row>
    <row r="451" spans="1:21" ht="50" customHeight="1" x14ac:dyDescent="0.2">
      <c r="A451">
        <v>449</v>
      </c>
      <c r="B451" s="3" t="s">
        <v>450</v>
      </c>
      <c r="C451" s="3" t="s">
        <v>4559</v>
      </c>
      <c r="D451" s="6">
        <v>2000</v>
      </c>
      <c r="E451" s="15" t="str">
        <f t="shared" si="21"/>
        <v>1000 to 4999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 s="9">
        <f t="shared" ref="K451:K514" si="22">(((J451/60)/60)/24)+DATE(1970,1,1)</f>
        <v>41564.568113425928</v>
      </c>
      <c r="L451" s="11">
        <v>2013</v>
      </c>
      <c r="M451">
        <v>1379425085</v>
      </c>
      <c r="N451" s="9">
        <f t="shared" ref="N451:N514" si="23">(((M451/60)/60)/24)+DATE(1970,1,1)</f>
        <v>41534.568113425928</v>
      </c>
      <c r="O451" s="11">
        <f>YEAR(Table1[[#This Row],[launch date  conversion]])</f>
        <v>2013</v>
      </c>
      <c r="P451" t="b">
        <v>0</v>
      </c>
      <c r="Q451">
        <v>5</v>
      </c>
      <c r="R451" t="b">
        <v>0</v>
      </c>
      <c r="S451" t="s">
        <v>8268</v>
      </c>
      <c r="T451" t="s">
        <v>8348</v>
      </c>
      <c r="U451" t="s">
        <v>8365</v>
      </c>
    </row>
    <row r="452" spans="1:21" ht="50" customHeight="1" x14ac:dyDescent="0.2">
      <c r="A452">
        <v>450</v>
      </c>
      <c r="B452" s="3" t="s">
        <v>451</v>
      </c>
      <c r="C452" s="3" t="s">
        <v>4560</v>
      </c>
      <c r="D452" s="6">
        <v>50000</v>
      </c>
      <c r="E452" s="15" t="str">
        <f t="shared" si="21"/>
        <v>Greater than 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 s="9">
        <f t="shared" si="22"/>
        <v>41684.946759259255</v>
      </c>
      <c r="L452" s="11">
        <v>2014</v>
      </c>
      <c r="M452">
        <v>1389825800</v>
      </c>
      <c r="N452" s="9">
        <f t="shared" si="23"/>
        <v>41654.946759259255</v>
      </c>
      <c r="O452" s="11">
        <f>YEAR(Table1[[#This Row],[launch date  conversion]])</f>
        <v>2014</v>
      </c>
      <c r="P452" t="b">
        <v>0</v>
      </c>
      <c r="Q452">
        <v>7</v>
      </c>
      <c r="R452" t="b">
        <v>0</v>
      </c>
      <c r="S452" t="s">
        <v>8268</v>
      </c>
      <c r="T452" t="s">
        <v>8348</v>
      </c>
      <c r="U452" t="s">
        <v>8365</v>
      </c>
    </row>
    <row r="453" spans="1:21" ht="50" customHeight="1" x14ac:dyDescent="0.2">
      <c r="A453">
        <v>451</v>
      </c>
      <c r="B453" s="3" t="s">
        <v>452</v>
      </c>
      <c r="C453" s="3" t="s">
        <v>4561</v>
      </c>
      <c r="D453" s="6">
        <v>20000</v>
      </c>
      <c r="E453" s="15" t="str">
        <f t="shared" si="21"/>
        <v>20000 to 24999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 s="9">
        <f t="shared" si="22"/>
        <v>41664.715173611112</v>
      </c>
      <c r="L453" s="11">
        <v>2014</v>
      </c>
      <c r="M453">
        <v>1388077791</v>
      </c>
      <c r="N453" s="9">
        <f t="shared" si="23"/>
        <v>41634.715173611112</v>
      </c>
      <c r="O453" s="11">
        <f>YEAR(Table1[[#This Row],[launch date  conversion]])</f>
        <v>2013</v>
      </c>
      <c r="P453" t="b">
        <v>0</v>
      </c>
      <c r="Q453">
        <v>0</v>
      </c>
      <c r="R453" t="b">
        <v>0</v>
      </c>
      <c r="S453" t="s">
        <v>8268</v>
      </c>
      <c r="T453" t="s">
        <v>8348</v>
      </c>
      <c r="U453" t="s">
        <v>8365</v>
      </c>
    </row>
    <row r="454" spans="1:21" ht="50" customHeight="1" x14ac:dyDescent="0.2">
      <c r="A454">
        <v>452</v>
      </c>
      <c r="B454" s="3" t="s">
        <v>453</v>
      </c>
      <c r="C454" s="3" t="s">
        <v>4562</v>
      </c>
      <c r="D454" s="6">
        <v>750</v>
      </c>
      <c r="E454" s="15" t="str">
        <f t="shared" si="21"/>
        <v>less than 1000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 s="9">
        <f t="shared" si="22"/>
        <v>42137.703877314809</v>
      </c>
      <c r="L454" s="11">
        <v>2015</v>
      </c>
      <c r="M454">
        <v>1428944015</v>
      </c>
      <c r="N454" s="9">
        <f t="shared" si="23"/>
        <v>42107.703877314809</v>
      </c>
      <c r="O454" s="11">
        <f>YEAR(Table1[[#This Row],[launch date  conversion]])</f>
        <v>2015</v>
      </c>
      <c r="P454" t="b">
        <v>0</v>
      </c>
      <c r="Q454">
        <v>12</v>
      </c>
      <c r="R454" t="b">
        <v>0</v>
      </c>
      <c r="S454" t="s">
        <v>8268</v>
      </c>
      <c r="T454" t="s">
        <v>8348</v>
      </c>
      <c r="U454" t="s">
        <v>8365</v>
      </c>
    </row>
    <row r="455" spans="1:21" ht="50" customHeight="1" x14ac:dyDescent="0.2">
      <c r="A455">
        <v>453</v>
      </c>
      <c r="B455" s="3" t="s">
        <v>454</v>
      </c>
      <c r="C455" s="3" t="s">
        <v>4563</v>
      </c>
      <c r="D455" s="6">
        <v>94875</v>
      </c>
      <c r="E455" s="15" t="str">
        <f t="shared" si="21"/>
        <v>Greater than 50000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 s="9">
        <f t="shared" si="22"/>
        <v>42054.824988425928</v>
      </c>
      <c r="L455" s="11">
        <v>2015</v>
      </c>
      <c r="M455">
        <v>1422992879</v>
      </c>
      <c r="N455" s="9">
        <f t="shared" si="23"/>
        <v>42038.824988425928</v>
      </c>
      <c r="O455" s="11">
        <f>YEAR(Table1[[#This Row],[launch date  conversion]])</f>
        <v>2015</v>
      </c>
      <c r="P455" t="b">
        <v>0</v>
      </c>
      <c r="Q455">
        <v>2</v>
      </c>
      <c r="R455" t="b">
        <v>0</v>
      </c>
      <c r="S455" t="s">
        <v>8268</v>
      </c>
      <c r="T455" t="s">
        <v>8348</v>
      </c>
      <c r="U455" t="s">
        <v>8365</v>
      </c>
    </row>
    <row r="456" spans="1:21" ht="50" customHeight="1" x14ac:dyDescent="0.2">
      <c r="A456">
        <v>454</v>
      </c>
      <c r="B456" s="3" t="s">
        <v>455</v>
      </c>
      <c r="C456" s="3" t="s">
        <v>4564</v>
      </c>
      <c r="D456" s="6">
        <v>10000</v>
      </c>
      <c r="E456" s="15" t="str">
        <f t="shared" si="21"/>
        <v>10000 to 14999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 s="9">
        <f t="shared" si="22"/>
        <v>41969.551388888889</v>
      </c>
      <c r="L456" s="11">
        <v>2014</v>
      </c>
      <c r="M456">
        <v>1414343571</v>
      </c>
      <c r="N456" s="9">
        <f t="shared" si="23"/>
        <v>41938.717256944445</v>
      </c>
      <c r="O456" s="11">
        <f>YEAR(Table1[[#This Row],[launch date  conversion]])</f>
        <v>2014</v>
      </c>
      <c r="P456" t="b">
        <v>0</v>
      </c>
      <c r="Q456">
        <v>5</v>
      </c>
      <c r="R456" t="b">
        <v>0</v>
      </c>
      <c r="S456" t="s">
        <v>8268</v>
      </c>
      <c r="T456" t="s">
        <v>8348</v>
      </c>
      <c r="U456" t="s">
        <v>8365</v>
      </c>
    </row>
    <row r="457" spans="1:21" ht="50" customHeight="1" x14ac:dyDescent="0.2">
      <c r="A457">
        <v>455</v>
      </c>
      <c r="B457" s="3" t="s">
        <v>456</v>
      </c>
      <c r="C457" s="3" t="s">
        <v>4565</v>
      </c>
      <c r="D457" s="6">
        <v>65000</v>
      </c>
      <c r="E457" s="15" t="str">
        <f t="shared" si="21"/>
        <v>Greater than 50000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 s="9">
        <f t="shared" si="22"/>
        <v>41016.021527777775</v>
      </c>
      <c r="L457" s="11">
        <v>2012</v>
      </c>
      <c r="M457">
        <v>1330733022</v>
      </c>
      <c r="N457" s="9">
        <f t="shared" si="23"/>
        <v>40971.002569444441</v>
      </c>
      <c r="O457" s="11">
        <f>YEAR(Table1[[#This Row],[launch date  conversion]])</f>
        <v>2012</v>
      </c>
      <c r="P457" t="b">
        <v>0</v>
      </c>
      <c r="Q457">
        <v>2</v>
      </c>
      <c r="R457" t="b">
        <v>0</v>
      </c>
      <c r="S457" t="s">
        <v>8268</v>
      </c>
      <c r="T457" t="s">
        <v>8348</v>
      </c>
      <c r="U457" t="s">
        <v>8365</v>
      </c>
    </row>
    <row r="458" spans="1:21" ht="50" customHeight="1" x14ac:dyDescent="0.2">
      <c r="A458">
        <v>456</v>
      </c>
      <c r="B458" s="3" t="s">
        <v>457</v>
      </c>
      <c r="C458" s="3" t="s">
        <v>4566</v>
      </c>
      <c r="D458" s="6">
        <v>8888</v>
      </c>
      <c r="E458" s="15" t="str">
        <f t="shared" si="21"/>
        <v>5000 to 9999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 s="9">
        <f t="shared" si="22"/>
        <v>41569.165972222225</v>
      </c>
      <c r="L458" s="11">
        <v>2013</v>
      </c>
      <c r="M458">
        <v>1380559201</v>
      </c>
      <c r="N458" s="9">
        <f t="shared" si="23"/>
        <v>41547.694456018515</v>
      </c>
      <c r="O458" s="11">
        <f>YEAR(Table1[[#This Row],[launch date  conversion]])</f>
        <v>2013</v>
      </c>
      <c r="P458" t="b">
        <v>0</v>
      </c>
      <c r="Q458">
        <v>3</v>
      </c>
      <c r="R458" t="b">
        <v>0</v>
      </c>
      <c r="S458" t="s">
        <v>8268</v>
      </c>
      <c r="T458" t="s">
        <v>8348</v>
      </c>
      <c r="U458" t="s">
        <v>8365</v>
      </c>
    </row>
    <row r="459" spans="1:21" ht="50" customHeight="1" x14ac:dyDescent="0.2">
      <c r="A459">
        <v>457</v>
      </c>
      <c r="B459" s="3" t="s">
        <v>458</v>
      </c>
      <c r="C459" s="3" t="s">
        <v>4567</v>
      </c>
      <c r="D459" s="6">
        <v>20000</v>
      </c>
      <c r="E459" s="15" t="str">
        <f t="shared" si="21"/>
        <v>20000 to 24999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 s="9">
        <f t="shared" si="22"/>
        <v>41867.767500000002</v>
      </c>
      <c r="L459" s="11">
        <v>2014</v>
      </c>
      <c r="M459">
        <v>1405621512</v>
      </c>
      <c r="N459" s="9">
        <f t="shared" si="23"/>
        <v>41837.767500000002</v>
      </c>
      <c r="O459" s="11">
        <f>YEAR(Table1[[#This Row],[launch date  conversion]])</f>
        <v>2014</v>
      </c>
      <c r="P459" t="b">
        <v>0</v>
      </c>
      <c r="Q459">
        <v>0</v>
      </c>
      <c r="R459" t="b">
        <v>0</v>
      </c>
      <c r="S459" t="s">
        <v>8268</v>
      </c>
      <c r="T459" t="s">
        <v>8348</v>
      </c>
      <c r="U459" t="s">
        <v>8365</v>
      </c>
    </row>
    <row r="460" spans="1:21" ht="50" customHeight="1" x14ac:dyDescent="0.2">
      <c r="A460">
        <v>458</v>
      </c>
      <c r="B460" s="3" t="s">
        <v>459</v>
      </c>
      <c r="C460" s="3" t="s">
        <v>4568</v>
      </c>
      <c r="D460" s="6">
        <v>10000</v>
      </c>
      <c r="E460" s="15" t="str">
        <f t="shared" si="21"/>
        <v>10000 to 14999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 s="9">
        <f t="shared" si="22"/>
        <v>41408.69976851852</v>
      </c>
      <c r="L460" s="11">
        <v>2013</v>
      </c>
      <c r="M460">
        <v>1365958060</v>
      </c>
      <c r="N460" s="9">
        <f t="shared" si="23"/>
        <v>41378.69976851852</v>
      </c>
      <c r="O460" s="11">
        <f>YEAR(Table1[[#This Row],[launch date  conversion]])</f>
        <v>2013</v>
      </c>
      <c r="P460" t="b">
        <v>0</v>
      </c>
      <c r="Q460">
        <v>49</v>
      </c>
      <c r="R460" t="b">
        <v>0</v>
      </c>
      <c r="S460" t="s">
        <v>8268</v>
      </c>
      <c r="T460" t="s">
        <v>8348</v>
      </c>
      <c r="U460" t="s">
        <v>8365</v>
      </c>
    </row>
    <row r="461" spans="1:21" ht="50" customHeight="1" x14ac:dyDescent="0.2">
      <c r="A461">
        <v>459</v>
      </c>
      <c r="B461" s="3" t="s">
        <v>460</v>
      </c>
      <c r="C461" s="3" t="s">
        <v>4569</v>
      </c>
      <c r="D461" s="6">
        <v>39000</v>
      </c>
      <c r="E461" s="15" t="str">
        <f t="shared" si="21"/>
        <v>35000 to 39999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 s="9">
        <f t="shared" si="22"/>
        <v>40860.682025462964</v>
      </c>
      <c r="L461" s="11">
        <v>2011</v>
      </c>
      <c r="M461">
        <v>1316013727</v>
      </c>
      <c r="N461" s="9">
        <f t="shared" si="23"/>
        <v>40800.6403587963</v>
      </c>
      <c r="O461" s="11">
        <f>YEAR(Table1[[#This Row],[launch date  conversion]])</f>
        <v>2011</v>
      </c>
      <c r="P461" t="b">
        <v>0</v>
      </c>
      <c r="Q461">
        <v>1</v>
      </c>
      <c r="R461" t="b">
        <v>0</v>
      </c>
      <c r="S461" t="s">
        <v>8268</v>
      </c>
      <c r="T461" t="s">
        <v>8348</v>
      </c>
      <c r="U461" t="s">
        <v>8365</v>
      </c>
    </row>
    <row r="462" spans="1:21" ht="50" customHeight="1" x14ac:dyDescent="0.2">
      <c r="A462">
        <v>460</v>
      </c>
      <c r="B462" s="3" t="s">
        <v>461</v>
      </c>
      <c r="C462" s="3" t="s">
        <v>4570</v>
      </c>
      <c r="D462" s="6">
        <v>8500</v>
      </c>
      <c r="E462" s="15" t="str">
        <f t="shared" si="21"/>
        <v>5000 to 9999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 s="9">
        <f t="shared" si="22"/>
        <v>41791.166666666664</v>
      </c>
      <c r="L462" s="11">
        <v>2014</v>
      </c>
      <c r="M462">
        <v>1398862875</v>
      </c>
      <c r="N462" s="9">
        <f t="shared" si="23"/>
        <v>41759.542534722219</v>
      </c>
      <c r="O462" s="11">
        <f>YEAR(Table1[[#This Row],[launch date  conversion]])</f>
        <v>2014</v>
      </c>
      <c r="P462" t="b">
        <v>0</v>
      </c>
      <c r="Q462">
        <v>2</v>
      </c>
      <c r="R462" t="b">
        <v>0</v>
      </c>
      <c r="S462" t="s">
        <v>8268</v>
      </c>
      <c r="T462" t="s">
        <v>8348</v>
      </c>
      <c r="U462" t="s">
        <v>8365</v>
      </c>
    </row>
    <row r="463" spans="1:21" ht="50" customHeight="1" x14ac:dyDescent="0.2">
      <c r="A463">
        <v>461</v>
      </c>
      <c r="B463" s="3" t="s">
        <v>462</v>
      </c>
      <c r="C463" s="3" t="s">
        <v>4571</v>
      </c>
      <c r="D463" s="6">
        <v>550</v>
      </c>
      <c r="E463" s="15" t="str">
        <f t="shared" si="21"/>
        <v>less than 1000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 s="9">
        <f t="shared" si="22"/>
        <v>41427.84684027778</v>
      </c>
      <c r="L463" s="11">
        <v>2013</v>
      </c>
      <c r="M463">
        <v>1368476367</v>
      </c>
      <c r="N463" s="9">
        <f t="shared" si="23"/>
        <v>41407.84684027778</v>
      </c>
      <c r="O463" s="11">
        <f>YEAR(Table1[[#This Row],[launch date  conversion]])</f>
        <v>2013</v>
      </c>
      <c r="P463" t="b">
        <v>0</v>
      </c>
      <c r="Q463">
        <v>0</v>
      </c>
      <c r="R463" t="b">
        <v>0</v>
      </c>
      <c r="S463" t="s">
        <v>8268</v>
      </c>
      <c r="T463" t="s">
        <v>8348</v>
      </c>
      <c r="U463" t="s">
        <v>8365</v>
      </c>
    </row>
    <row r="464" spans="1:21" ht="50" customHeight="1" x14ac:dyDescent="0.2">
      <c r="A464">
        <v>462</v>
      </c>
      <c r="B464" s="3" t="s">
        <v>463</v>
      </c>
      <c r="C464" s="3" t="s">
        <v>4572</v>
      </c>
      <c r="D464" s="6">
        <v>100000</v>
      </c>
      <c r="E464" s="15" t="str">
        <f t="shared" si="21"/>
        <v>Greater than 50000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 s="9">
        <f t="shared" si="22"/>
        <v>40765.126631944448</v>
      </c>
      <c r="L464" s="11">
        <v>2011</v>
      </c>
      <c r="M464">
        <v>1307761341</v>
      </c>
      <c r="N464" s="9">
        <f t="shared" si="23"/>
        <v>40705.126631944448</v>
      </c>
      <c r="O464" s="11">
        <f>YEAR(Table1[[#This Row],[launch date  conversion]])</f>
        <v>2011</v>
      </c>
      <c r="P464" t="b">
        <v>0</v>
      </c>
      <c r="Q464">
        <v>0</v>
      </c>
      <c r="R464" t="b">
        <v>0</v>
      </c>
      <c r="S464" t="s">
        <v>8268</v>
      </c>
      <c r="T464" t="s">
        <v>8348</v>
      </c>
      <c r="U464" t="s">
        <v>8365</v>
      </c>
    </row>
    <row r="465" spans="1:21" ht="50" customHeight="1" x14ac:dyDescent="0.2">
      <c r="A465">
        <v>463</v>
      </c>
      <c r="B465" s="3" t="s">
        <v>464</v>
      </c>
      <c r="C465" s="3" t="s">
        <v>4573</v>
      </c>
      <c r="D465" s="6">
        <v>55000</v>
      </c>
      <c r="E465" s="15" t="str">
        <f t="shared" si="21"/>
        <v>Greater than 50000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 s="9">
        <f t="shared" si="22"/>
        <v>40810.710104166668</v>
      </c>
      <c r="L465" s="11">
        <v>2011</v>
      </c>
      <c r="M465">
        <v>1311699753</v>
      </c>
      <c r="N465" s="9">
        <f t="shared" si="23"/>
        <v>40750.710104166668</v>
      </c>
      <c r="O465" s="11">
        <f>YEAR(Table1[[#This Row],[launch date  conversion]])</f>
        <v>2011</v>
      </c>
      <c r="P465" t="b">
        <v>0</v>
      </c>
      <c r="Q465">
        <v>11</v>
      </c>
      <c r="R465" t="b">
        <v>0</v>
      </c>
      <c r="S465" t="s">
        <v>8268</v>
      </c>
      <c r="T465" t="s">
        <v>8348</v>
      </c>
      <c r="U465" t="s">
        <v>8365</v>
      </c>
    </row>
    <row r="466" spans="1:21" ht="50" customHeight="1" x14ac:dyDescent="0.2">
      <c r="A466">
        <v>464</v>
      </c>
      <c r="B466" s="3" t="s">
        <v>465</v>
      </c>
      <c r="C466" s="3" t="s">
        <v>4574</v>
      </c>
      <c r="D466" s="6">
        <v>1010</v>
      </c>
      <c r="E466" s="15" t="str">
        <f t="shared" si="21"/>
        <v>1000 to 4999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 s="9">
        <f t="shared" si="22"/>
        <v>42508.848784722228</v>
      </c>
      <c r="L466" s="11">
        <v>2016</v>
      </c>
      <c r="M466">
        <v>1461874935</v>
      </c>
      <c r="N466" s="9">
        <f t="shared" si="23"/>
        <v>42488.848784722228</v>
      </c>
      <c r="O466" s="11">
        <f>YEAR(Table1[[#This Row],[launch date  conversion]])</f>
        <v>2016</v>
      </c>
      <c r="P466" t="b">
        <v>0</v>
      </c>
      <c r="Q466">
        <v>1</v>
      </c>
      <c r="R466" t="b">
        <v>0</v>
      </c>
      <c r="S466" t="s">
        <v>8268</v>
      </c>
      <c r="T466" t="s">
        <v>8348</v>
      </c>
      <c r="U466" t="s">
        <v>8365</v>
      </c>
    </row>
    <row r="467" spans="1:21" ht="50" customHeight="1" x14ac:dyDescent="0.2">
      <c r="A467">
        <v>465</v>
      </c>
      <c r="B467" s="3" t="s">
        <v>466</v>
      </c>
      <c r="C467" s="3" t="s">
        <v>4575</v>
      </c>
      <c r="D467" s="6">
        <v>512</v>
      </c>
      <c r="E467" s="15" t="str">
        <f t="shared" si="21"/>
        <v>less than 1000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 s="9">
        <f t="shared" si="22"/>
        <v>41817.120069444441</v>
      </c>
      <c r="L467" s="11">
        <v>2014</v>
      </c>
      <c r="M467">
        <v>1402455174</v>
      </c>
      <c r="N467" s="9">
        <f t="shared" si="23"/>
        <v>41801.120069444441</v>
      </c>
      <c r="O467" s="11">
        <f>YEAR(Table1[[#This Row],[launch date  conversion]])</f>
        <v>2014</v>
      </c>
      <c r="P467" t="b">
        <v>0</v>
      </c>
      <c r="Q467">
        <v>8</v>
      </c>
      <c r="R467" t="b">
        <v>0</v>
      </c>
      <c r="S467" t="s">
        <v>8268</v>
      </c>
      <c r="T467" t="s">
        <v>8348</v>
      </c>
      <c r="U467" t="s">
        <v>8365</v>
      </c>
    </row>
    <row r="468" spans="1:21" ht="50" customHeight="1" x14ac:dyDescent="0.2">
      <c r="A468">
        <v>466</v>
      </c>
      <c r="B468" s="3" t="s">
        <v>467</v>
      </c>
      <c r="C468" s="3" t="s">
        <v>4576</v>
      </c>
      <c r="D468" s="6">
        <v>10000</v>
      </c>
      <c r="E468" s="15" t="str">
        <f t="shared" si="21"/>
        <v>10000 to 14999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 s="9">
        <f t="shared" si="22"/>
        <v>41159.942870370374</v>
      </c>
      <c r="L468" s="11">
        <v>2012</v>
      </c>
      <c r="M468">
        <v>1344465464</v>
      </c>
      <c r="N468" s="9">
        <f t="shared" si="23"/>
        <v>41129.942870370374</v>
      </c>
      <c r="O468" s="11">
        <f>YEAR(Table1[[#This Row],[launch date  conversion]])</f>
        <v>2012</v>
      </c>
      <c r="P468" t="b">
        <v>0</v>
      </c>
      <c r="Q468">
        <v>5</v>
      </c>
      <c r="R468" t="b">
        <v>0</v>
      </c>
      <c r="S468" t="s">
        <v>8268</v>
      </c>
      <c r="T468" t="s">
        <v>8348</v>
      </c>
      <c r="U468" t="s">
        <v>8365</v>
      </c>
    </row>
    <row r="469" spans="1:21" ht="50" customHeight="1" x14ac:dyDescent="0.2">
      <c r="A469">
        <v>467</v>
      </c>
      <c r="B469" s="3" t="s">
        <v>468</v>
      </c>
      <c r="C469" s="3" t="s">
        <v>4577</v>
      </c>
      <c r="D469" s="6">
        <v>20000</v>
      </c>
      <c r="E469" s="15" t="str">
        <f t="shared" si="21"/>
        <v>20000 to 24999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 s="9">
        <f t="shared" si="22"/>
        <v>41180.679791666669</v>
      </c>
      <c r="L469" s="11">
        <v>2012</v>
      </c>
      <c r="M469">
        <v>1344961134</v>
      </c>
      <c r="N469" s="9">
        <f t="shared" si="23"/>
        <v>41135.679791666669</v>
      </c>
      <c r="O469" s="11">
        <f>YEAR(Table1[[#This Row],[launch date  conversion]])</f>
        <v>2012</v>
      </c>
      <c r="P469" t="b">
        <v>0</v>
      </c>
      <c r="Q469">
        <v>39</v>
      </c>
      <c r="R469" t="b">
        <v>0</v>
      </c>
      <c r="S469" t="s">
        <v>8268</v>
      </c>
      <c r="T469" t="s">
        <v>8348</v>
      </c>
      <c r="U469" t="s">
        <v>8365</v>
      </c>
    </row>
    <row r="470" spans="1:21" ht="50" customHeight="1" x14ac:dyDescent="0.2">
      <c r="A470">
        <v>468</v>
      </c>
      <c r="B470" s="3" t="s">
        <v>469</v>
      </c>
      <c r="C470" s="3" t="s">
        <v>4578</v>
      </c>
      <c r="D470" s="6">
        <v>7500</v>
      </c>
      <c r="E470" s="15" t="str">
        <f t="shared" si="21"/>
        <v>5000 to 9999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 s="9">
        <f t="shared" si="22"/>
        <v>41101.160474537035</v>
      </c>
      <c r="L470" s="11">
        <v>2012</v>
      </c>
      <c r="M470">
        <v>1336795283</v>
      </c>
      <c r="N470" s="9">
        <f t="shared" si="23"/>
        <v>41041.167627314811</v>
      </c>
      <c r="O470" s="11">
        <f>YEAR(Table1[[#This Row],[launch date  conversion]])</f>
        <v>2012</v>
      </c>
      <c r="P470" t="b">
        <v>0</v>
      </c>
      <c r="Q470">
        <v>0</v>
      </c>
      <c r="R470" t="b">
        <v>0</v>
      </c>
      <c r="S470" t="s">
        <v>8268</v>
      </c>
      <c r="T470" t="s">
        <v>8348</v>
      </c>
      <c r="U470" t="s">
        <v>8365</v>
      </c>
    </row>
    <row r="471" spans="1:21" ht="50" customHeight="1" x14ac:dyDescent="0.2">
      <c r="A471">
        <v>469</v>
      </c>
      <c r="B471" s="3" t="s">
        <v>470</v>
      </c>
      <c r="C471" s="3" t="s">
        <v>4579</v>
      </c>
      <c r="D471" s="6">
        <v>6000</v>
      </c>
      <c r="E471" s="15" t="str">
        <f t="shared" si="21"/>
        <v>5000 to 9999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 s="9">
        <f t="shared" si="22"/>
        <v>41887.989861111113</v>
      </c>
      <c r="L471" s="11">
        <v>2014</v>
      </c>
      <c r="M471">
        <v>1404776724</v>
      </c>
      <c r="N471" s="9">
        <f t="shared" si="23"/>
        <v>41827.989861111113</v>
      </c>
      <c r="O471" s="11">
        <f>YEAR(Table1[[#This Row],[launch date  conversion]])</f>
        <v>2014</v>
      </c>
      <c r="P471" t="b">
        <v>0</v>
      </c>
      <c r="Q471">
        <v>0</v>
      </c>
      <c r="R471" t="b">
        <v>0</v>
      </c>
      <c r="S471" t="s">
        <v>8268</v>
      </c>
      <c r="T471" t="s">
        <v>8348</v>
      </c>
      <c r="U471" t="s">
        <v>8365</v>
      </c>
    </row>
    <row r="472" spans="1:21" ht="50" customHeight="1" x14ac:dyDescent="0.2">
      <c r="A472">
        <v>470</v>
      </c>
      <c r="B472" s="3" t="s">
        <v>471</v>
      </c>
      <c r="C472" s="3" t="s">
        <v>4580</v>
      </c>
      <c r="D472" s="6">
        <v>5000</v>
      </c>
      <c r="E472" s="15" t="str">
        <f t="shared" si="21"/>
        <v>5000 to 9999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 s="9">
        <f t="shared" si="22"/>
        <v>41655.166666666664</v>
      </c>
      <c r="L472" s="11">
        <v>2014</v>
      </c>
      <c r="M472">
        <v>1385524889</v>
      </c>
      <c r="N472" s="9">
        <f t="shared" si="23"/>
        <v>41605.167696759258</v>
      </c>
      <c r="O472" s="11">
        <f>YEAR(Table1[[#This Row],[launch date  conversion]])</f>
        <v>2013</v>
      </c>
      <c r="P472" t="b">
        <v>0</v>
      </c>
      <c r="Q472">
        <v>2</v>
      </c>
      <c r="R472" t="b">
        <v>0</v>
      </c>
      <c r="S472" t="s">
        <v>8268</v>
      </c>
      <c r="T472" t="s">
        <v>8348</v>
      </c>
      <c r="U472" t="s">
        <v>8365</v>
      </c>
    </row>
    <row r="473" spans="1:21" ht="50" customHeight="1" x14ac:dyDescent="0.2">
      <c r="A473">
        <v>471</v>
      </c>
      <c r="B473" s="3" t="s">
        <v>472</v>
      </c>
      <c r="C473" s="3" t="s">
        <v>4581</v>
      </c>
      <c r="D473" s="6">
        <v>55000</v>
      </c>
      <c r="E473" s="15" t="str">
        <f t="shared" si="21"/>
        <v>Greater than 50000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 s="9">
        <f t="shared" si="22"/>
        <v>41748.680312500001</v>
      </c>
      <c r="L473" s="11">
        <v>2014</v>
      </c>
      <c r="M473">
        <v>1394039979</v>
      </c>
      <c r="N473" s="9">
        <f t="shared" si="23"/>
        <v>41703.721979166665</v>
      </c>
      <c r="O473" s="11">
        <f>YEAR(Table1[[#This Row],[launch date  conversion]])</f>
        <v>2014</v>
      </c>
      <c r="P473" t="b">
        <v>0</v>
      </c>
      <c r="Q473">
        <v>170</v>
      </c>
      <c r="R473" t="b">
        <v>0</v>
      </c>
      <c r="S473" t="s">
        <v>8268</v>
      </c>
      <c r="T473" t="s">
        <v>8348</v>
      </c>
      <c r="U473" t="s">
        <v>8365</v>
      </c>
    </row>
    <row r="474" spans="1:21" ht="50" customHeight="1" x14ac:dyDescent="0.2">
      <c r="A474">
        <v>472</v>
      </c>
      <c r="B474" s="3" t="s">
        <v>473</v>
      </c>
      <c r="C474" s="3" t="s">
        <v>4582</v>
      </c>
      <c r="D474" s="6">
        <v>800</v>
      </c>
      <c r="E474" s="15" t="str">
        <f t="shared" si="21"/>
        <v>less than 1000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 s="9">
        <f t="shared" si="22"/>
        <v>41874.922662037039</v>
      </c>
      <c r="L474" s="11">
        <v>2014</v>
      </c>
      <c r="M474">
        <v>1406239718</v>
      </c>
      <c r="N474" s="9">
        <f t="shared" si="23"/>
        <v>41844.922662037039</v>
      </c>
      <c r="O474" s="11">
        <f>YEAR(Table1[[#This Row],[launch date  conversion]])</f>
        <v>2014</v>
      </c>
      <c r="P474" t="b">
        <v>0</v>
      </c>
      <c r="Q474">
        <v>5</v>
      </c>
      <c r="R474" t="b">
        <v>0</v>
      </c>
      <c r="S474" t="s">
        <v>8268</v>
      </c>
      <c r="T474" t="s">
        <v>8348</v>
      </c>
      <c r="U474" t="s">
        <v>8365</v>
      </c>
    </row>
    <row r="475" spans="1:21" ht="50" customHeight="1" x14ac:dyDescent="0.2">
      <c r="A475">
        <v>473</v>
      </c>
      <c r="B475" s="3" t="s">
        <v>474</v>
      </c>
      <c r="C475" s="3" t="s">
        <v>4583</v>
      </c>
      <c r="D475" s="6">
        <v>30000</v>
      </c>
      <c r="E475" s="15" t="str">
        <f t="shared" si="21"/>
        <v>30000 to 34999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 s="9">
        <f t="shared" si="22"/>
        <v>41899.698136574072</v>
      </c>
      <c r="L475" s="11">
        <v>2014</v>
      </c>
      <c r="M475">
        <v>1408380319</v>
      </c>
      <c r="N475" s="9">
        <f t="shared" si="23"/>
        <v>41869.698136574072</v>
      </c>
      <c r="O475" s="11">
        <f>YEAR(Table1[[#This Row],[launch date  conversion]])</f>
        <v>2014</v>
      </c>
      <c r="P475" t="b">
        <v>0</v>
      </c>
      <c r="Q475">
        <v>14</v>
      </c>
      <c r="R475" t="b">
        <v>0</v>
      </c>
      <c r="S475" t="s">
        <v>8268</v>
      </c>
      <c r="T475" t="s">
        <v>8348</v>
      </c>
      <c r="U475" t="s">
        <v>8365</v>
      </c>
    </row>
    <row r="476" spans="1:21" ht="50" customHeight="1" x14ac:dyDescent="0.2">
      <c r="A476">
        <v>474</v>
      </c>
      <c r="B476" s="3" t="s">
        <v>475</v>
      </c>
      <c r="C476" s="3" t="s">
        <v>4584</v>
      </c>
      <c r="D476" s="6">
        <v>3300</v>
      </c>
      <c r="E476" s="15" t="str">
        <f t="shared" si="21"/>
        <v>1000 to 4999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 s="9">
        <f t="shared" si="22"/>
        <v>42783.329039351855</v>
      </c>
      <c r="L476" s="11">
        <v>2017</v>
      </c>
      <c r="M476">
        <v>1484726029</v>
      </c>
      <c r="N476" s="9">
        <f t="shared" si="23"/>
        <v>42753.329039351855</v>
      </c>
      <c r="O476" s="11">
        <f>YEAR(Table1[[#This Row],[launch date  conversion]])</f>
        <v>2017</v>
      </c>
      <c r="P476" t="b">
        <v>0</v>
      </c>
      <c r="Q476">
        <v>1</v>
      </c>
      <c r="R476" t="b">
        <v>0</v>
      </c>
      <c r="S476" t="s">
        <v>8268</v>
      </c>
      <c r="T476" t="s">
        <v>8348</v>
      </c>
      <c r="U476" t="s">
        <v>8365</v>
      </c>
    </row>
    <row r="477" spans="1:21" ht="50" customHeight="1" x14ac:dyDescent="0.2">
      <c r="A477">
        <v>475</v>
      </c>
      <c r="B477" s="3" t="s">
        <v>476</v>
      </c>
      <c r="C477" s="3" t="s">
        <v>4585</v>
      </c>
      <c r="D477" s="6">
        <v>2000</v>
      </c>
      <c r="E477" s="15" t="str">
        <f t="shared" si="21"/>
        <v>1000 to 4999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 s="9">
        <f t="shared" si="22"/>
        <v>42130.086145833338</v>
      </c>
      <c r="L477" s="11">
        <v>2015</v>
      </c>
      <c r="M477">
        <v>1428285843</v>
      </c>
      <c r="N477" s="9">
        <f t="shared" si="23"/>
        <v>42100.086145833338</v>
      </c>
      <c r="O477" s="11">
        <f>YEAR(Table1[[#This Row],[launch date  conversion]])</f>
        <v>2015</v>
      </c>
      <c r="P477" t="b">
        <v>0</v>
      </c>
      <c r="Q477">
        <v>0</v>
      </c>
      <c r="R477" t="b">
        <v>0</v>
      </c>
      <c r="S477" t="s">
        <v>8268</v>
      </c>
      <c r="T477" t="s">
        <v>8348</v>
      </c>
      <c r="U477" t="s">
        <v>8365</v>
      </c>
    </row>
    <row r="478" spans="1:21" ht="50" customHeight="1" x14ac:dyDescent="0.2">
      <c r="A478">
        <v>476</v>
      </c>
      <c r="B478" s="3" t="s">
        <v>477</v>
      </c>
      <c r="C478" s="3" t="s">
        <v>4586</v>
      </c>
      <c r="D478" s="6">
        <v>220000</v>
      </c>
      <c r="E478" s="15" t="str">
        <f t="shared" si="21"/>
        <v>Greater than 50000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 s="9">
        <f t="shared" si="22"/>
        <v>41793.165972222225</v>
      </c>
      <c r="L478" s="11">
        <v>2014</v>
      </c>
      <c r="M478">
        <v>1398727441</v>
      </c>
      <c r="N478" s="9">
        <f t="shared" si="23"/>
        <v>41757.975011574075</v>
      </c>
      <c r="O478" s="11">
        <f>YEAR(Table1[[#This Row],[launch date  conversion]])</f>
        <v>2014</v>
      </c>
      <c r="P478" t="b">
        <v>0</v>
      </c>
      <c r="Q478">
        <v>124</v>
      </c>
      <c r="R478" t="b">
        <v>0</v>
      </c>
      <c r="S478" t="s">
        <v>8268</v>
      </c>
      <c r="T478" t="s">
        <v>8348</v>
      </c>
      <c r="U478" t="s">
        <v>8365</v>
      </c>
    </row>
    <row r="479" spans="1:21" ht="50" customHeight="1" x14ac:dyDescent="0.2">
      <c r="A479">
        <v>477</v>
      </c>
      <c r="B479" s="3" t="s">
        <v>478</v>
      </c>
      <c r="C479" s="3" t="s">
        <v>4587</v>
      </c>
      <c r="D479" s="6">
        <v>1500</v>
      </c>
      <c r="E479" s="15" t="str">
        <f t="shared" si="21"/>
        <v>1000 to 4999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 s="9">
        <f t="shared" si="22"/>
        <v>41047.83488425926</v>
      </c>
      <c r="L479" s="11">
        <v>2012</v>
      </c>
      <c r="M479">
        <v>1332187334</v>
      </c>
      <c r="N479" s="9">
        <f t="shared" si="23"/>
        <v>40987.83488425926</v>
      </c>
      <c r="O479" s="11">
        <f>YEAR(Table1[[#This Row],[launch date  conversion]])</f>
        <v>2012</v>
      </c>
      <c r="P479" t="b">
        <v>0</v>
      </c>
      <c r="Q479">
        <v>0</v>
      </c>
      <c r="R479" t="b">
        <v>0</v>
      </c>
      <c r="S479" t="s">
        <v>8268</v>
      </c>
      <c r="T479" t="s">
        <v>8348</v>
      </c>
      <c r="U479" t="s">
        <v>8365</v>
      </c>
    </row>
    <row r="480" spans="1:21" ht="50" customHeight="1" x14ac:dyDescent="0.2">
      <c r="A480">
        <v>478</v>
      </c>
      <c r="B480" s="3" t="s">
        <v>479</v>
      </c>
      <c r="C480" s="3" t="s">
        <v>4588</v>
      </c>
      <c r="D480" s="6">
        <v>10000</v>
      </c>
      <c r="E480" s="15" t="str">
        <f t="shared" si="21"/>
        <v>10000 to 14999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 s="9">
        <f t="shared" si="22"/>
        <v>42095.869317129633</v>
      </c>
      <c r="L480" s="11">
        <v>2015</v>
      </c>
      <c r="M480">
        <v>1425333109</v>
      </c>
      <c r="N480" s="9">
        <f t="shared" si="23"/>
        <v>42065.910983796297</v>
      </c>
      <c r="O480" s="11">
        <f>YEAR(Table1[[#This Row],[launch date  conversion]])</f>
        <v>2015</v>
      </c>
      <c r="P480" t="b">
        <v>0</v>
      </c>
      <c r="Q480">
        <v>0</v>
      </c>
      <c r="R480" t="b">
        <v>0</v>
      </c>
      <c r="S480" t="s">
        <v>8268</v>
      </c>
      <c r="T480" t="s">
        <v>8348</v>
      </c>
      <c r="U480" t="s">
        <v>8365</v>
      </c>
    </row>
    <row r="481" spans="1:21" ht="50" customHeight="1" x14ac:dyDescent="0.2">
      <c r="A481">
        <v>479</v>
      </c>
      <c r="B481" s="3" t="s">
        <v>480</v>
      </c>
      <c r="C481" s="3" t="s">
        <v>4589</v>
      </c>
      <c r="D481" s="6">
        <v>15000</v>
      </c>
      <c r="E481" s="15" t="str">
        <f t="shared" si="21"/>
        <v>15000 to 19999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 s="9">
        <f t="shared" si="22"/>
        <v>41964.449479166666</v>
      </c>
      <c r="L481" s="11">
        <v>2014</v>
      </c>
      <c r="M481">
        <v>1411379235</v>
      </c>
      <c r="N481" s="9">
        <f t="shared" si="23"/>
        <v>41904.407812500001</v>
      </c>
      <c r="O481" s="11">
        <f>YEAR(Table1[[#This Row],[launch date  conversion]])</f>
        <v>2014</v>
      </c>
      <c r="P481" t="b">
        <v>0</v>
      </c>
      <c r="Q481">
        <v>55</v>
      </c>
      <c r="R481" t="b">
        <v>0</v>
      </c>
      <c r="S481" t="s">
        <v>8268</v>
      </c>
      <c r="T481" t="s">
        <v>8348</v>
      </c>
      <c r="U481" t="s">
        <v>8365</v>
      </c>
    </row>
    <row r="482" spans="1:21" ht="50" customHeight="1" x14ac:dyDescent="0.2">
      <c r="A482">
        <v>480</v>
      </c>
      <c r="B482" s="3" t="s">
        <v>481</v>
      </c>
      <c r="C482" s="3" t="s">
        <v>4590</v>
      </c>
      <c r="D482" s="6">
        <v>40000</v>
      </c>
      <c r="E482" s="15" t="str">
        <f t="shared" si="21"/>
        <v>40000 to 44999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 s="9">
        <f t="shared" si="22"/>
        <v>41495.500173611108</v>
      </c>
      <c r="L482" s="11">
        <v>2013</v>
      </c>
      <c r="M482">
        <v>1373457615</v>
      </c>
      <c r="N482" s="9">
        <f t="shared" si="23"/>
        <v>41465.500173611108</v>
      </c>
      <c r="O482" s="11">
        <f>YEAR(Table1[[#This Row],[launch date  conversion]])</f>
        <v>2013</v>
      </c>
      <c r="P482" t="b">
        <v>0</v>
      </c>
      <c r="Q482">
        <v>140</v>
      </c>
      <c r="R482" t="b">
        <v>0</v>
      </c>
      <c r="S482" t="s">
        <v>8268</v>
      </c>
      <c r="T482" t="s">
        <v>8348</v>
      </c>
      <c r="U482" t="s">
        <v>8365</v>
      </c>
    </row>
    <row r="483" spans="1:21" ht="50" customHeight="1" x14ac:dyDescent="0.2">
      <c r="A483">
        <v>481</v>
      </c>
      <c r="B483" s="3" t="s">
        <v>482</v>
      </c>
      <c r="C483" s="3" t="s">
        <v>4591</v>
      </c>
      <c r="D483" s="6">
        <v>30000</v>
      </c>
      <c r="E483" s="15" t="str">
        <f t="shared" si="21"/>
        <v>30000 to 34999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 s="9">
        <f t="shared" si="22"/>
        <v>41192.672326388885</v>
      </c>
      <c r="L483" s="11">
        <v>2012</v>
      </c>
      <c r="M483">
        <v>1347293289</v>
      </c>
      <c r="N483" s="9">
        <f t="shared" si="23"/>
        <v>41162.672326388885</v>
      </c>
      <c r="O483" s="11">
        <f>YEAR(Table1[[#This Row],[launch date  conversion]])</f>
        <v>2012</v>
      </c>
      <c r="P483" t="b">
        <v>0</v>
      </c>
      <c r="Q483">
        <v>21</v>
      </c>
      <c r="R483" t="b">
        <v>0</v>
      </c>
      <c r="S483" t="s">
        <v>8268</v>
      </c>
      <c r="T483" t="s">
        <v>8348</v>
      </c>
      <c r="U483" t="s">
        <v>8365</v>
      </c>
    </row>
    <row r="484" spans="1:21" ht="50" customHeight="1" x14ac:dyDescent="0.2">
      <c r="A484">
        <v>482</v>
      </c>
      <c r="B484" s="3" t="s">
        <v>483</v>
      </c>
      <c r="C484" s="3" t="s">
        <v>4592</v>
      </c>
      <c r="D484" s="6">
        <v>10000</v>
      </c>
      <c r="E484" s="15" t="str">
        <f t="shared" si="21"/>
        <v>10000 to 14999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 s="9">
        <f t="shared" si="22"/>
        <v>42474.606944444444</v>
      </c>
      <c r="L484" s="11">
        <v>2016</v>
      </c>
      <c r="M484">
        <v>1458336690</v>
      </c>
      <c r="N484" s="9">
        <f t="shared" si="23"/>
        <v>42447.896875000006</v>
      </c>
      <c r="O484" s="11">
        <f>YEAR(Table1[[#This Row],[launch date  conversion]])</f>
        <v>2016</v>
      </c>
      <c r="P484" t="b">
        <v>0</v>
      </c>
      <c r="Q484">
        <v>1</v>
      </c>
      <c r="R484" t="b">
        <v>0</v>
      </c>
      <c r="S484" t="s">
        <v>8268</v>
      </c>
      <c r="T484" t="s">
        <v>8348</v>
      </c>
      <c r="U484" t="s">
        <v>8365</v>
      </c>
    </row>
    <row r="485" spans="1:21" ht="50" customHeight="1" x14ac:dyDescent="0.2">
      <c r="A485">
        <v>483</v>
      </c>
      <c r="B485" s="3" t="s">
        <v>484</v>
      </c>
      <c r="C485" s="3" t="s">
        <v>4593</v>
      </c>
      <c r="D485" s="6">
        <v>15000</v>
      </c>
      <c r="E485" s="15" t="str">
        <f t="shared" si="21"/>
        <v>15000 to 19999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 s="9">
        <f t="shared" si="22"/>
        <v>41303.197592592594</v>
      </c>
      <c r="L485" s="11">
        <v>2013</v>
      </c>
      <c r="M485">
        <v>1354250672</v>
      </c>
      <c r="N485" s="9">
        <f t="shared" si="23"/>
        <v>41243.197592592594</v>
      </c>
      <c r="O485" s="11">
        <f>YEAR(Table1[[#This Row],[launch date  conversion]])</f>
        <v>2012</v>
      </c>
      <c r="P485" t="b">
        <v>0</v>
      </c>
      <c r="Q485">
        <v>147</v>
      </c>
      <c r="R485" t="b">
        <v>0</v>
      </c>
      <c r="S485" t="s">
        <v>8268</v>
      </c>
      <c r="T485" t="s">
        <v>8348</v>
      </c>
      <c r="U485" t="s">
        <v>8365</v>
      </c>
    </row>
    <row r="486" spans="1:21" ht="50" customHeight="1" x14ac:dyDescent="0.2">
      <c r="A486">
        <v>484</v>
      </c>
      <c r="B486" s="3" t="s">
        <v>485</v>
      </c>
      <c r="C486" s="3" t="s">
        <v>4594</v>
      </c>
      <c r="D486" s="6">
        <v>80000</v>
      </c>
      <c r="E486" s="15" t="str">
        <f t="shared" si="21"/>
        <v>Greater than 50000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 s="9">
        <f t="shared" si="22"/>
        <v>42313.981157407412</v>
      </c>
      <c r="L486" s="11">
        <v>2015</v>
      </c>
      <c r="M486">
        <v>1443220372</v>
      </c>
      <c r="N486" s="9">
        <f t="shared" si="23"/>
        <v>42272.93949074074</v>
      </c>
      <c r="O486" s="11">
        <f>YEAR(Table1[[#This Row],[launch date  conversion]])</f>
        <v>2015</v>
      </c>
      <c r="P486" t="b">
        <v>0</v>
      </c>
      <c r="Q486">
        <v>11</v>
      </c>
      <c r="R486" t="b">
        <v>0</v>
      </c>
      <c r="S486" t="s">
        <v>8268</v>
      </c>
      <c r="T486" t="s">
        <v>8348</v>
      </c>
      <c r="U486" t="s">
        <v>8365</v>
      </c>
    </row>
    <row r="487" spans="1:21" ht="50" customHeight="1" x14ac:dyDescent="0.2">
      <c r="A487">
        <v>485</v>
      </c>
      <c r="B487" s="3" t="s">
        <v>486</v>
      </c>
      <c r="C487" s="3" t="s">
        <v>4595</v>
      </c>
      <c r="D487" s="6">
        <v>37956</v>
      </c>
      <c r="E487" s="15" t="str">
        <f t="shared" si="21"/>
        <v>35000 to 39999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 s="9">
        <f t="shared" si="22"/>
        <v>41411.50577546296</v>
      </c>
      <c r="L487" s="11">
        <v>2013</v>
      </c>
      <c r="M487">
        <v>1366200499</v>
      </c>
      <c r="N487" s="9">
        <f t="shared" si="23"/>
        <v>41381.50577546296</v>
      </c>
      <c r="O487" s="11">
        <f>YEAR(Table1[[#This Row],[launch date  conversion]])</f>
        <v>2013</v>
      </c>
      <c r="P487" t="b">
        <v>0</v>
      </c>
      <c r="Q487">
        <v>125</v>
      </c>
      <c r="R487" t="b">
        <v>0</v>
      </c>
      <c r="S487" t="s">
        <v>8268</v>
      </c>
      <c r="T487" t="s">
        <v>8348</v>
      </c>
      <c r="U487" t="s">
        <v>8365</v>
      </c>
    </row>
    <row r="488" spans="1:21" ht="50" customHeight="1" x14ac:dyDescent="0.2">
      <c r="A488">
        <v>486</v>
      </c>
      <c r="B488" s="3" t="s">
        <v>487</v>
      </c>
      <c r="C488" s="3" t="s">
        <v>4596</v>
      </c>
      <c r="D488" s="6">
        <v>550000</v>
      </c>
      <c r="E488" s="15" t="str">
        <f t="shared" si="21"/>
        <v>Greater than 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 s="9">
        <f t="shared" si="22"/>
        <v>41791.94258101852</v>
      </c>
      <c r="L488" s="11">
        <v>2014</v>
      </c>
      <c r="M488">
        <v>1399070239</v>
      </c>
      <c r="N488" s="9">
        <f t="shared" si="23"/>
        <v>41761.94258101852</v>
      </c>
      <c r="O488" s="11">
        <f>YEAR(Table1[[#This Row],[launch date  conversion]])</f>
        <v>2014</v>
      </c>
      <c r="P488" t="b">
        <v>0</v>
      </c>
      <c r="Q488">
        <v>1</v>
      </c>
      <c r="R488" t="b">
        <v>0</v>
      </c>
      <c r="S488" t="s">
        <v>8268</v>
      </c>
      <c r="T488" t="s">
        <v>8348</v>
      </c>
      <c r="U488" t="s">
        <v>8365</v>
      </c>
    </row>
    <row r="489" spans="1:21" ht="50" customHeight="1" x14ac:dyDescent="0.2">
      <c r="A489">
        <v>487</v>
      </c>
      <c r="B489" s="3" t="s">
        <v>488</v>
      </c>
      <c r="C489" s="3" t="s">
        <v>4597</v>
      </c>
      <c r="D489" s="6">
        <v>50000</v>
      </c>
      <c r="E489" s="15" t="str">
        <f t="shared" si="21"/>
        <v>Greater than 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 s="9">
        <f t="shared" si="22"/>
        <v>42729.636504629627</v>
      </c>
      <c r="L489" s="11">
        <v>2016</v>
      </c>
      <c r="M489">
        <v>1477491394</v>
      </c>
      <c r="N489" s="9">
        <f t="shared" si="23"/>
        <v>42669.594837962963</v>
      </c>
      <c r="O489" s="11">
        <f>YEAR(Table1[[#This Row],[launch date  conversion]])</f>
        <v>2016</v>
      </c>
      <c r="P489" t="b">
        <v>0</v>
      </c>
      <c r="Q489">
        <v>0</v>
      </c>
      <c r="R489" t="b">
        <v>0</v>
      </c>
      <c r="S489" t="s">
        <v>8268</v>
      </c>
      <c r="T489" t="s">
        <v>8348</v>
      </c>
      <c r="U489" t="s">
        <v>8365</v>
      </c>
    </row>
    <row r="490" spans="1:21" ht="50" customHeight="1" x14ac:dyDescent="0.2">
      <c r="A490">
        <v>488</v>
      </c>
      <c r="B490" s="3" t="s">
        <v>489</v>
      </c>
      <c r="C490" s="3" t="s">
        <v>4598</v>
      </c>
      <c r="D490" s="6">
        <v>12000</v>
      </c>
      <c r="E490" s="15" t="str">
        <f t="shared" si="21"/>
        <v>10000 to 14999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 s="9">
        <f t="shared" si="22"/>
        <v>42744.054398148146</v>
      </c>
      <c r="L490" s="11">
        <v>2017</v>
      </c>
      <c r="M490">
        <v>1481332700</v>
      </c>
      <c r="N490" s="9">
        <f t="shared" si="23"/>
        <v>42714.054398148146</v>
      </c>
      <c r="O490" s="11">
        <f>YEAR(Table1[[#This Row],[launch date  conversion]])</f>
        <v>2016</v>
      </c>
      <c r="P490" t="b">
        <v>0</v>
      </c>
      <c r="Q490">
        <v>0</v>
      </c>
      <c r="R490" t="b">
        <v>0</v>
      </c>
      <c r="S490" t="s">
        <v>8268</v>
      </c>
      <c r="T490" t="s">
        <v>8348</v>
      </c>
      <c r="U490" t="s">
        <v>8365</v>
      </c>
    </row>
    <row r="491" spans="1:21" ht="50" customHeight="1" x14ac:dyDescent="0.2">
      <c r="A491">
        <v>489</v>
      </c>
      <c r="B491" s="3" t="s">
        <v>490</v>
      </c>
      <c r="C491" s="3" t="s">
        <v>4599</v>
      </c>
      <c r="D491" s="6">
        <v>74997</v>
      </c>
      <c r="E491" s="15" t="str">
        <f t="shared" si="21"/>
        <v>Greater than 50000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 s="9">
        <f t="shared" si="22"/>
        <v>40913.481249999997</v>
      </c>
      <c r="L491" s="11">
        <v>2012</v>
      </c>
      <c r="M491">
        <v>1323084816</v>
      </c>
      <c r="N491" s="9">
        <f t="shared" si="23"/>
        <v>40882.481666666667</v>
      </c>
      <c r="O491" s="11">
        <f>YEAR(Table1[[#This Row],[launch date  conversion]])</f>
        <v>2011</v>
      </c>
      <c r="P491" t="b">
        <v>0</v>
      </c>
      <c r="Q491">
        <v>3</v>
      </c>
      <c r="R491" t="b">
        <v>0</v>
      </c>
      <c r="S491" t="s">
        <v>8268</v>
      </c>
      <c r="T491" t="s">
        <v>8348</v>
      </c>
      <c r="U491" t="s">
        <v>8365</v>
      </c>
    </row>
    <row r="492" spans="1:21" ht="50" customHeight="1" x14ac:dyDescent="0.2">
      <c r="A492">
        <v>490</v>
      </c>
      <c r="B492" s="3" t="s">
        <v>491</v>
      </c>
      <c r="C492" s="3" t="s">
        <v>4600</v>
      </c>
      <c r="D492" s="6">
        <v>1000</v>
      </c>
      <c r="E492" s="15" t="str">
        <f t="shared" si="21"/>
        <v>1000 to 4999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 s="9">
        <f t="shared" si="22"/>
        <v>41143.968576388892</v>
      </c>
      <c r="L492" s="11">
        <v>2012</v>
      </c>
      <c r="M492">
        <v>1343085285</v>
      </c>
      <c r="N492" s="9">
        <f t="shared" si="23"/>
        <v>41113.968576388892</v>
      </c>
      <c r="O492" s="11">
        <f>YEAR(Table1[[#This Row],[launch date  conversion]])</f>
        <v>2012</v>
      </c>
      <c r="P492" t="b">
        <v>0</v>
      </c>
      <c r="Q492">
        <v>0</v>
      </c>
      <c r="R492" t="b">
        <v>0</v>
      </c>
      <c r="S492" t="s">
        <v>8268</v>
      </c>
      <c r="T492" t="s">
        <v>8348</v>
      </c>
      <c r="U492" t="s">
        <v>8365</v>
      </c>
    </row>
    <row r="493" spans="1:21" ht="50" customHeight="1" x14ac:dyDescent="0.2">
      <c r="A493">
        <v>491</v>
      </c>
      <c r="B493" s="3" t="s">
        <v>492</v>
      </c>
      <c r="C493" s="3" t="s">
        <v>4601</v>
      </c>
      <c r="D493" s="6">
        <v>10000</v>
      </c>
      <c r="E493" s="15" t="str">
        <f t="shared" si="21"/>
        <v>10000 to 14999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 s="9">
        <f t="shared" si="22"/>
        <v>42396.982627314821</v>
      </c>
      <c r="L493" s="11">
        <v>2016</v>
      </c>
      <c r="M493">
        <v>1451345699</v>
      </c>
      <c r="N493" s="9">
        <f t="shared" si="23"/>
        <v>42366.982627314821</v>
      </c>
      <c r="O493" s="11">
        <f>YEAR(Table1[[#This Row],[launch date  conversion]])</f>
        <v>2015</v>
      </c>
      <c r="P493" t="b">
        <v>0</v>
      </c>
      <c r="Q493">
        <v>0</v>
      </c>
      <c r="R493" t="b">
        <v>0</v>
      </c>
      <c r="S493" t="s">
        <v>8268</v>
      </c>
      <c r="T493" t="s">
        <v>8348</v>
      </c>
      <c r="U493" t="s">
        <v>8365</v>
      </c>
    </row>
    <row r="494" spans="1:21" ht="50" customHeight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15" t="str">
        <f t="shared" si="21"/>
        <v>Greater than 50000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 s="9">
        <f t="shared" si="22"/>
        <v>42656.03506944445</v>
      </c>
      <c r="L494" s="11">
        <v>2016</v>
      </c>
      <c r="M494">
        <v>1471135830</v>
      </c>
      <c r="N494" s="9">
        <f t="shared" si="23"/>
        <v>42596.03506944445</v>
      </c>
      <c r="O494" s="11">
        <f>YEAR(Table1[[#This Row],[launch date  conversion]])</f>
        <v>2016</v>
      </c>
      <c r="P494" t="b">
        <v>0</v>
      </c>
      <c r="Q494">
        <v>0</v>
      </c>
      <c r="R494" t="b">
        <v>0</v>
      </c>
      <c r="S494" t="s">
        <v>8268</v>
      </c>
      <c r="T494" t="s">
        <v>8348</v>
      </c>
      <c r="U494" t="s">
        <v>8365</v>
      </c>
    </row>
    <row r="495" spans="1:21" ht="50" customHeight="1" x14ac:dyDescent="0.2">
      <c r="A495">
        <v>493</v>
      </c>
      <c r="B495" s="3" t="s">
        <v>494</v>
      </c>
      <c r="C495" s="3" t="s">
        <v>4603</v>
      </c>
      <c r="D495" s="6">
        <v>30000</v>
      </c>
      <c r="E495" s="15" t="str">
        <f t="shared" si="21"/>
        <v>30000 to 34999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 s="9">
        <f t="shared" si="22"/>
        <v>42144.726134259254</v>
      </c>
      <c r="L495" s="11">
        <v>2015</v>
      </c>
      <c r="M495">
        <v>1429550738</v>
      </c>
      <c r="N495" s="9">
        <f t="shared" si="23"/>
        <v>42114.726134259254</v>
      </c>
      <c r="O495" s="11">
        <f>YEAR(Table1[[#This Row],[launch date  conversion]])</f>
        <v>2015</v>
      </c>
      <c r="P495" t="b">
        <v>0</v>
      </c>
      <c r="Q495">
        <v>0</v>
      </c>
      <c r="R495" t="b">
        <v>0</v>
      </c>
      <c r="S495" t="s">
        <v>8268</v>
      </c>
      <c r="T495" t="s">
        <v>8348</v>
      </c>
      <c r="U495" t="s">
        <v>8365</v>
      </c>
    </row>
    <row r="496" spans="1:21" ht="50" customHeight="1" x14ac:dyDescent="0.2">
      <c r="A496">
        <v>494</v>
      </c>
      <c r="B496" s="3" t="s">
        <v>495</v>
      </c>
      <c r="C496" s="3" t="s">
        <v>4604</v>
      </c>
      <c r="D496" s="6">
        <v>20000</v>
      </c>
      <c r="E496" s="15" t="str">
        <f t="shared" si="21"/>
        <v>20000 to 24999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 s="9">
        <f t="shared" si="22"/>
        <v>41823.125</v>
      </c>
      <c r="L496" s="11">
        <v>2014</v>
      </c>
      <c r="M496">
        <v>1402343765</v>
      </c>
      <c r="N496" s="9">
        <f t="shared" si="23"/>
        <v>41799.830613425926</v>
      </c>
      <c r="O496" s="11">
        <f>YEAR(Table1[[#This Row],[launch date  conversion]])</f>
        <v>2014</v>
      </c>
      <c r="P496" t="b">
        <v>0</v>
      </c>
      <c r="Q496">
        <v>3</v>
      </c>
      <c r="R496" t="b">
        <v>0</v>
      </c>
      <c r="S496" t="s">
        <v>8268</v>
      </c>
      <c r="T496" t="s">
        <v>8348</v>
      </c>
      <c r="U496" t="s">
        <v>8365</v>
      </c>
    </row>
    <row r="497" spans="1:21" ht="50" customHeight="1" x14ac:dyDescent="0.2">
      <c r="A497">
        <v>495</v>
      </c>
      <c r="B497" s="3" t="s">
        <v>496</v>
      </c>
      <c r="C497" s="3" t="s">
        <v>4605</v>
      </c>
      <c r="D497" s="6">
        <v>7000</v>
      </c>
      <c r="E497" s="15" t="str">
        <f t="shared" si="21"/>
        <v>5000 to 9999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 s="9">
        <f t="shared" si="22"/>
        <v>42201.827604166669</v>
      </c>
      <c r="L497" s="11">
        <v>2015</v>
      </c>
      <c r="M497">
        <v>1434484305</v>
      </c>
      <c r="N497" s="9">
        <f t="shared" si="23"/>
        <v>42171.827604166669</v>
      </c>
      <c r="O497" s="11">
        <f>YEAR(Table1[[#This Row],[launch date  conversion]])</f>
        <v>2015</v>
      </c>
      <c r="P497" t="b">
        <v>0</v>
      </c>
      <c r="Q497">
        <v>0</v>
      </c>
      <c r="R497" t="b">
        <v>0</v>
      </c>
      <c r="S497" t="s">
        <v>8268</v>
      </c>
      <c r="T497" t="s">
        <v>8348</v>
      </c>
      <c r="U497" t="s">
        <v>8365</v>
      </c>
    </row>
    <row r="498" spans="1:21" ht="50" customHeight="1" x14ac:dyDescent="0.2">
      <c r="A498">
        <v>496</v>
      </c>
      <c r="B498" s="3" t="s">
        <v>497</v>
      </c>
      <c r="C498" s="3" t="s">
        <v>4606</v>
      </c>
      <c r="D498" s="6">
        <v>60000</v>
      </c>
      <c r="E498" s="15" t="str">
        <f t="shared" si="21"/>
        <v>Greater than 50000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 s="9">
        <f t="shared" si="22"/>
        <v>41680.93141203704</v>
      </c>
      <c r="L498" s="11">
        <v>2014</v>
      </c>
      <c r="M498">
        <v>1386886874</v>
      </c>
      <c r="N498" s="9">
        <f t="shared" si="23"/>
        <v>41620.93141203704</v>
      </c>
      <c r="O498" s="11">
        <f>YEAR(Table1[[#This Row],[launch date  conversion]])</f>
        <v>2013</v>
      </c>
      <c r="P498" t="b">
        <v>0</v>
      </c>
      <c r="Q498">
        <v>1</v>
      </c>
      <c r="R498" t="b">
        <v>0</v>
      </c>
      <c r="S498" t="s">
        <v>8268</v>
      </c>
      <c r="T498" t="s">
        <v>8348</v>
      </c>
      <c r="U498" t="s">
        <v>8365</v>
      </c>
    </row>
    <row r="499" spans="1:21" ht="50" customHeight="1" x14ac:dyDescent="0.2">
      <c r="A499">
        <v>497</v>
      </c>
      <c r="B499" s="3" t="s">
        <v>498</v>
      </c>
      <c r="C499" s="3" t="s">
        <v>4607</v>
      </c>
      <c r="D499" s="6">
        <v>4480</v>
      </c>
      <c r="E499" s="15" t="str">
        <f t="shared" si="21"/>
        <v>1000 to 4999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 s="9">
        <f t="shared" si="22"/>
        <v>41998.208333333328</v>
      </c>
      <c r="L499" s="11">
        <v>2014</v>
      </c>
      <c r="M499">
        <v>1414889665</v>
      </c>
      <c r="N499" s="9">
        <f t="shared" si="23"/>
        <v>41945.037789351853</v>
      </c>
      <c r="O499" s="11">
        <f>YEAR(Table1[[#This Row],[launch date  conversion]])</f>
        <v>2014</v>
      </c>
      <c r="P499" t="b">
        <v>0</v>
      </c>
      <c r="Q499">
        <v>3</v>
      </c>
      <c r="R499" t="b">
        <v>0</v>
      </c>
      <c r="S499" t="s">
        <v>8268</v>
      </c>
      <c r="T499" t="s">
        <v>8348</v>
      </c>
      <c r="U499" t="s">
        <v>8365</v>
      </c>
    </row>
    <row r="500" spans="1:21" ht="50" customHeight="1" x14ac:dyDescent="0.2">
      <c r="A500">
        <v>498</v>
      </c>
      <c r="B500" s="3" t="s">
        <v>499</v>
      </c>
      <c r="C500" s="3" t="s">
        <v>4608</v>
      </c>
      <c r="D500" s="6">
        <v>65108</v>
      </c>
      <c r="E500" s="15" t="str">
        <f t="shared" si="21"/>
        <v>Greater than 50000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 s="9">
        <f t="shared" si="22"/>
        <v>40900.762141203704</v>
      </c>
      <c r="L500" s="11">
        <v>2011</v>
      </c>
      <c r="M500">
        <v>1321035449</v>
      </c>
      <c r="N500" s="9">
        <f t="shared" si="23"/>
        <v>40858.762141203704</v>
      </c>
      <c r="O500" s="11">
        <f>YEAR(Table1[[#This Row],[launch date  conversion]])</f>
        <v>2011</v>
      </c>
      <c r="P500" t="b">
        <v>0</v>
      </c>
      <c r="Q500">
        <v>22</v>
      </c>
      <c r="R500" t="b">
        <v>0</v>
      </c>
      <c r="S500" t="s">
        <v>8268</v>
      </c>
      <c r="T500" t="s">
        <v>8348</v>
      </c>
      <c r="U500" t="s">
        <v>8365</v>
      </c>
    </row>
    <row r="501" spans="1:21" ht="50" customHeight="1" x14ac:dyDescent="0.2">
      <c r="A501">
        <v>499</v>
      </c>
      <c r="B501" s="3" t="s">
        <v>500</v>
      </c>
      <c r="C501" s="3" t="s">
        <v>4609</v>
      </c>
      <c r="D501" s="6">
        <v>20000</v>
      </c>
      <c r="E501" s="15" t="str">
        <f t="shared" si="21"/>
        <v>20000 to 24999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 s="9">
        <f t="shared" si="22"/>
        <v>40098.874305555553</v>
      </c>
      <c r="L501" s="11">
        <v>2009</v>
      </c>
      <c r="M501">
        <v>1250630968</v>
      </c>
      <c r="N501" s="9">
        <f t="shared" si="23"/>
        <v>40043.895462962959</v>
      </c>
      <c r="O501" s="11">
        <f>YEAR(Table1[[#This Row],[launch date  conversion]])</f>
        <v>2009</v>
      </c>
      <c r="P501" t="b">
        <v>0</v>
      </c>
      <c r="Q501">
        <v>26</v>
      </c>
      <c r="R501" t="b">
        <v>0</v>
      </c>
      <c r="S501" t="s">
        <v>8268</v>
      </c>
      <c r="T501" t="s">
        <v>8348</v>
      </c>
      <c r="U501" t="s">
        <v>8365</v>
      </c>
    </row>
    <row r="502" spans="1:21" ht="50" customHeight="1" x14ac:dyDescent="0.2">
      <c r="A502">
        <v>500</v>
      </c>
      <c r="B502" s="3" t="s">
        <v>501</v>
      </c>
      <c r="C502" s="3" t="s">
        <v>4610</v>
      </c>
      <c r="D502" s="6">
        <v>6500</v>
      </c>
      <c r="E502" s="15" t="str">
        <f t="shared" si="21"/>
        <v>5000 to 9999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 s="9">
        <f t="shared" si="22"/>
        <v>40306.927777777775</v>
      </c>
      <c r="L502" s="11">
        <v>2010</v>
      </c>
      <c r="M502">
        <v>1268255751</v>
      </c>
      <c r="N502" s="9">
        <f t="shared" si="23"/>
        <v>40247.886006944449</v>
      </c>
      <c r="O502" s="11">
        <f>YEAR(Table1[[#This Row],[launch date  conversion]])</f>
        <v>2010</v>
      </c>
      <c r="P502" t="b">
        <v>0</v>
      </c>
      <c r="Q502">
        <v>4</v>
      </c>
      <c r="R502" t="b">
        <v>0</v>
      </c>
      <c r="S502" t="s">
        <v>8268</v>
      </c>
      <c r="T502" t="s">
        <v>8348</v>
      </c>
      <c r="U502" t="s">
        <v>8365</v>
      </c>
    </row>
    <row r="503" spans="1:21" ht="50" customHeight="1" x14ac:dyDescent="0.2">
      <c r="A503">
        <v>501</v>
      </c>
      <c r="B503" s="3" t="s">
        <v>502</v>
      </c>
      <c r="C503" s="3" t="s">
        <v>4611</v>
      </c>
      <c r="D503" s="6">
        <v>10000</v>
      </c>
      <c r="E503" s="15" t="str">
        <f t="shared" si="21"/>
        <v>10000 to 14999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 s="9">
        <f t="shared" si="22"/>
        <v>40733.234386574077</v>
      </c>
      <c r="L503" s="11">
        <v>2011</v>
      </c>
      <c r="M503">
        <v>1307597851</v>
      </c>
      <c r="N503" s="9">
        <f t="shared" si="23"/>
        <v>40703.234386574077</v>
      </c>
      <c r="O503" s="11">
        <f>YEAR(Table1[[#This Row],[launch date  conversion]])</f>
        <v>2011</v>
      </c>
      <c r="P503" t="b">
        <v>0</v>
      </c>
      <c r="Q503">
        <v>0</v>
      </c>
      <c r="R503" t="b">
        <v>0</v>
      </c>
      <c r="S503" t="s">
        <v>8268</v>
      </c>
      <c r="T503" t="s">
        <v>8348</v>
      </c>
      <c r="U503" t="s">
        <v>8365</v>
      </c>
    </row>
    <row r="504" spans="1:21" ht="50" customHeight="1" x14ac:dyDescent="0.2">
      <c r="A504">
        <v>502</v>
      </c>
      <c r="B504" s="3" t="s">
        <v>503</v>
      </c>
      <c r="C504" s="3" t="s">
        <v>4612</v>
      </c>
      <c r="D504" s="6">
        <v>20000</v>
      </c>
      <c r="E504" s="15" t="str">
        <f t="shared" si="21"/>
        <v>20000 to 24999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 s="9">
        <f t="shared" si="22"/>
        <v>40986.511863425927</v>
      </c>
      <c r="L504" s="11">
        <v>2012</v>
      </c>
      <c r="M504">
        <v>1329484625</v>
      </c>
      <c r="N504" s="9">
        <f t="shared" si="23"/>
        <v>40956.553530092591</v>
      </c>
      <c r="O504" s="11">
        <f>YEAR(Table1[[#This Row],[launch date  conversion]])</f>
        <v>2012</v>
      </c>
      <c r="P504" t="b">
        <v>0</v>
      </c>
      <c r="Q504">
        <v>4</v>
      </c>
      <c r="R504" t="b">
        <v>0</v>
      </c>
      <c r="S504" t="s">
        <v>8268</v>
      </c>
      <c r="T504" t="s">
        <v>8348</v>
      </c>
      <c r="U504" t="s">
        <v>8365</v>
      </c>
    </row>
    <row r="505" spans="1:21" ht="50" customHeight="1" x14ac:dyDescent="0.2">
      <c r="A505">
        <v>503</v>
      </c>
      <c r="B505" s="3" t="s">
        <v>504</v>
      </c>
      <c r="C505" s="3" t="s">
        <v>4613</v>
      </c>
      <c r="D505" s="6">
        <v>6500</v>
      </c>
      <c r="E505" s="15" t="str">
        <f t="shared" si="21"/>
        <v>5000 to 9999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 s="9">
        <f t="shared" si="22"/>
        <v>42021.526655092588</v>
      </c>
      <c r="L505" s="11">
        <v>2015</v>
      </c>
      <c r="M505">
        <v>1418906303</v>
      </c>
      <c r="N505" s="9">
        <f t="shared" si="23"/>
        <v>41991.526655092588</v>
      </c>
      <c r="O505" s="11">
        <f>YEAR(Table1[[#This Row],[launch date  conversion]])</f>
        <v>2014</v>
      </c>
      <c r="P505" t="b">
        <v>0</v>
      </c>
      <c r="Q505">
        <v>9</v>
      </c>
      <c r="R505" t="b">
        <v>0</v>
      </c>
      <c r="S505" t="s">
        <v>8268</v>
      </c>
      <c r="T505" t="s">
        <v>8348</v>
      </c>
      <c r="U505" t="s">
        <v>8365</v>
      </c>
    </row>
    <row r="506" spans="1:21" ht="50" customHeight="1" x14ac:dyDescent="0.2">
      <c r="A506">
        <v>504</v>
      </c>
      <c r="B506" s="3" t="s">
        <v>505</v>
      </c>
      <c r="C506" s="3" t="s">
        <v>4614</v>
      </c>
      <c r="D506" s="6">
        <v>24500</v>
      </c>
      <c r="E506" s="15" t="str">
        <f t="shared" si="21"/>
        <v>20000 to 24999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 s="9">
        <f t="shared" si="22"/>
        <v>41009.941979166666</v>
      </c>
      <c r="L506" s="11">
        <v>2012</v>
      </c>
      <c r="M506">
        <v>1328916987</v>
      </c>
      <c r="N506" s="9">
        <f t="shared" si="23"/>
        <v>40949.98364583333</v>
      </c>
      <c r="O506" s="11">
        <f>YEAR(Table1[[#This Row],[launch date  conversion]])</f>
        <v>2012</v>
      </c>
      <c r="P506" t="b">
        <v>0</v>
      </c>
      <c r="Q506">
        <v>5</v>
      </c>
      <c r="R506" t="b">
        <v>0</v>
      </c>
      <c r="S506" t="s">
        <v>8268</v>
      </c>
      <c r="T506" t="s">
        <v>8348</v>
      </c>
      <c r="U506" t="s">
        <v>8365</v>
      </c>
    </row>
    <row r="507" spans="1:21" ht="50" customHeight="1" x14ac:dyDescent="0.2">
      <c r="A507">
        <v>505</v>
      </c>
      <c r="B507" s="3" t="s">
        <v>506</v>
      </c>
      <c r="C507" s="3" t="s">
        <v>4615</v>
      </c>
      <c r="D507" s="6">
        <v>12000</v>
      </c>
      <c r="E507" s="15" t="str">
        <f t="shared" si="21"/>
        <v>10000 to 14999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 s="9">
        <f t="shared" si="22"/>
        <v>42363.098217592589</v>
      </c>
      <c r="L507" s="11">
        <v>2015</v>
      </c>
      <c r="M507">
        <v>1447122086</v>
      </c>
      <c r="N507" s="9">
        <f t="shared" si="23"/>
        <v>42318.098217592589</v>
      </c>
      <c r="O507" s="11">
        <f>YEAR(Table1[[#This Row],[launch date  conversion]])</f>
        <v>2015</v>
      </c>
      <c r="P507" t="b">
        <v>0</v>
      </c>
      <c r="Q507">
        <v>14</v>
      </c>
      <c r="R507" t="b">
        <v>0</v>
      </c>
      <c r="S507" t="s">
        <v>8268</v>
      </c>
      <c r="T507" t="s">
        <v>8348</v>
      </c>
      <c r="U507" t="s">
        <v>8365</v>
      </c>
    </row>
    <row r="508" spans="1:21" ht="50" customHeight="1" x14ac:dyDescent="0.2">
      <c r="A508">
        <v>506</v>
      </c>
      <c r="B508" s="3" t="s">
        <v>507</v>
      </c>
      <c r="C508" s="3" t="s">
        <v>4616</v>
      </c>
      <c r="D508" s="6">
        <v>200000</v>
      </c>
      <c r="E508" s="15" t="str">
        <f t="shared" si="21"/>
        <v>Greater than 50000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 s="9">
        <f t="shared" si="22"/>
        <v>41496.552314814813</v>
      </c>
      <c r="L508" s="11">
        <v>2013</v>
      </c>
      <c r="M508">
        <v>1373548520</v>
      </c>
      <c r="N508" s="9">
        <f t="shared" si="23"/>
        <v>41466.552314814813</v>
      </c>
      <c r="O508" s="11">
        <f>YEAR(Table1[[#This Row],[launch date  conversion]])</f>
        <v>2013</v>
      </c>
      <c r="P508" t="b">
        <v>0</v>
      </c>
      <c r="Q508">
        <v>1</v>
      </c>
      <c r="R508" t="b">
        <v>0</v>
      </c>
      <c r="S508" t="s">
        <v>8268</v>
      </c>
      <c r="T508" t="s">
        <v>8348</v>
      </c>
      <c r="U508" t="s">
        <v>8365</v>
      </c>
    </row>
    <row r="509" spans="1:21" ht="50" customHeight="1" x14ac:dyDescent="0.2">
      <c r="A509">
        <v>507</v>
      </c>
      <c r="B509" s="3" t="s">
        <v>508</v>
      </c>
      <c r="C509" s="3" t="s">
        <v>4617</v>
      </c>
      <c r="D509" s="6">
        <v>20000</v>
      </c>
      <c r="E509" s="15" t="str">
        <f t="shared" si="21"/>
        <v>20000 to 24999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 s="9">
        <f t="shared" si="22"/>
        <v>41201.958993055552</v>
      </c>
      <c r="L509" s="11">
        <v>2012</v>
      </c>
      <c r="M509">
        <v>1346799657</v>
      </c>
      <c r="N509" s="9">
        <f t="shared" si="23"/>
        <v>41156.958993055552</v>
      </c>
      <c r="O509" s="11">
        <f>YEAR(Table1[[#This Row],[launch date  conversion]])</f>
        <v>2012</v>
      </c>
      <c r="P509" t="b">
        <v>0</v>
      </c>
      <c r="Q509">
        <v>10</v>
      </c>
      <c r="R509" t="b">
        <v>0</v>
      </c>
      <c r="S509" t="s">
        <v>8268</v>
      </c>
      <c r="T509" t="s">
        <v>8348</v>
      </c>
      <c r="U509" t="s">
        <v>8365</v>
      </c>
    </row>
    <row r="510" spans="1:21" ht="50" customHeight="1" x14ac:dyDescent="0.2">
      <c r="A510">
        <v>508</v>
      </c>
      <c r="B510" s="3" t="s">
        <v>509</v>
      </c>
      <c r="C510" s="3" t="s">
        <v>4618</v>
      </c>
      <c r="D510" s="6">
        <v>50000</v>
      </c>
      <c r="E510" s="15" t="str">
        <f t="shared" si="21"/>
        <v>Greater than 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 s="9">
        <f t="shared" si="22"/>
        <v>41054.593055555553</v>
      </c>
      <c r="L510" s="11">
        <v>2012</v>
      </c>
      <c r="M510">
        <v>1332808501</v>
      </c>
      <c r="N510" s="9">
        <f t="shared" si="23"/>
        <v>40995.024317129632</v>
      </c>
      <c r="O510" s="11">
        <f>YEAR(Table1[[#This Row],[launch date  conversion]])</f>
        <v>2012</v>
      </c>
      <c r="P510" t="b">
        <v>0</v>
      </c>
      <c r="Q510">
        <v>3</v>
      </c>
      <c r="R510" t="b">
        <v>0</v>
      </c>
      <c r="S510" t="s">
        <v>8268</v>
      </c>
      <c r="T510" t="s">
        <v>8348</v>
      </c>
      <c r="U510" t="s">
        <v>8365</v>
      </c>
    </row>
    <row r="511" spans="1:21" ht="50" customHeight="1" x14ac:dyDescent="0.2">
      <c r="A511">
        <v>509</v>
      </c>
      <c r="B511" s="3" t="s">
        <v>510</v>
      </c>
      <c r="C511" s="3" t="s">
        <v>4619</v>
      </c>
      <c r="D511" s="6">
        <v>5000</v>
      </c>
      <c r="E511" s="15" t="str">
        <f t="shared" si="21"/>
        <v>5000 to 9999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 s="9">
        <f t="shared" si="22"/>
        <v>42183.631597222222</v>
      </c>
      <c r="L511" s="11">
        <v>2015</v>
      </c>
      <c r="M511">
        <v>1432912170</v>
      </c>
      <c r="N511" s="9">
        <f t="shared" si="23"/>
        <v>42153.631597222222</v>
      </c>
      <c r="O511" s="11">
        <f>YEAR(Table1[[#This Row],[launch date  conversion]])</f>
        <v>2015</v>
      </c>
      <c r="P511" t="b">
        <v>0</v>
      </c>
      <c r="Q511">
        <v>1</v>
      </c>
      <c r="R511" t="b">
        <v>0</v>
      </c>
      <c r="S511" t="s">
        <v>8268</v>
      </c>
      <c r="T511" t="s">
        <v>8348</v>
      </c>
      <c r="U511" t="s">
        <v>8365</v>
      </c>
    </row>
    <row r="512" spans="1:21" ht="50" customHeight="1" x14ac:dyDescent="0.2">
      <c r="A512">
        <v>510</v>
      </c>
      <c r="B512" s="3" t="s">
        <v>511</v>
      </c>
      <c r="C512" s="3" t="s">
        <v>4620</v>
      </c>
      <c r="D512" s="6">
        <v>14000</v>
      </c>
      <c r="E512" s="15" t="str">
        <f t="shared" si="21"/>
        <v>10000 to 14999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 s="9">
        <f t="shared" si="22"/>
        <v>42430.176377314812</v>
      </c>
      <c r="L512" s="11">
        <v>2016</v>
      </c>
      <c r="M512">
        <v>1454213639</v>
      </c>
      <c r="N512" s="9">
        <f t="shared" si="23"/>
        <v>42400.176377314812</v>
      </c>
      <c r="O512" s="11">
        <f>YEAR(Table1[[#This Row],[launch date  conversion]])</f>
        <v>2016</v>
      </c>
      <c r="P512" t="b">
        <v>0</v>
      </c>
      <c r="Q512">
        <v>0</v>
      </c>
      <c r="R512" t="b">
        <v>0</v>
      </c>
      <c r="S512" t="s">
        <v>8268</v>
      </c>
      <c r="T512" t="s">
        <v>8348</v>
      </c>
      <c r="U512" t="s">
        <v>8365</v>
      </c>
    </row>
    <row r="513" spans="1:21" ht="50" customHeight="1" x14ac:dyDescent="0.2">
      <c r="A513">
        <v>511</v>
      </c>
      <c r="B513" s="3" t="s">
        <v>512</v>
      </c>
      <c r="C513" s="3" t="s">
        <v>4621</v>
      </c>
      <c r="D513" s="6">
        <v>5000</v>
      </c>
      <c r="E513" s="15" t="str">
        <f t="shared" si="21"/>
        <v>5000 to 9999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 s="9">
        <f t="shared" si="22"/>
        <v>41370.261365740742</v>
      </c>
      <c r="L513" s="11">
        <v>2013</v>
      </c>
      <c r="M513">
        <v>1362640582</v>
      </c>
      <c r="N513" s="9">
        <f t="shared" si="23"/>
        <v>41340.303032407406</v>
      </c>
      <c r="O513" s="11">
        <f>YEAR(Table1[[#This Row],[launch date  conversion]])</f>
        <v>2013</v>
      </c>
      <c r="P513" t="b">
        <v>0</v>
      </c>
      <c r="Q513">
        <v>5</v>
      </c>
      <c r="R513" t="b">
        <v>0</v>
      </c>
      <c r="S513" t="s">
        <v>8268</v>
      </c>
      <c r="T513" t="s">
        <v>8348</v>
      </c>
      <c r="U513" t="s">
        <v>8365</v>
      </c>
    </row>
    <row r="514" spans="1:21" ht="50" customHeight="1" x14ac:dyDescent="0.2">
      <c r="A514">
        <v>512</v>
      </c>
      <c r="B514" s="3" t="s">
        <v>513</v>
      </c>
      <c r="C514" s="3" t="s">
        <v>4622</v>
      </c>
      <c r="D514" s="6">
        <v>8000</v>
      </c>
      <c r="E514" s="15" t="str">
        <f t="shared" ref="E514:E577" si="24">_xlfn.IFS(D514&lt;1000,"less than 1000",D514&lt;5000, "1000 to 4999",D514&lt;10000, "5000 to 9999",D514&lt;15000, "10000 to 14999",D514&lt;20000,"15000 to 19999",D514&lt;25000, "20000 to 24999", D514&lt;30000, "25000 to 29999",D514&lt;35000,"30000 to 34999", D514&lt;40000,"35000 to 39999", D514&lt;45000,"40000 to 44999",D514&lt;50000,"45000 to 49999",TRUE, "Greater than 50000")</f>
        <v>5000 to 9999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 s="9">
        <f t="shared" si="22"/>
        <v>42694.783877314811</v>
      </c>
      <c r="L514" s="11">
        <v>2016</v>
      </c>
      <c r="M514">
        <v>1475776127</v>
      </c>
      <c r="N514" s="9">
        <f t="shared" si="23"/>
        <v>42649.742210648154</v>
      </c>
      <c r="O514" s="11">
        <f>YEAR(Table1[[#This Row],[launch date  conversion]])</f>
        <v>2016</v>
      </c>
      <c r="P514" t="b">
        <v>0</v>
      </c>
      <c r="Q514">
        <v>2</v>
      </c>
      <c r="R514" t="b">
        <v>0</v>
      </c>
      <c r="S514" t="s">
        <v>8268</v>
      </c>
      <c r="T514" t="s">
        <v>8348</v>
      </c>
      <c r="U514" t="s">
        <v>8365</v>
      </c>
    </row>
    <row r="515" spans="1:21" ht="50" customHeight="1" x14ac:dyDescent="0.2">
      <c r="A515">
        <v>513</v>
      </c>
      <c r="B515" s="3" t="s">
        <v>514</v>
      </c>
      <c r="C515" s="3" t="s">
        <v>4623</v>
      </c>
      <c r="D515" s="6">
        <v>50000</v>
      </c>
      <c r="E515" s="15" t="str">
        <f t="shared" si="24"/>
        <v>Greater than 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 s="9">
        <f t="shared" ref="K515:K578" si="25">(((J515/60)/60)/24)+DATE(1970,1,1)</f>
        <v>42597.291666666672</v>
      </c>
      <c r="L515" s="11">
        <v>2016</v>
      </c>
      <c r="M515">
        <v>1467387705</v>
      </c>
      <c r="N515" s="9">
        <f t="shared" ref="N515:N578" si="26">(((M515/60)/60)/24)+DATE(1970,1,1)</f>
        <v>42552.653993055559</v>
      </c>
      <c r="O515" s="11">
        <f>YEAR(Table1[[#This Row],[launch date  conversion]])</f>
        <v>2016</v>
      </c>
      <c r="P515" t="b">
        <v>0</v>
      </c>
      <c r="Q515">
        <v>68</v>
      </c>
      <c r="R515" t="b">
        <v>0</v>
      </c>
      <c r="S515" t="s">
        <v>8268</v>
      </c>
      <c r="T515" t="s">
        <v>8348</v>
      </c>
      <c r="U515" t="s">
        <v>8365</v>
      </c>
    </row>
    <row r="516" spans="1:21" ht="50" customHeight="1" x14ac:dyDescent="0.2">
      <c r="A516">
        <v>514</v>
      </c>
      <c r="B516" s="3" t="s">
        <v>515</v>
      </c>
      <c r="C516" s="3" t="s">
        <v>4624</v>
      </c>
      <c r="D516" s="6">
        <v>1500</v>
      </c>
      <c r="E516" s="15" t="str">
        <f t="shared" si="24"/>
        <v>1000 to 4999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 s="9">
        <f t="shared" si="25"/>
        <v>41860.613969907405</v>
      </c>
      <c r="L516" s="11">
        <v>2014</v>
      </c>
      <c r="M516">
        <v>1405003447</v>
      </c>
      <c r="N516" s="9">
        <f t="shared" si="26"/>
        <v>41830.613969907405</v>
      </c>
      <c r="O516" s="11">
        <f>YEAR(Table1[[#This Row],[launch date  conversion]])</f>
        <v>2014</v>
      </c>
      <c r="P516" t="b">
        <v>0</v>
      </c>
      <c r="Q516">
        <v>3</v>
      </c>
      <c r="R516" t="b">
        <v>0</v>
      </c>
      <c r="S516" t="s">
        <v>8268</v>
      </c>
      <c r="T516" t="s">
        <v>8348</v>
      </c>
      <c r="U516" t="s">
        <v>8365</v>
      </c>
    </row>
    <row r="517" spans="1:21" ht="50" customHeight="1" x14ac:dyDescent="0.2">
      <c r="A517">
        <v>515</v>
      </c>
      <c r="B517" s="3" t="s">
        <v>516</v>
      </c>
      <c r="C517" s="3" t="s">
        <v>4625</v>
      </c>
      <c r="D517" s="6">
        <v>97000</v>
      </c>
      <c r="E517" s="15" t="str">
        <f t="shared" si="24"/>
        <v>Greater than 50000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 s="9">
        <f t="shared" si="25"/>
        <v>42367.490752314814</v>
      </c>
      <c r="L517" s="11">
        <v>2015</v>
      </c>
      <c r="M517">
        <v>1447933601</v>
      </c>
      <c r="N517" s="9">
        <f t="shared" si="26"/>
        <v>42327.490752314814</v>
      </c>
      <c r="O517" s="11">
        <f>YEAR(Table1[[#This Row],[launch date  conversion]])</f>
        <v>2015</v>
      </c>
      <c r="P517" t="b">
        <v>0</v>
      </c>
      <c r="Q517">
        <v>34</v>
      </c>
      <c r="R517" t="b">
        <v>0</v>
      </c>
      <c r="S517" t="s">
        <v>8268</v>
      </c>
      <c r="T517" t="s">
        <v>8348</v>
      </c>
      <c r="U517" t="s">
        <v>8365</v>
      </c>
    </row>
    <row r="518" spans="1:21" ht="50" customHeight="1" x14ac:dyDescent="0.2">
      <c r="A518">
        <v>516</v>
      </c>
      <c r="B518" s="3" t="s">
        <v>517</v>
      </c>
      <c r="C518" s="3" t="s">
        <v>4626</v>
      </c>
      <c r="D518" s="6">
        <v>5000</v>
      </c>
      <c r="E518" s="15" t="str">
        <f t="shared" si="24"/>
        <v>5000 to 9999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 s="9">
        <f t="shared" si="25"/>
        <v>42151.778703703705</v>
      </c>
      <c r="L518" s="11">
        <v>2015</v>
      </c>
      <c r="M518">
        <v>1427568080</v>
      </c>
      <c r="N518" s="9">
        <f t="shared" si="26"/>
        <v>42091.778703703705</v>
      </c>
      <c r="O518" s="11">
        <f>YEAR(Table1[[#This Row],[launch date  conversion]])</f>
        <v>2015</v>
      </c>
      <c r="P518" t="b">
        <v>0</v>
      </c>
      <c r="Q518">
        <v>0</v>
      </c>
      <c r="R518" t="b">
        <v>0</v>
      </c>
      <c r="S518" t="s">
        <v>8268</v>
      </c>
      <c r="T518" t="s">
        <v>8348</v>
      </c>
      <c r="U518" t="s">
        <v>8365</v>
      </c>
    </row>
    <row r="519" spans="1:21" ht="50" customHeight="1" x14ac:dyDescent="0.2">
      <c r="A519">
        <v>517</v>
      </c>
      <c r="B519" s="3" t="s">
        <v>518</v>
      </c>
      <c r="C519" s="3" t="s">
        <v>4627</v>
      </c>
      <c r="D519" s="6">
        <v>15000</v>
      </c>
      <c r="E519" s="15" t="str">
        <f t="shared" si="24"/>
        <v>15000 to 19999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 s="9">
        <f t="shared" si="25"/>
        <v>42768.615289351852</v>
      </c>
      <c r="L519" s="11">
        <v>2017</v>
      </c>
      <c r="M519">
        <v>1483454761</v>
      </c>
      <c r="N519" s="9">
        <f t="shared" si="26"/>
        <v>42738.615289351852</v>
      </c>
      <c r="O519" s="11">
        <f>YEAR(Table1[[#This Row],[launch date  conversion]])</f>
        <v>2017</v>
      </c>
      <c r="P519" t="b">
        <v>0</v>
      </c>
      <c r="Q519">
        <v>3</v>
      </c>
      <c r="R519" t="b">
        <v>0</v>
      </c>
      <c r="S519" t="s">
        <v>8268</v>
      </c>
      <c r="T519" t="s">
        <v>8348</v>
      </c>
      <c r="U519" t="s">
        <v>8365</v>
      </c>
    </row>
    <row r="520" spans="1:21" ht="50" customHeight="1" x14ac:dyDescent="0.2">
      <c r="A520">
        <v>518</v>
      </c>
      <c r="B520" s="3" t="s">
        <v>519</v>
      </c>
      <c r="C520" s="3" t="s">
        <v>4628</v>
      </c>
      <c r="D520" s="6">
        <v>7175</v>
      </c>
      <c r="E520" s="15" t="str">
        <f t="shared" si="24"/>
        <v>5000 to 9999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 s="9">
        <f t="shared" si="25"/>
        <v>42253.615277777775</v>
      </c>
      <c r="L520" s="11">
        <v>2015</v>
      </c>
      <c r="M520">
        <v>1438958824</v>
      </c>
      <c r="N520" s="9">
        <f t="shared" si="26"/>
        <v>42223.616018518514</v>
      </c>
      <c r="O520" s="11">
        <f>YEAR(Table1[[#This Row],[launch date  conversion]])</f>
        <v>2015</v>
      </c>
      <c r="P520" t="b">
        <v>0</v>
      </c>
      <c r="Q520">
        <v>0</v>
      </c>
      <c r="R520" t="b">
        <v>0</v>
      </c>
      <c r="S520" t="s">
        <v>8268</v>
      </c>
      <c r="T520" t="s">
        <v>8348</v>
      </c>
      <c r="U520" t="s">
        <v>8365</v>
      </c>
    </row>
    <row r="521" spans="1:21" ht="50" customHeight="1" x14ac:dyDescent="0.2">
      <c r="A521">
        <v>519</v>
      </c>
      <c r="B521" s="3" t="s">
        <v>520</v>
      </c>
      <c r="C521" s="3" t="s">
        <v>4629</v>
      </c>
      <c r="D521" s="6">
        <v>12001</v>
      </c>
      <c r="E521" s="15" t="str">
        <f t="shared" si="24"/>
        <v>10000 to 14999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 s="9">
        <f t="shared" si="25"/>
        <v>41248.391446759262</v>
      </c>
      <c r="L521" s="11">
        <v>2012</v>
      </c>
      <c r="M521">
        <v>1352107421</v>
      </c>
      <c r="N521" s="9">
        <f t="shared" si="26"/>
        <v>41218.391446759262</v>
      </c>
      <c r="O521" s="11">
        <f>YEAR(Table1[[#This Row],[launch date  conversion]])</f>
        <v>2012</v>
      </c>
      <c r="P521" t="b">
        <v>0</v>
      </c>
      <c r="Q521">
        <v>70</v>
      </c>
      <c r="R521" t="b">
        <v>0</v>
      </c>
      <c r="S521" t="s">
        <v>8268</v>
      </c>
      <c r="T521" t="s">
        <v>8348</v>
      </c>
      <c r="U521" t="s">
        <v>8365</v>
      </c>
    </row>
    <row r="522" spans="1:21" ht="50" customHeight="1" x14ac:dyDescent="0.2">
      <c r="A522">
        <v>520</v>
      </c>
      <c r="B522" s="3" t="s">
        <v>521</v>
      </c>
      <c r="C522" s="3" t="s">
        <v>4630</v>
      </c>
      <c r="D522" s="6">
        <v>5000</v>
      </c>
      <c r="E522" s="15" t="str">
        <f t="shared" si="24"/>
        <v>5000 to 9999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 s="9">
        <f t="shared" si="25"/>
        <v>42348.702094907407</v>
      </c>
      <c r="L522" s="11">
        <v>2015</v>
      </c>
      <c r="M522">
        <v>1447174261</v>
      </c>
      <c r="N522" s="9">
        <f t="shared" si="26"/>
        <v>42318.702094907407</v>
      </c>
      <c r="O522" s="11">
        <f>YEAR(Table1[[#This Row],[launch date  conversion]])</f>
        <v>2015</v>
      </c>
      <c r="P522" t="b">
        <v>0</v>
      </c>
      <c r="Q522">
        <v>34</v>
      </c>
      <c r="R522" t="b">
        <v>1</v>
      </c>
      <c r="S522" t="s">
        <v>8269</v>
      </c>
      <c r="T522" t="s">
        <v>8356</v>
      </c>
      <c r="U522" t="s">
        <v>8360</v>
      </c>
    </row>
    <row r="523" spans="1:21" ht="50" customHeight="1" x14ac:dyDescent="0.2">
      <c r="A523">
        <v>521</v>
      </c>
      <c r="B523" s="3" t="s">
        <v>522</v>
      </c>
      <c r="C523" s="3" t="s">
        <v>4631</v>
      </c>
      <c r="D523" s="6">
        <v>5000</v>
      </c>
      <c r="E523" s="15" t="str">
        <f t="shared" si="24"/>
        <v>5000 to 9999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 s="9">
        <f t="shared" si="25"/>
        <v>42675.207638888889</v>
      </c>
      <c r="L523" s="11">
        <v>2016</v>
      </c>
      <c r="M523">
        <v>1475460819</v>
      </c>
      <c r="N523" s="9">
        <f t="shared" si="26"/>
        <v>42646.092812499999</v>
      </c>
      <c r="O523" s="11">
        <f>YEAR(Table1[[#This Row],[launch date  conversion]])</f>
        <v>2016</v>
      </c>
      <c r="P523" t="b">
        <v>0</v>
      </c>
      <c r="Q523">
        <v>56</v>
      </c>
      <c r="R523" t="b">
        <v>1</v>
      </c>
      <c r="S523" t="s">
        <v>8269</v>
      </c>
      <c r="T523" t="s">
        <v>8356</v>
      </c>
      <c r="U523" t="s">
        <v>8360</v>
      </c>
    </row>
    <row r="524" spans="1:21" ht="50" customHeight="1" x14ac:dyDescent="0.2">
      <c r="A524">
        <v>522</v>
      </c>
      <c r="B524" s="3" t="s">
        <v>523</v>
      </c>
      <c r="C524" s="3" t="s">
        <v>4632</v>
      </c>
      <c r="D524" s="6">
        <v>3000</v>
      </c>
      <c r="E524" s="15" t="str">
        <f t="shared" si="24"/>
        <v>1000 to 4999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 s="9">
        <f t="shared" si="25"/>
        <v>42449.999131944445</v>
      </c>
      <c r="L524" s="11">
        <v>2016</v>
      </c>
      <c r="M524">
        <v>1456793925</v>
      </c>
      <c r="N524" s="9">
        <f t="shared" si="26"/>
        <v>42430.040798611109</v>
      </c>
      <c r="O524" s="11">
        <f>YEAR(Table1[[#This Row],[launch date  conversion]])</f>
        <v>2016</v>
      </c>
      <c r="P524" t="b">
        <v>0</v>
      </c>
      <c r="Q524">
        <v>31</v>
      </c>
      <c r="R524" t="b">
        <v>1</v>
      </c>
      <c r="S524" t="s">
        <v>8269</v>
      </c>
      <c r="T524" t="s">
        <v>8356</v>
      </c>
      <c r="U524" t="s">
        <v>8360</v>
      </c>
    </row>
    <row r="525" spans="1:21" ht="50" customHeight="1" x14ac:dyDescent="0.2">
      <c r="A525">
        <v>523</v>
      </c>
      <c r="B525" s="3" t="s">
        <v>524</v>
      </c>
      <c r="C525" s="3" t="s">
        <v>4633</v>
      </c>
      <c r="D525" s="6">
        <v>5000</v>
      </c>
      <c r="E525" s="15" t="str">
        <f t="shared" si="24"/>
        <v>5000 to 9999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 s="9">
        <f t="shared" si="25"/>
        <v>42268.13282407407</v>
      </c>
      <c r="L525" s="11">
        <v>2015</v>
      </c>
      <c r="M525">
        <v>1440213076</v>
      </c>
      <c r="N525" s="9">
        <f t="shared" si="26"/>
        <v>42238.13282407407</v>
      </c>
      <c r="O525" s="11">
        <f>YEAR(Table1[[#This Row],[launch date  conversion]])</f>
        <v>2015</v>
      </c>
      <c r="P525" t="b">
        <v>0</v>
      </c>
      <c r="Q525">
        <v>84</v>
      </c>
      <c r="R525" t="b">
        <v>1</v>
      </c>
      <c r="S525" t="s">
        <v>8269</v>
      </c>
      <c r="T525" t="s">
        <v>8356</v>
      </c>
      <c r="U525" t="s">
        <v>8360</v>
      </c>
    </row>
    <row r="526" spans="1:21" ht="50" customHeight="1" x14ac:dyDescent="0.2">
      <c r="A526">
        <v>524</v>
      </c>
      <c r="B526" s="3" t="s">
        <v>525</v>
      </c>
      <c r="C526" s="3" t="s">
        <v>4634</v>
      </c>
      <c r="D526" s="6">
        <v>3500</v>
      </c>
      <c r="E526" s="15" t="str">
        <f t="shared" si="24"/>
        <v>1000 to 4999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 s="9">
        <f t="shared" si="25"/>
        <v>42522.717233796298</v>
      </c>
      <c r="L526" s="11">
        <v>2016</v>
      </c>
      <c r="M526">
        <v>1462209169</v>
      </c>
      <c r="N526" s="9">
        <f t="shared" si="26"/>
        <v>42492.717233796298</v>
      </c>
      <c r="O526" s="11">
        <f>YEAR(Table1[[#This Row],[launch date  conversion]])</f>
        <v>2016</v>
      </c>
      <c r="P526" t="b">
        <v>0</v>
      </c>
      <c r="Q526">
        <v>130</v>
      </c>
      <c r="R526" t="b">
        <v>1</v>
      </c>
      <c r="S526" t="s">
        <v>8269</v>
      </c>
      <c r="T526" t="s">
        <v>8356</v>
      </c>
      <c r="U526" t="s">
        <v>8360</v>
      </c>
    </row>
    <row r="527" spans="1:21" ht="50" customHeight="1" x14ac:dyDescent="0.2">
      <c r="A527">
        <v>525</v>
      </c>
      <c r="B527" s="3" t="s">
        <v>526</v>
      </c>
      <c r="C527" s="3" t="s">
        <v>4635</v>
      </c>
      <c r="D527" s="6">
        <v>12000</v>
      </c>
      <c r="E527" s="15" t="str">
        <f t="shared" si="24"/>
        <v>10000 to 14999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 s="9">
        <f t="shared" si="25"/>
        <v>41895.400937500002</v>
      </c>
      <c r="L527" s="11">
        <v>2014</v>
      </c>
      <c r="M527">
        <v>1406713041</v>
      </c>
      <c r="N527" s="9">
        <f t="shared" si="26"/>
        <v>41850.400937500002</v>
      </c>
      <c r="O527" s="11">
        <f>YEAR(Table1[[#This Row],[launch date  conversion]])</f>
        <v>2014</v>
      </c>
      <c r="P527" t="b">
        <v>0</v>
      </c>
      <c r="Q527">
        <v>12</v>
      </c>
      <c r="R527" t="b">
        <v>1</v>
      </c>
      <c r="S527" t="s">
        <v>8269</v>
      </c>
      <c r="T527" t="s">
        <v>8356</v>
      </c>
      <c r="U527" t="s">
        <v>8360</v>
      </c>
    </row>
    <row r="528" spans="1:21" ht="50" customHeight="1" x14ac:dyDescent="0.2">
      <c r="A528">
        <v>526</v>
      </c>
      <c r="B528" s="3" t="s">
        <v>527</v>
      </c>
      <c r="C528" s="3" t="s">
        <v>4636</v>
      </c>
      <c r="D528" s="6">
        <v>1500</v>
      </c>
      <c r="E528" s="15" t="str">
        <f t="shared" si="24"/>
        <v>1000 to 4999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 s="9">
        <f t="shared" si="25"/>
        <v>42223.708333333328</v>
      </c>
      <c r="L528" s="11">
        <v>2015</v>
      </c>
      <c r="M528">
        <v>1436278344</v>
      </c>
      <c r="N528" s="9">
        <f t="shared" si="26"/>
        <v>42192.591944444444</v>
      </c>
      <c r="O528" s="11">
        <f>YEAR(Table1[[#This Row],[launch date  conversion]])</f>
        <v>2015</v>
      </c>
      <c r="P528" t="b">
        <v>0</v>
      </c>
      <c r="Q528">
        <v>23</v>
      </c>
      <c r="R528" t="b">
        <v>1</v>
      </c>
      <c r="S528" t="s">
        <v>8269</v>
      </c>
      <c r="T528" t="s">
        <v>8356</v>
      </c>
      <c r="U528" t="s">
        <v>8360</v>
      </c>
    </row>
    <row r="529" spans="1:21" ht="50" customHeight="1" x14ac:dyDescent="0.2">
      <c r="A529">
        <v>527</v>
      </c>
      <c r="B529" s="3" t="s">
        <v>528</v>
      </c>
      <c r="C529" s="3" t="s">
        <v>4637</v>
      </c>
      <c r="D529" s="6">
        <v>10000</v>
      </c>
      <c r="E529" s="15" t="str">
        <f t="shared" si="24"/>
        <v>10000 to 14999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 s="9">
        <f t="shared" si="25"/>
        <v>42783.670138888891</v>
      </c>
      <c r="L529" s="11">
        <v>2017</v>
      </c>
      <c r="M529">
        <v>1484715366</v>
      </c>
      <c r="N529" s="9">
        <f t="shared" si="26"/>
        <v>42753.205625000002</v>
      </c>
      <c r="O529" s="11">
        <f>YEAR(Table1[[#This Row],[launch date  conversion]])</f>
        <v>2017</v>
      </c>
      <c r="P529" t="b">
        <v>0</v>
      </c>
      <c r="Q529">
        <v>158</v>
      </c>
      <c r="R529" t="b">
        <v>1</v>
      </c>
      <c r="S529" t="s">
        <v>8269</v>
      </c>
      <c r="T529" t="s">
        <v>8356</v>
      </c>
      <c r="U529" t="s">
        <v>8360</v>
      </c>
    </row>
    <row r="530" spans="1:21" ht="50" customHeight="1" x14ac:dyDescent="0.2">
      <c r="A530">
        <v>528</v>
      </c>
      <c r="B530" s="3" t="s">
        <v>529</v>
      </c>
      <c r="C530" s="3" t="s">
        <v>4638</v>
      </c>
      <c r="D530" s="6">
        <v>1150</v>
      </c>
      <c r="E530" s="15" t="str">
        <f t="shared" si="24"/>
        <v>1000 to 4999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 s="9">
        <f t="shared" si="25"/>
        <v>42176.888888888891</v>
      </c>
      <c r="L530" s="11">
        <v>2015</v>
      </c>
      <c r="M530">
        <v>1433109907</v>
      </c>
      <c r="N530" s="9">
        <f t="shared" si="26"/>
        <v>42155.920219907406</v>
      </c>
      <c r="O530" s="11">
        <f>YEAR(Table1[[#This Row],[launch date  conversion]])</f>
        <v>2015</v>
      </c>
      <c r="P530" t="b">
        <v>0</v>
      </c>
      <c r="Q530">
        <v>30</v>
      </c>
      <c r="R530" t="b">
        <v>1</v>
      </c>
      <c r="S530" t="s">
        <v>8269</v>
      </c>
      <c r="T530" t="s">
        <v>8356</v>
      </c>
      <c r="U530" t="s">
        <v>8360</v>
      </c>
    </row>
    <row r="531" spans="1:21" ht="50" customHeight="1" x14ac:dyDescent="0.2">
      <c r="A531">
        <v>529</v>
      </c>
      <c r="B531" s="3" t="s">
        <v>530</v>
      </c>
      <c r="C531" s="3" t="s">
        <v>4639</v>
      </c>
      <c r="D531" s="6">
        <v>1200</v>
      </c>
      <c r="E531" s="15" t="str">
        <f t="shared" si="24"/>
        <v>1000 to 4999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 s="9">
        <f t="shared" si="25"/>
        <v>42746.208333333328</v>
      </c>
      <c r="L531" s="11">
        <v>2017</v>
      </c>
      <c r="M531">
        <v>1482281094</v>
      </c>
      <c r="N531" s="9">
        <f t="shared" si="26"/>
        <v>42725.031180555554</v>
      </c>
      <c r="O531" s="11">
        <f>YEAR(Table1[[#This Row],[launch date  conversion]])</f>
        <v>2016</v>
      </c>
      <c r="P531" t="b">
        <v>0</v>
      </c>
      <c r="Q531">
        <v>18</v>
      </c>
      <c r="R531" t="b">
        <v>1</v>
      </c>
      <c r="S531" t="s">
        <v>8269</v>
      </c>
      <c r="T531" t="s">
        <v>8356</v>
      </c>
      <c r="U531" t="s">
        <v>8360</v>
      </c>
    </row>
    <row r="532" spans="1:21" ht="50" customHeight="1" x14ac:dyDescent="0.2">
      <c r="A532">
        <v>530</v>
      </c>
      <c r="B532" s="3" t="s">
        <v>531</v>
      </c>
      <c r="C532" s="3" t="s">
        <v>4640</v>
      </c>
      <c r="D532" s="6">
        <v>3405</v>
      </c>
      <c r="E532" s="15" t="str">
        <f t="shared" si="24"/>
        <v>1000 to 4999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 s="9">
        <f t="shared" si="25"/>
        <v>42179.083333333328</v>
      </c>
      <c r="L532" s="11">
        <v>2015</v>
      </c>
      <c r="M532">
        <v>1433254268</v>
      </c>
      <c r="N532" s="9">
        <f t="shared" si="26"/>
        <v>42157.591064814813</v>
      </c>
      <c r="O532" s="11">
        <f>YEAR(Table1[[#This Row],[launch date  conversion]])</f>
        <v>2015</v>
      </c>
      <c r="P532" t="b">
        <v>0</v>
      </c>
      <c r="Q532">
        <v>29</v>
      </c>
      <c r="R532" t="b">
        <v>1</v>
      </c>
      <c r="S532" t="s">
        <v>8269</v>
      </c>
      <c r="T532" t="s">
        <v>8356</v>
      </c>
      <c r="U532" t="s">
        <v>8360</v>
      </c>
    </row>
    <row r="533" spans="1:21" ht="50" customHeight="1" x14ac:dyDescent="0.2">
      <c r="A533">
        <v>531</v>
      </c>
      <c r="B533" s="3" t="s">
        <v>532</v>
      </c>
      <c r="C533" s="3" t="s">
        <v>4641</v>
      </c>
      <c r="D533" s="6">
        <v>4000</v>
      </c>
      <c r="E533" s="15" t="str">
        <f t="shared" si="24"/>
        <v>1000 to 4999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 s="9">
        <f t="shared" si="25"/>
        <v>42721.290972222225</v>
      </c>
      <c r="L533" s="11">
        <v>2016</v>
      </c>
      <c r="M533">
        <v>1478050429</v>
      </c>
      <c r="N533" s="9">
        <f t="shared" si="26"/>
        <v>42676.065150462964</v>
      </c>
      <c r="O533" s="11">
        <f>YEAR(Table1[[#This Row],[launch date  conversion]])</f>
        <v>2016</v>
      </c>
      <c r="P533" t="b">
        <v>0</v>
      </c>
      <c r="Q533">
        <v>31</v>
      </c>
      <c r="R533" t="b">
        <v>1</v>
      </c>
      <c r="S533" t="s">
        <v>8269</v>
      </c>
      <c r="T533" t="s">
        <v>8356</v>
      </c>
      <c r="U533" t="s">
        <v>8360</v>
      </c>
    </row>
    <row r="534" spans="1:21" ht="50" customHeight="1" x14ac:dyDescent="0.2">
      <c r="A534">
        <v>532</v>
      </c>
      <c r="B534" s="3" t="s">
        <v>533</v>
      </c>
      <c r="C534" s="3" t="s">
        <v>4642</v>
      </c>
      <c r="D534" s="6">
        <v>10000</v>
      </c>
      <c r="E534" s="15" t="str">
        <f t="shared" si="24"/>
        <v>10000 to 14999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 s="9">
        <f t="shared" si="25"/>
        <v>42503.007037037038</v>
      </c>
      <c r="L534" s="11">
        <v>2016</v>
      </c>
      <c r="M534">
        <v>1460506208</v>
      </c>
      <c r="N534" s="9">
        <f t="shared" si="26"/>
        <v>42473.007037037038</v>
      </c>
      <c r="O534" s="11">
        <f>YEAR(Table1[[#This Row],[launch date  conversion]])</f>
        <v>2016</v>
      </c>
      <c r="P534" t="b">
        <v>0</v>
      </c>
      <c r="Q534">
        <v>173</v>
      </c>
      <c r="R534" t="b">
        <v>1</v>
      </c>
      <c r="S534" t="s">
        <v>8269</v>
      </c>
      <c r="T534" t="s">
        <v>8356</v>
      </c>
      <c r="U534" t="s">
        <v>8360</v>
      </c>
    </row>
    <row r="535" spans="1:21" ht="50" customHeight="1" x14ac:dyDescent="0.2">
      <c r="A535">
        <v>533</v>
      </c>
      <c r="B535" s="3" t="s">
        <v>534</v>
      </c>
      <c r="C535" s="3" t="s">
        <v>4643</v>
      </c>
      <c r="D535" s="6">
        <v>2000</v>
      </c>
      <c r="E535" s="15" t="str">
        <f t="shared" si="24"/>
        <v>1000 to 4999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 s="9">
        <f t="shared" si="25"/>
        <v>42506.43478009259</v>
      </c>
      <c r="L535" s="11">
        <v>2016</v>
      </c>
      <c r="M535">
        <v>1461320765</v>
      </c>
      <c r="N535" s="9">
        <f t="shared" si="26"/>
        <v>42482.43478009259</v>
      </c>
      <c r="O535" s="11">
        <f>YEAR(Table1[[#This Row],[launch date  conversion]])</f>
        <v>2016</v>
      </c>
      <c r="P535" t="b">
        <v>0</v>
      </c>
      <c r="Q535">
        <v>17</v>
      </c>
      <c r="R535" t="b">
        <v>1</v>
      </c>
      <c r="S535" t="s">
        <v>8269</v>
      </c>
      <c r="T535" t="s">
        <v>8356</v>
      </c>
      <c r="U535" t="s">
        <v>8360</v>
      </c>
    </row>
    <row r="536" spans="1:21" ht="50" customHeight="1" x14ac:dyDescent="0.2">
      <c r="A536">
        <v>534</v>
      </c>
      <c r="B536" s="3" t="s">
        <v>535</v>
      </c>
      <c r="C536" s="3" t="s">
        <v>4644</v>
      </c>
      <c r="D536" s="6">
        <v>15000</v>
      </c>
      <c r="E536" s="15" t="str">
        <f t="shared" si="24"/>
        <v>15000 to 19999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 s="9">
        <f t="shared" si="25"/>
        <v>42309.958333333328</v>
      </c>
      <c r="L536" s="11">
        <v>2015</v>
      </c>
      <c r="M536">
        <v>1443036470</v>
      </c>
      <c r="N536" s="9">
        <f t="shared" si="26"/>
        <v>42270.810995370368</v>
      </c>
      <c r="O536" s="11">
        <f>YEAR(Table1[[#This Row],[launch date  conversion]])</f>
        <v>2015</v>
      </c>
      <c r="P536" t="b">
        <v>0</v>
      </c>
      <c r="Q536">
        <v>48</v>
      </c>
      <c r="R536" t="b">
        <v>1</v>
      </c>
      <c r="S536" t="s">
        <v>8269</v>
      </c>
      <c r="T536" t="s">
        <v>8356</v>
      </c>
      <c r="U536" t="s">
        <v>8360</v>
      </c>
    </row>
    <row r="537" spans="1:21" ht="50" customHeight="1" x14ac:dyDescent="0.2">
      <c r="A537">
        <v>535</v>
      </c>
      <c r="B537" s="3" t="s">
        <v>536</v>
      </c>
      <c r="C537" s="3" t="s">
        <v>4645</v>
      </c>
      <c r="D537" s="6">
        <v>2000</v>
      </c>
      <c r="E537" s="15" t="str">
        <f t="shared" si="24"/>
        <v>1000 to 4999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 s="9">
        <f t="shared" si="25"/>
        <v>42741.545196759253</v>
      </c>
      <c r="L537" s="11">
        <v>2017</v>
      </c>
      <c r="M537">
        <v>1481115905</v>
      </c>
      <c r="N537" s="9">
        <f t="shared" si="26"/>
        <v>42711.545196759253</v>
      </c>
      <c r="O537" s="11">
        <f>YEAR(Table1[[#This Row],[launch date  conversion]])</f>
        <v>2016</v>
      </c>
      <c r="P537" t="b">
        <v>0</v>
      </c>
      <c r="Q537">
        <v>59</v>
      </c>
      <c r="R537" t="b">
        <v>1</v>
      </c>
      <c r="S537" t="s">
        <v>8269</v>
      </c>
      <c r="T537" t="s">
        <v>8356</v>
      </c>
      <c r="U537" t="s">
        <v>8360</v>
      </c>
    </row>
    <row r="538" spans="1:21" ht="50" customHeight="1" x14ac:dyDescent="0.2">
      <c r="A538">
        <v>536</v>
      </c>
      <c r="B538" s="3" t="s">
        <v>537</v>
      </c>
      <c r="C538" s="3" t="s">
        <v>4646</v>
      </c>
      <c r="D538" s="6">
        <v>3300</v>
      </c>
      <c r="E538" s="15" t="str">
        <f t="shared" si="24"/>
        <v>1000 to 4999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 s="9">
        <f t="shared" si="25"/>
        <v>42219.75</v>
      </c>
      <c r="L538" s="11">
        <v>2015</v>
      </c>
      <c r="M538">
        <v>1435133807</v>
      </c>
      <c r="N538" s="9">
        <f t="shared" si="26"/>
        <v>42179.344988425932</v>
      </c>
      <c r="O538" s="11">
        <f>YEAR(Table1[[#This Row],[launch date  conversion]])</f>
        <v>2015</v>
      </c>
      <c r="P538" t="b">
        <v>0</v>
      </c>
      <c r="Q538">
        <v>39</v>
      </c>
      <c r="R538" t="b">
        <v>1</v>
      </c>
      <c r="S538" t="s">
        <v>8269</v>
      </c>
      <c r="T538" t="s">
        <v>8356</v>
      </c>
      <c r="U538" t="s">
        <v>8360</v>
      </c>
    </row>
    <row r="539" spans="1:21" ht="50" customHeight="1" x14ac:dyDescent="0.2">
      <c r="A539">
        <v>537</v>
      </c>
      <c r="B539" s="3" t="s">
        <v>538</v>
      </c>
      <c r="C539" s="3" t="s">
        <v>4647</v>
      </c>
      <c r="D539" s="6">
        <v>2000</v>
      </c>
      <c r="E539" s="15" t="str">
        <f t="shared" si="24"/>
        <v>1000 to 4999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 s="9">
        <f t="shared" si="25"/>
        <v>42312.810081018513</v>
      </c>
      <c r="L539" s="11">
        <v>2015</v>
      </c>
      <c r="M539">
        <v>1444069591</v>
      </c>
      <c r="N539" s="9">
        <f t="shared" si="26"/>
        <v>42282.768414351856</v>
      </c>
      <c r="O539" s="11">
        <f>YEAR(Table1[[#This Row],[launch date  conversion]])</f>
        <v>2015</v>
      </c>
      <c r="P539" t="b">
        <v>0</v>
      </c>
      <c r="Q539">
        <v>59</v>
      </c>
      <c r="R539" t="b">
        <v>1</v>
      </c>
      <c r="S539" t="s">
        <v>8269</v>
      </c>
      <c r="T539" t="s">
        <v>8356</v>
      </c>
      <c r="U539" t="s">
        <v>8360</v>
      </c>
    </row>
    <row r="540" spans="1:21" ht="50" customHeight="1" x14ac:dyDescent="0.2">
      <c r="A540">
        <v>538</v>
      </c>
      <c r="B540" s="3" t="s">
        <v>539</v>
      </c>
      <c r="C540" s="3" t="s">
        <v>4648</v>
      </c>
      <c r="D540" s="6">
        <v>5000</v>
      </c>
      <c r="E540" s="15" t="str">
        <f t="shared" si="24"/>
        <v>5000 to 9999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 s="9">
        <f t="shared" si="25"/>
        <v>42503.794710648144</v>
      </c>
      <c r="L540" s="11">
        <v>2016</v>
      </c>
      <c r="M540">
        <v>1460574263</v>
      </c>
      <c r="N540" s="9">
        <f t="shared" si="26"/>
        <v>42473.794710648144</v>
      </c>
      <c r="O540" s="11">
        <f>YEAR(Table1[[#This Row],[launch date  conversion]])</f>
        <v>2016</v>
      </c>
      <c r="P540" t="b">
        <v>0</v>
      </c>
      <c r="Q540">
        <v>60</v>
      </c>
      <c r="R540" t="b">
        <v>1</v>
      </c>
      <c r="S540" t="s">
        <v>8269</v>
      </c>
      <c r="T540" t="s">
        <v>8356</v>
      </c>
      <c r="U540" t="s">
        <v>8360</v>
      </c>
    </row>
    <row r="541" spans="1:21" ht="50" customHeight="1" x14ac:dyDescent="0.2">
      <c r="A541">
        <v>539</v>
      </c>
      <c r="B541" s="3" t="s">
        <v>540</v>
      </c>
      <c r="C541" s="3" t="s">
        <v>4649</v>
      </c>
      <c r="D541" s="6">
        <v>500</v>
      </c>
      <c r="E541" s="15" t="str">
        <f t="shared" si="24"/>
        <v>less than 1000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 s="9">
        <f t="shared" si="25"/>
        <v>42556.049849537041</v>
      </c>
      <c r="L541" s="11">
        <v>2016</v>
      </c>
      <c r="M541">
        <v>1465866707</v>
      </c>
      <c r="N541" s="9">
        <f t="shared" si="26"/>
        <v>42535.049849537041</v>
      </c>
      <c r="O541" s="11">
        <f>YEAR(Table1[[#This Row],[launch date  conversion]])</f>
        <v>2016</v>
      </c>
      <c r="P541" t="b">
        <v>0</v>
      </c>
      <c r="Q541">
        <v>20</v>
      </c>
      <c r="R541" t="b">
        <v>1</v>
      </c>
      <c r="S541" t="s">
        <v>8269</v>
      </c>
      <c r="T541" t="s">
        <v>8356</v>
      </c>
      <c r="U541" t="s">
        <v>8360</v>
      </c>
    </row>
    <row r="542" spans="1:21" ht="50" customHeight="1" x14ac:dyDescent="0.2">
      <c r="A542">
        <v>540</v>
      </c>
      <c r="B542" s="3" t="s">
        <v>541</v>
      </c>
      <c r="C542" s="3" t="s">
        <v>4650</v>
      </c>
      <c r="D542" s="6">
        <v>15000</v>
      </c>
      <c r="E542" s="15" t="str">
        <f t="shared" si="24"/>
        <v>15000 to 19999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 s="9">
        <f t="shared" si="25"/>
        <v>42039.817199074074</v>
      </c>
      <c r="L542" s="11">
        <v>2015</v>
      </c>
      <c r="M542">
        <v>1420486606</v>
      </c>
      <c r="N542" s="9">
        <f t="shared" si="26"/>
        <v>42009.817199074074</v>
      </c>
      <c r="O542" s="11">
        <f>YEAR(Table1[[#This Row],[launch date  conversion]])</f>
        <v>2015</v>
      </c>
      <c r="P542" t="b">
        <v>0</v>
      </c>
      <c r="Q542">
        <v>1</v>
      </c>
      <c r="R542" t="b">
        <v>0</v>
      </c>
      <c r="S542" t="s">
        <v>8270</v>
      </c>
      <c r="T542" t="s">
        <v>8355</v>
      </c>
      <c r="U542" t="s">
        <v>8366</v>
      </c>
    </row>
    <row r="543" spans="1:21" ht="50" customHeight="1" x14ac:dyDescent="0.2">
      <c r="A543">
        <v>541</v>
      </c>
      <c r="B543" s="3" t="s">
        <v>542</v>
      </c>
      <c r="C543" s="3" t="s">
        <v>4651</v>
      </c>
      <c r="D543" s="6">
        <v>4500</v>
      </c>
      <c r="E543" s="15" t="str">
        <f t="shared" si="24"/>
        <v>1000 to 4999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 s="9">
        <f t="shared" si="25"/>
        <v>42306.046689814815</v>
      </c>
      <c r="L543" s="11">
        <v>2015</v>
      </c>
      <c r="M543">
        <v>1443488834</v>
      </c>
      <c r="N543" s="9">
        <f t="shared" si="26"/>
        <v>42276.046689814815</v>
      </c>
      <c r="O543" s="11">
        <f>YEAR(Table1[[#This Row],[launch date  conversion]])</f>
        <v>2015</v>
      </c>
      <c r="P543" t="b">
        <v>0</v>
      </c>
      <c r="Q543">
        <v>1</v>
      </c>
      <c r="R543" t="b">
        <v>0</v>
      </c>
      <c r="S543" t="s">
        <v>8270</v>
      </c>
      <c r="T543" t="s">
        <v>8355</v>
      </c>
      <c r="U543" t="s">
        <v>8366</v>
      </c>
    </row>
    <row r="544" spans="1:21" ht="50" customHeight="1" x14ac:dyDescent="0.2">
      <c r="A544">
        <v>542</v>
      </c>
      <c r="B544" s="3" t="s">
        <v>543</v>
      </c>
      <c r="C544" s="3" t="s">
        <v>4652</v>
      </c>
      <c r="D544" s="6">
        <v>250000</v>
      </c>
      <c r="E544" s="15" t="str">
        <f t="shared" si="24"/>
        <v>Greater than 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 s="9">
        <f t="shared" si="25"/>
        <v>42493.695787037039</v>
      </c>
      <c r="L544" s="11">
        <v>2016</v>
      </c>
      <c r="M544">
        <v>1457113316</v>
      </c>
      <c r="N544" s="9">
        <f t="shared" si="26"/>
        <v>42433.737453703703</v>
      </c>
      <c r="O544" s="11">
        <f>YEAR(Table1[[#This Row],[launch date  conversion]])</f>
        <v>2016</v>
      </c>
      <c r="P544" t="b">
        <v>0</v>
      </c>
      <c r="Q544">
        <v>1</v>
      </c>
      <c r="R544" t="b">
        <v>0</v>
      </c>
      <c r="S544" t="s">
        <v>8270</v>
      </c>
      <c r="T544" t="s">
        <v>8355</v>
      </c>
      <c r="U544" t="s">
        <v>8366</v>
      </c>
    </row>
    <row r="545" spans="1:21" ht="50" customHeight="1" x14ac:dyDescent="0.2">
      <c r="A545">
        <v>543</v>
      </c>
      <c r="B545" s="3" t="s">
        <v>544</v>
      </c>
      <c r="C545" s="3" t="s">
        <v>4653</v>
      </c>
      <c r="D545" s="6">
        <v>22000</v>
      </c>
      <c r="E545" s="15" t="str">
        <f t="shared" si="24"/>
        <v>20000 to 24999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 s="9">
        <f t="shared" si="25"/>
        <v>41944.092152777775</v>
      </c>
      <c r="L545" s="11">
        <v>2014</v>
      </c>
      <c r="M545">
        <v>1412215962</v>
      </c>
      <c r="N545" s="9">
        <f t="shared" si="26"/>
        <v>41914.092152777775</v>
      </c>
      <c r="O545" s="11">
        <f>YEAR(Table1[[#This Row],[launch date  conversion]])</f>
        <v>2014</v>
      </c>
      <c r="P545" t="b">
        <v>0</v>
      </c>
      <c r="Q545">
        <v>2</v>
      </c>
      <c r="R545" t="b">
        <v>0</v>
      </c>
      <c r="S545" t="s">
        <v>8270</v>
      </c>
      <c r="T545" t="s">
        <v>8355</v>
      </c>
      <c r="U545" t="s">
        <v>8366</v>
      </c>
    </row>
    <row r="546" spans="1:21" ht="50" customHeight="1" x14ac:dyDescent="0.2">
      <c r="A546">
        <v>544</v>
      </c>
      <c r="B546" s="3" t="s">
        <v>545</v>
      </c>
      <c r="C546" s="3" t="s">
        <v>4654</v>
      </c>
      <c r="D546" s="6">
        <v>500</v>
      </c>
      <c r="E546" s="15" t="str">
        <f t="shared" si="24"/>
        <v>less than 1000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 s="9">
        <f t="shared" si="25"/>
        <v>42555.656944444447</v>
      </c>
      <c r="L546" s="11">
        <v>2016</v>
      </c>
      <c r="M546">
        <v>1465055160</v>
      </c>
      <c r="N546" s="9">
        <f t="shared" si="26"/>
        <v>42525.656944444447</v>
      </c>
      <c r="O546" s="11">
        <f>YEAR(Table1[[#This Row],[launch date  conversion]])</f>
        <v>2016</v>
      </c>
      <c r="P546" t="b">
        <v>0</v>
      </c>
      <c r="Q546">
        <v>2</v>
      </c>
      <c r="R546" t="b">
        <v>0</v>
      </c>
      <c r="S546" t="s">
        <v>8270</v>
      </c>
      <c r="T546" t="s">
        <v>8355</v>
      </c>
      <c r="U546" t="s">
        <v>8366</v>
      </c>
    </row>
    <row r="547" spans="1:21" ht="50" customHeight="1" x14ac:dyDescent="0.2">
      <c r="A547">
        <v>545</v>
      </c>
      <c r="B547" s="3" t="s">
        <v>546</v>
      </c>
      <c r="C547" s="3" t="s">
        <v>4655</v>
      </c>
      <c r="D547" s="6">
        <v>50000</v>
      </c>
      <c r="E547" s="15" t="str">
        <f t="shared" si="24"/>
        <v>Greater than 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 s="9">
        <f t="shared" si="25"/>
        <v>42323.634131944447</v>
      </c>
      <c r="L547" s="11">
        <v>2015</v>
      </c>
      <c r="M547">
        <v>1444140789</v>
      </c>
      <c r="N547" s="9">
        <f t="shared" si="26"/>
        <v>42283.592465277776</v>
      </c>
      <c r="O547" s="11">
        <f>YEAR(Table1[[#This Row],[launch date  conversion]])</f>
        <v>2015</v>
      </c>
      <c r="P547" t="b">
        <v>0</v>
      </c>
      <c r="Q547">
        <v>34</v>
      </c>
      <c r="R547" t="b">
        <v>0</v>
      </c>
      <c r="S547" t="s">
        <v>8270</v>
      </c>
      <c r="T547" t="s">
        <v>8355</v>
      </c>
      <c r="U547" t="s">
        <v>8366</v>
      </c>
    </row>
    <row r="548" spans="1:21" ht="50" customHeight="1" x14ac:dyDescent="0.2">
      <c r="A548">
        <v>546</v>
      </c>
      <c r="B548" s="3" t="s">
        <v>547</v>
      </c>
      <c r="C548" s="3" t="s">
        <v>4656</v>
      </c>
      <c r="D548" s="6">
        <v>60000</v>
      </c>
      <c r="E548" s="15" t="str">
        <f t="shared" si="24"/>
        <v>Greater than 50000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 s="9">
        <f t="shared" si="25"/>
        <v>42294.667997685188</v>
      </c>
      <c r="L548" s="11">
        <v>2015</v>
      </c>
      <c r="M548">
        <v>1441209715</v>
      </c>
      <c r="N548" s="9">
        <f t="shared" si="26"/>
        <v>42249.667997685188</v>
      </c>
      <c r="O548" s="11">
        <f>YEAR(Table1[[#This Row],[launch date  conversion]])</f>
        <v>2015</v>
      </c>
      <c r="P548" t="b">
        <v>0</v>
      </c>
      <c r="Q548">
        <v>2</v>
      </c>
      <c r="R548" t="b">
        <v>0</v>
      </c>
      <c r="S548" t="s">
        <v>8270</v>
      </c>
      <c r="T548" t="s">
        <v>8355</v>
      </c>
      <c r="U548" t="s">
        <v>8366</v>
      </c>
    </row>
    <row r="549" spans="1:21" ht="50" customHeight="1" x14ac:dyDescent="0.2">
      <c r="A549">
        <v>547</v>
      </c>
      <c r="B549" s="3" t="s">
        <v>548</v>
      </c>
      <c r="C549" s="3" t="s">
        <v>4657</v>
      </c>
      <c r="D549" s="6">
        <v>7500</v>
      </c>
      <c r="E549" s="15" t="str">
        <f t="shared" si="24"/>
        <v>5000 to 9999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 s="9">
        <f t="shared" si="25"/>
        <v>42410.696342592593</v>
      </c>
      <c r="L549" s="11">
        <v>2016</v>
      </c>
      <c r="M549">
        <v>1452530564</v>
      </c>
      <c r="N549" s="9">
        <f t="shared" si="26"/>
        <v>42380.696342592593</v>
      </c>
      <c r="O549" s="11">
        <f>YEAR(Table1[[#This Row],[launch date  conversion]])</f>
        <v>2016</v>
      </c>
      <c r="P549" t="b">
        <v>0</v>
      </c>
      <c r="Q549">
        <v>0</v>
      </c>
      <c r="R549" t="b">
        <v>0</v>
      </c>
      <c r="S549" t="s">
        <v>8270</v>
      </c>
      <c r="T549" t="s">
        <v>8355</v>
      </c>
      <c r="U549" t="s">
        <v>8366</v>
      </c>
    </row>
    <row r="550" spans="1:21" ht="50" customHeight="1" x14ac:dyDescent="0.2">
      <c r="A550">
        <v>548</v>
      </c>
      <c r="B550" s="3" t="s">
        <v>549</v>
      </c>
      <c r="C550" s="3" t="s">
        <v>4658</v>
      </c>
      <c r="D550" s="6">
        <v>10000</v>
      </c>
      <c r="E550" s="15" t="str">
        <f t="shared" si="24"/>
        <v>10000 to 14999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 s="9">
        <f t="shared" si="25"/>
        <v>42306.903333333335</v>
      </c>
      <c r="L550" s="11">
        <v>2015</v>
      </c>
      <c r="M550">
        <v>1443562848</v>
      </c>
      <c r="N550" s="9">
        <f t="shared" si="26"/>
        <v>42276.903333333335</v>
      </c>
      <c r="O550" s="11">
        <f>YEAR(Table1[[#This Row],[launch date  conversion]])</f>
        <v>2015</v>
      </c>
      <c r="P550" t="b">
        <v>0</v>
      </c>
      <c r="Q550">
        <v>1</v>
      </c>
      <c r="R550" t="b">
        <v>0</v>
      </c>
      <c r="S550" t="s">
        <v>8270</v>
      </c>
      <c r="T550" t="s">
        <v>8355</v>
      </c>
      <c r="U550" t="s">
        <v>8366</v>
      </c>
    </row>
    <row r="551" spans="1:21" ht="50" customHeight="1" x14ac:dyDescent="0.2">
      <c r="A551">
        <v>549</v>
      </c>
      <c r="B551" s="3" t="s">
        <v>550</v>
      </c>
      <c r="C551" s="3" t="s">
        <v>4659</v>
      </c>
      <c r="D551" s="6">
        <v>2500</v>
      </c>
      <c r="E551" s="15" t="str">
        <f t="shared" si="24"/>
        <v>1000 to 4999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 s="9">
        <f t="shared" si="25"/>
        <v>42193.636828703704</v>
      </c>
      <c r="L551" s="11">
        <v>2015</v>
      </c>
      <c r="M551">
        <v>1433776622</v>
      </c>
      <c r="N551" s="9">
        <f t="shared" si="26"/>
        <v>42163.636828703704</v>
      </c>
      <c r="O551" s="11">
        <f>YEAR(Table1[[#This Row],[launch date  conversion]])</f>
        <v>2015</v>
      </c>
      <c r="P551" t="b">
        <v>0</v>
      </c>
      <c r="Q551">
        <v>8</v>
      </c>
      <c r="R551" t="b">
        <v>0</v>
      </c>
      <c r="S551" t="s">
        <v>8270</v>
      </c>
      <c r="T551" t="s">
        <v>8355</v>
      </c>
      <c r="U551" t="s">
        <v>8366</v>
      </c>
    </row>
    <row r="552" spans="1:21" ht="50" customHeight="1" x14ac:dyDescent="0.2">
      <c r="A552">
        <v>550</v>
      </c>
      <c r="B552" s="3" t="s">
        <v>551</v>
      </c>
      <c r="C552" s="3" t="s">
        <v>4660</v>
      </c>
      <c r="D552" s="6">
        <v>5000</v>
      </c>
      <c r="E552" s="15" t="str">
        <f t="shared" si="24"/>
        <v>5000 to 9999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 s="9">
        <f t="shared" si="25"/>
        <v>42766.208333333328</v>
      </c>
      <c r="L552" s="11">
        <v>2017</v>
      </c>
      <c r="M552">
        <v>1484756245</v>
      </c>
      <c r="N552" s="9">
        <f t="shared" si="26"/>
        <v>42753.678761574076</v>
      </c>
      <c r="O552" s="11">
        <f>YEAR(Table1[[#This Row],[launch date  conversion]])</f>
        <v>2017</v>
      </c>
      <c r="P552" t="b">
        <v>0</v>
      </c>
      <c r="Q552">
        <v>4</v>
      </c>
      <c r="R552" t="b">
        <v>0</v>
      </c>
      <c r="S552" t="s">
        <v>8270</v>
      </c>
      <c r="T552" t="s">
        <v>8355</v>
      </c>
      <c r="U552" t="s">
        <v>8366</v>
      </c>
    </row>
    <row r="553" spans="1:21" ht="50" customHeight="1" x14ac:dyDescent="0.2">
      <c r="A553">
        <v>551</v>
      </c>
      <c r="B553" s="3" t="s">
        <v>552</v>
      </c>
      <c r="C553" s="3" t="s">
        <v>4661</v>
      </c>
      <c r="D553" s="6">
        <v>75000</v>
      </c>
      <c r="E553" s="15" t="str">
        <f t="shared" si="24"/>
        <v>Greater than 50000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 s="9">
        <f t="shared" si="25"/>
        <v>42217.745138888888</v>
      </c>
      <c r="L553" s="11">
        <v>2015</v>
      </c>
      <c r="M553">
        <v>1434609424</v>
      </c>
      <c r="N553" s="9">
        <f t="shared" si="26"/>
        <v>42173.275740740741</v>
      </c>
      <c r="O553" s="11">
        <f>YEAR(Table1[[#This Row],[launch date  conversion]])</f>
        <v>2015</v>
      </c>
      <c r="P553" t="b">
        <v>0</v>
      </c>
      <c r="Q553">
        <v>28</v>
      </c>
      <c r="R553" t="b">
        <v>0</v>
      </c>
      <c r="S553" t="s">
        <v>8270</v>
      </c>
      <c r="T553" t="s">
        <v>8355</v>
      </c>
      <c r="U553" t="s">
        <v>8366</v>
      </c>
    </row>
    <row r="554" spans="1:21" ht="50" customHeight="1" x14ac:dyDescent="0.2">
      <c r="A554">
        <v>552</v>
      </c>
      <c r="B554" s="3" t="s">
        <v>553</v>
      </c>
      <c r="C554" s="3" t="s">
        <v>4662</v>
      </c>
      <c r="D554" s="6">
        <v>45000</v>
      </c>
      <c r="E554" s="15" t="str">
        <f t="shared" si="24"/>
        <v>45000 to 49999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 s="9">
        <f t="shared" si="25"/>
        <v>42378.616851851853</v>
      </c>
      <c r="L554" s="11">
        <v>2016</v>
      </c>
      <c r="M554">
        <v>1447166896</v>
      </c>
      <c r="N554" s="9">
        <f t="shared" si="26"/>
        <v>42318.616851851853</v>
      </c>
      <c r="O554" s="11">
        <f>YEAR(Table1[[#This Row],[launch date  conversion]])</f>
        <v>2015</v>
      </c>
      <c r="P554" t="b">
        <v>0</v>
      </c>
      <c r="Q554">
        <v>0</v>
      </c>
      <c r="R554" t="b">
        <v>0</v>
      </c>
      <c r="S554" t="s">
        <v>8270</v>
      </c>
      <c r="T554" t="s">
        <v>8355</v>
      </c>
      <c r="U554" t="s">
        <v>8366</v>
      </c>
    </row>
    <row r="555" spans="1:21" ht="50" customHeight="1" x14ac:dyDescent="0.2">
      <c r="A555">
        <v>553</v>
      </c>
      <c r="B555" s="3" t="s">
        <v>554</v>
      </c>
      <c r="C555" s="3" t="s">
        <v>4663</v>
      </c>
      <c r="D555" s="6">
        <v>25000</v>
      </c>
      <c r="E555" s="15" t="str">
        <f t="shared" si="24"/>
        <v>25000 to 29999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 s="9">
        <f t="shared" si="25"/>
        <v>41957.761469907404</v>
      </c>
      <c r="L555" s="11">
        <v>2014</v>
      </c>
      <c r="M555">
        <v>1413393391</v>
      </c>
      <c r="N555" s="9">
        <f t="shared" si="26"/>
        <v>41927.71980324074</v>
      </c>
      <c r="O555" s="11">
        <f>YEAR(Table1[[#This Row],[launch date  conversion]])</f>
        <v>2014</v>
      </c>
      <c r="P555" t="b">
        <v>0</v>
      </c>
      <c r="Q555">
        <v>6</v>
      </c>
      <c r="R555" t="b">
        <v>0</v>
      </c>
      <c r="S555" t="s">
        <v>8270</v>
      </c>
      <c r="T555" t="s">
        <v>8355</v>
      </c>
      <c r="U555" t="s">
        <v>8366</v>
      </c>
    </row>
    <row r="556" spans="1:21" ht="50" customHeight="1" x14ac:dyDescent="0.2">
      <c r="A556">
        <v>554</v>
      </c>
      <c r="B556" s="3" t="s">
        <v>555</v>
      </c>
      <c r="C556" s="3" t="s">
        <v>4664</v>
      </c>
      <c r="D556" s="6">
        <v>3870</v>
      </c>
      <c r="E556" s="15" t="str">
        <f t="shared" si="24"/>
        <v>1000 to 4999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 s="9">
        <f t="shared" si="25"/>
        <v>41931.684861111113</v>
      </c>
      <c r="L556" s="11">
        <v>2014</v>
      </c>
      <c r="M556">
        <v>1411143972</v>
      </c>
      <c r="N556" s="9">
        <f t="shared" si="26"/>
        <v>41901.684861111113</v>
      </c>
      <c r="O556" s="11">
        <f>YEAR(Table1[[#This Row],[launch date  conversion]])</f>
        <v>2014</v>
      </c>
      <c r="P556" t="b">
        <v>0</v>
      </c>
      <c r="Q556">
        <v>22</v>
      </c>
      <c r="R556" t="b">
        <v>0</v>
      </c>
      <c r="S556" t="s">
        <v>8270</v>
      </c>
      <c r="T556" t="s">
        <v>8355</v>
      </c>
      <c r="U556" t="s">
        <v>8366</v>
      </c>
    </row>
    <row r="557" spans="1:21" ht="50" customHeight="1" x14ac:dyDescent="0.2">
      <c r="A557">
        <v>555</v>
      </c>
      <c r="B557" s="3" t="s">
        <v>556</v>
      </c>
      <c r="C557" s="3" t="s">
        <v>4665</v>
      </c>
      <c r="D557" s="6">
        <v>7500</v>
      </c>
      <c r="E557" s="15" t="str">
        <f t="shared" si="24"/>
        <v>5000 to 9999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 s="9">
        <f t="shared" si="25"/>
        <v>42533.353506944448</v>
      </c>
      <c r="L557" s="11">
        <v>2016</v>
      </c>
      <c r="M557">
        <v>1463128143</v>
      </c>
      <c r="N557" s="9">
        <f t="shared" si="26"/>
        <v>42503.353506944448</v>
      </c>
      <c r="O557" s="11">
        <f>YEAR(Table1[[#This Row],[launch date  conversion]])</f>
        <v>2016</v>
      </c>
      <c r="P557" t="b">
        <v>0</v>
      </c>
      <c r="Q557">
        <v>0</v>
      </c>
      <c r="R557" t="b">
        <v>0</v>
      </c>
      <c r="S557" t="s">
        <v>8270</v>
      </c>
      <c r="T557" t="s">
        <v>8355</v>
      </c>
      <c r="U557" t="s">
        <v>8366</v>
      </c>
    </row>
    <row r="558" spans="1:21" ht="50" customHeight="1" x14ac:dyDescent="0.2">
      <c r="A558">
        <v>556</v>
      </c>
      <c r="B558" s="3" t="s">
        <v>557</v>
      </c>
      <c r="C558" s="3" t="s">
        <v>4666</v>
      </c>
      <c r="D558" s="6">
        <v>8000</v>
      </c>
      <c r="E558" s="15" t="str">
        <f t="shared" si="24"/>
        <v>5000 to 9999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 s="9">
        <f t="shared" si="25"/>
        <v>42375.860150462962</v>
      </c>
      <c r="L558" s="11">
        <v>2016</v>
      </c>
      <c r="M558">
        <v>1449520717</v>
      </c>
      <c r="N558" s="9">
        <f t="shared" si="26"/>
        <v>42345.860150462962</v>
      </c>
      <c r="O558" s="11">
        <f>YEAR(Table1[[#This Row],[launch date  conversion]])</f>
        <v>2015</v>
      </c>
      <c r="P558" t="b">
        <v>0</v>
      </c>
      <c r="Q558">
        <v>1</v>
      </c>
      <c r="R558" t="b">
        <v>0</v>
      </c>
      <c r="S558" t="s">
        <v>8270</v>
      </c>
      <c r="T558" t="s">
        <v>8355</v>
      </c>
      <c r="U558" t="s">
        <v>8366</v>
      </c>
    </row>
    <row r="559" spans="1:21" ht="50" customHeight="1" x14ac:dyDescent="0.2">
      <c r="A559">
        <v>557</v>
      </c>
      <c r="B559" s="3" t="s">
        <v>558</v>
      </c>
      <c r="C559" s="3" t="s">
        <v>4667</v>
      </c>
      <c r="D559" s="6">
        <v>150000</v>
      </c>
      <c r="E559" s="15" t="str">
        <f t="shared" si="24"/>
        <v>Greater than 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 s="9">
        <f t="shared" si="25"/>
        <v>42706.983831018515</v>
      </c>
      <c r="L559" s="11">
        <v>2016</v>
      </c>
      <c r="M559">
        <v>1478126203</v>
      </c>
      <c r="N559" s="9">
        <f t="shared" si="26"/>
        <v>42676.942164351851</v>
      </c>
      <c r="O559" s="11">
        <f>YEAR(Table1[[#This Row],[launch date  conversion]])</f>
        <v>2016</v>
      </c>
      <c r="P559" t="b">
        <v>0</v>
      </c>
      <c r="Q559">
        <v>20</v>
      </c>
      <c r="R559" t="b">
        <v>0</v>
      </c>
      <c r="S559" t="s">
        <v>8270</v>
      </c>
      <c r="T559" t="s">
        <v>8355</v>
      </c>
      <c r="U559" t="s">
        <v>8366</v>
      </c>
    </row>
    <row r="560" spans="1:21" ht="50" customHeight="1" x14ac:dyDescent="0.2">
      <c r="A560">
        <v>558</v>
      </c>
      <c r="B560" s="3" t="s">
        <v>559</v>
      </c>
      <c r="C560" s="3" t="s">
        <v>4668</v>
      </c>
      <c r="D560" s="6">
        <v>750</v>
      </c>
      <c r="E560" s="15" t="str">
        <f t="shared" si="24"/>
        <v>less than 1000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 s="9">
        <f t="shared" si="25"/>
        <v>42087.841493055559</v>
      </c>
      <c r="L560" s="11">
        <v>2015</v>
      </c>
      <c r="M560">
        <v>1424639505</v>
      </c>
      <c r="N560" s="9">
        <f t="shared" si="26"/>
        <v>42057.883159722223</v>
      </c>
      <c r="O560" s="11">
        <f>YEAR(Table1[[#This Row],[launch date  conversion]])</f>
        <v>2015</v>
      </c>
      <c r="P560" t="b">
        <v>0</v>
      </c>
      <c r="Q560">
        <v>0</v>
      </c>
      <c r="R560" t="b">
        <v>0</v>
      </c>
      <c r="S560" t="s">
        <v>8270</v>
      </c>
      <c r="T560" t="s">
        <v>8355</v>
      </c>
      <c r="U560" t="s">
        <v>8366</v>
      </c>
    </row>
    <row r="561" spans="1:21" ht="50" customHeight="1" x14ac:dyDescent="0.2">
      <c r="A561">
        <v>559</v>
      </c>
      <c r="B561" s="3" t="s">
        <v>560</v>
      </c>
      <c r="C561" s="3" t="s">
        <v>4669</v>
      </c>
      <c r="D561" s="6">
        <v>240000</v>
      </c>
      <c r="E561" s="15" t="str">
        <f t="shared" si="24"/>
        <v>Greater than 50000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 s="9">
        <f t="shared" si="25"/>
        <v>42351.283101851848</v>
      </c>
      <c r="L561" s="11">
        <v>2015</v>
      </c>
      <c r="M561">
        <v>1447397260</v>
      </c>
      <c r="N561" s="9">
        <f t="shared" si="26"/>
        <v>42321.283101851848</v>
      </c>
      <c r="O561" s="11">
        <f>YEAR(Table1[[#This Row],[launch date  conversion]])</f>
        <v>2015</v>
      </c>
      <c r="P561" t="b">
        <v>0</v>
      </c>
      <c r="Q561">
        <v>1</v>
      </c>
      <c r="R561" t="b">
        <v>0</v>
      </c>
      <c r="S561" t="s">
        <v>8270</v>
      </c>
      <c r="T561" t="s">
        <v>8355</v>
      </c>
      <c r="U561" t="s">
        <v>8366</v>
      </c>
    </row>
    <row r="562" spans="1:21" ht="50" customHeight="1" x14ac:dyDescent="0.2">
      <c r="A562">
        <v>560</v>
      </c>
      <c r="B562" s="3" t="s">
        <v>561</v>
      </c>
      <c r="C562" s="3" t="s">
        <v>4670</v>
      </c>
      <c r="D562" s="6">
        <v>100000</v>
      </c>
      <c r="E562" s="15" t="str">
        <f t="shared" si="24"/>
        <v>Greater than 50000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 s="9">
        <f t="shared" si="25"/>
        <v>41990.771354166667</v>
      </c>
      <c r="L562" s="11">
        <v>2014</v>
      </c>
      <c r="M562">
        <v>1416249045</v>
      </c>
      <c r="N562" s="9">
        <f t="shared" si="26"/>
        <v>41960.771354166667</v>
      </c>
      <c r="O562" s="11">
        <f>YEAR(Table1[[#This Row],[launch date  conversion]])</f>
        <v>2014</v>
      </c>
      <c r="P562" t="b">
        <v>0</v>
      </c>
      <c r="Q562">
        <v>3</v>
      </c>
      <c r="R562" t="b">
        <v>0</v>
      </c>
      <c r="S562" t="s">
        <v>8270</v>
      </c>
      <c r="T562" t="s">
        <v>8355</v>
      </c>
      <c r="U562" t="s">
        <v>8366</v>
      </c>
    </row>
    <row r="563" spans="1:21" ht="50" customHeight="1" x14ac:dyDescent="0.2">
      <c r="A563">
        <v>561</v>
      </c>
      <c r="B563" s="3" t="s">
        <v>562</v>
      </c>
      <c r="C563" s="3" t="s">
        <v>4671</v>
      </c>
      <c r="D563" s="6">
        <v>15000</v>
      </c>
      <c r="E563" s="15" t="str">
        <f t="shared" si="24"/>
        <v>15000 to 19999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 s="9">
        <f t="shared" si="25"/>
        <v>42303.658715277779</v>
      </c>
      <c r="L563" s="11">
        <v>2015</v>
      </c>
      <c r="M563">
        <v>1442850513</v>
      </c>
      <c r="N563" s="9">
        <f t="shared" si="26"/>
        <v>42268.658715277779</v>
      </c>
      <c r="O563" s="11">
        <f>YEAR(Table1[[#This Row],[launch date  conversion]])</f>
        <v>2015</v>
      </c>
      <c r="P563" t="b">
        <v>0</v>
      </c>
      <c r="Q563">
        <v>2</v>
      </c>
      <c r="R563" t="b">
        <v>0</v>
      </c>
      <c r="S563" t="s">
        <v>8270</v>
      </c>
      <c r="T563" t="s">
        <v>8355</v>
      </c>
      <c r="U563" t="s">
        <v>8366</v>
      </c>
    </row>
    <row r="564" spans="1:21" ht="50" customHeight="1" x14ac:dyDescent="0.2">
      <c r="A564">
        <v>562</v>
      </c>
      <c r="B564" s="3" t="s">
        <v>563</v>
      </c>
      <c r="C564" s="3" t="s">
        <v>4672</v>
      </c>
      <c r="D564" s="6">
        <v>50000</v>
      </c>
      <c r="E564" s="15" t="str">
        <f t="shared" si="24"/>
        <v>Greater than 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 s="9">
        <f t="shared" si="25"/>
        <v>42722.389062500006</v>
      </c>
      <c r="L564" s="11">
        <v>2016</v>
      </c>
      <c r="M564">
        <v>1479460815</v>
      </c>
      <c r="N564" s="9">
        <f t="shared" si="26"/>
        <v>42692.389062500006</v>
      </c>
      <c r="O564" s="11">
        <f>YEAR(Table1[[#This Row],[launch date  conversion]])</f>
        <v>2016</v>
      </c>
      <c r="P564" t="b">
        <v>0</v>
      </c>
      <c r="Q564">
        <v>0</v>
      </c>
      <c r="R564" t="b">
        <v>0</v>
      </c>
      <c r="S564" t="s">
        <v>8270</v>
      </c>
      <c r="T564" t="s">
        <v>8355</v>
      </c>
      <c r="U564" t="s">
        <v>8366</v>
      </c>
    </row>
    <row r="565" spans="1:21" ht="50" customHeight="1" x14ac:dyDescent="0.2">
      <c r="A565">
        <v>563</v>
      </c>
      <c r="B565" s="3" t="s">
        <v>564</v>
      </c>
      <c r="C565" s="3" t="s">
        <v>4673</v>
      </c>
      <c r="D565" s="6">
        <v>75000</v>
      </c>
      <c r="E565" s="15" t="str">
        <f t="shared" si="24"/>
        <v>Greater than 50000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 s="9">
        <f t="shared" si="25"/>
        <v>42052.069988425923</v>
      </c>
      <c r="L565" s="11">
        <v>2015</v>
      </c>
      <c r="M565">
        <v>1421545247</v>
      </c>
      <c r="N565" s="9">
        <f t="shared" si="26"/>
        <v>42022.069988425923</v>
      </c>
      <c r="O565" s="11">
        <f>YEAR(Table1[[#This Row],[launch date  conversion]])</f>
        <v>2015</v>
      </c>
      <c r="P565" t="b">
        <v>0</v>
      </c>
      <c r="Q565">
        <v>2</v>
      </c>
      <c r="R565" t="b">
        <v>0</v>
      </c>
      <c r="S565" t="s">
        <v>8270</v>
      </c>
      <c r="T565" t="s">
        <v>8355</v>
      </c>
      <c r="U565" t="s">
        <v>8366</v>
      </c>
    </row>
    <row r="566" spans="1:21" ht="50" customHeight="1" x14ac:dyDescent="0.2">
      <c r="A566">
        <v>564</v>
      </c>
      <c r="B566" s="3" t="s">
        <v>565</v>
      </c>
      <c r="C566" s="3" t="s">
        <v>4674</v>
      </c>
      <c r="D566" s="6">
        <v>18000</v>
      </c>
      <c r="E566" s="15" t="str">
        <f t="shared" si="24"/>
        <v>15000 to 19999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 s="9">
        <f t="shared" si="25"/>
        <v>42441.942997685182</v>
      </c>
      <c r="L566" s="11">
        <v>2016</v>
      </c>
      <c r="M566">
        <v>1455230275</v>
      </c>
      <c r="N566" s="9">
        <f t="shared" si="26"/>
        <v>42411.942997685182</v>
      </c>
      <c r="O566" s="11">
        <f>YEAR(Table1[[#This Row],[launch date  conversion]])</f>
        <v>2016</v>
      </c>
      <c r="P566" t="b">
        <v>0</v>
      </c>
      <c r="Q566">
        <v>1</v>
      </c>
      <c r="R566" t="b">
        <v>0</v>
      </c>
      <c r="S566" t="s">
        <v>8270</v>
      </c>
      <c r="T566" t="s">
        <v>8355</v>
      </c>
      <c r="U566" t="s">
        <v>8366</v>
      </c>
    </row>
    <row r="567" spans="1:21" ht="50" customHeight="1" x14ac:dyDescent="0.2">
      <c r="A567">
        <v>565</v>
      </c>
      <c r="B567" s="3" t="s">
        <v>566</v>
      </c>
      <c r="C567" s="3" t="s">
        <v>4675</v>
      </c>
      <c r="D567" s="6">
        <v>25000</v>
      </c>
      <c r="E567" s="15" t="str">
        <f t="shared" si="24"/>
        <v>25000 to 29999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 s="9">
        <f t="shared" si="25"/>
        <v>42195.785289351858</v>
      </c>
      <c r="L567" s="11">
        <v>2015</v>
      </c>
      <c r="M567">
        <v>1433962249</v>
      </c>
      <c r="N567" s="9">
        <f t="shared" si="26"/>
        <v>42165.785289351858</v>
      </c>
      <c r="O567" s="11">
        <f>YEAR(Table1[[#This Row],[launch date  conversion]])</f>
        <v>2015</v>
      </c>
      <c r="P567" t="b">
        <v>0</v>
      </c>
      <c r="Q567">
        <v>0</v>
      </c>
      <c r="R567" t="b">
        <v>0</v>
      </c>
      <c r="S567" t="s">
        <v>8270</v>
      </c>
      <c r="T567" t="s">
        <v>8355</v>
      </c>
      <c r="U567" t="s">
        <v>8366</v>
      </c>
    </row>
    <row r="568" spans="1:21" ht="50" customHeight="1" x14ac:dyDescent="0.2">
      <c r="A568">
        <v>566</v>
      </c>
      <c r="B568" s="3" t="s">
        <v>567</v>
      </c>
      <c r="C568" s="3" t="s">
        <v>4676</v>
      </c>
      <c r="D568" s="6">
        <v>5000</v>
      </c>
      <c r="E568" s="15" t="str">
        <f t="shared" si="24"/>
        <v>5000 to 9999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 s="9">
        <f t="shared" si="25"/>
        <v>42565.68440972222</v>
      </c>
      <c r="L568" s="11">
        <v>2016</v>
      </c>
      <c r="M568">
        <v>1465921533</v>
      </c>
      <c r="N568" s="9">
        <f t="shared" si="26"/>
        <v>42535.68440972222</v>
      </c>
      <c r="O568" s="11">
        <f>YEAR(Table1[[#This Row],[launch date  conversion]])</f>
        <v>2016</v>
      </c>
      <c r="P568" t="b">
        <v>0</v>
      </c>
      <c r="Q568">
        <v>1</v>
      </c>
      <c r="R568" t="b">
        <v>0</v>
      </c>
      <c r="S568" t="s">
        <v>8270</v>
      </c>
      <c r="T568" t="s">
        <v>8355</v>
      </c>
      <c r="U568" t="s">
        <v>8366</v>
      </c>
    </row>
    <row r="569" spans="1:21" ht="50" customHeight="1" x14ac:dyDescent="0.2">
      <c r="A569">
        <v>567</v>
      </c>
      <c r="B569" s="3" t="s">
        <v>568</v>
      </c>
      <c r="C569" s="3" t="s">
        <v>4677</v>
      </c>
      <c r="D569" s="6">
        <v>10000</v>
      </c>
      <c r="E569" s="15" t="str">
        <f t="shared" si="24"/>
        <v>10000 to 14999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 s="9">
        <f t="shared" si="25"/>
        <v>42005.842523148152</v>
      </c>
      <c r="L569" s="11">
        <v>2015</v>
      </c>
      <c r="M569">
        <v>1417551194</v>
      </c>
      <c r="N569" s="9">
        <f t="shared" si="26"/>
        <v>41975.842523148152</v>
      </c>
      <c r="O569" s="11">
        <f>YEAR(Table1[[#This Row],[launch date  conversion]])</f>
        <v>2014</v>
      </c>
      <c r="P569" t="b">
        <v>0</v>
      </c>
      <c r="Q569">
        <v>0</v>
      </c>
      <c r="R569" t="b">
        <v>0</v>
      </c>
      <c r="S569" t="s">
        <v>8270</v>
      </c>
      <c r="T569" t="s">
        <v>8355</v>
      </c>
      <c r="U569" t="s">
        <v>8366</v>
      </c>
    </row>
    <row r="570" spans="1:21" ht="50" customHeight="1" x14ac:dyDescent="0.2">
      <c r="A570">
        <v>568</v>
      </c>
      <c r="B570" s="3" t="s">
        <v>569</v>
      </c>
      <c r="C570" s="3" t="s">
        <v>4678</v>
      </c>
      <c r="D570" s="6">
        <v>24500</v>
      </c>
      <c r="E570" s="15" t="str">
        <f t="shared" si="24"/>
        <v>20000 to 24999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 s="9">
        <f t="shared" si="25"/>
        <v>42385.458333333328</v>
      </c>
      <c r="L570" s="11">
        <v>2016</v>
      </c>
      <c r="M570">
        <v>1449785223</v>
      </c>
      <c r="N570" s="9">
        <f t="shared" si="26"/>
        <v>42348.9215625</v>
      </c>
      <c r="O570" s="11">
        <f>YEAR(Table1[[#This Row],[launch date  conversion]])</f>
        <v>2015</v>
      </c>
      <c r="P570" t="b">
        <v>0</v>
      </c>
      <c r="Q570">
        <v>5</v>
      </c>
      <c r="R570" t="b">
        <v>0</v>
      </c>
      <c r="S570" t="s">
        <v>8270</v>
      </c>
      <c r="T570" t="s">
        <v>8355</v>
      </c>
      <c r="U570" t="s">
        <v>8366</v>
      </c>
    </row>
    <row r="571" spans="1:21" ht="50" customHeight="1" x14ac:dyDescent="0.2">
      <c r="A571">
        <v>569</v>
      </c>
      <c r="B571" s="3" t="s">
        <v>570</v>
      </c>
      <c r="C571" s="3" t="s">
        <v>4679</v>
      </c>
      <c r="D571" s="6">
        <v>2500</v>
      </c>
      <c r="E571" s="15" t="str">
        <f t="shared" si="24"/>
        <v>1000 to 4999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 s="9">
        <f t="shared" si="25"/>
        <v>42370.847361111111</v>
      </c>
      <c r="L571" s="11">
        <v>2016</v>
      </c>
      <c r="M571">
        <v>1449087612</v>
      </c>
      <c r="N571" s="9">
        <f t="shared" si="26"/>
        <v>42340.847361111111</v>
      </c>
      <c r="O571" s="11">
        <f>YEAR(Table1[[#This Row],[launch date  conversion]])</f>
        <v>2015</v>
      </c>
      <c r="P571" t="b">
        <v>0</v>
      </c>
      <c r="Q571">
        <v>1</v>
      </c>
      <c r="R571" t="b">
        <v>0</v>
      </c>
      <c r="S571" t="s">
        <v>8270</v>
      </c>
      <c r="T571" t="s">
        <v>8355</v>
      </c>
      <c r="U571" t="s">
        <v>8366</v>
      </c>
    </row>
    <row r="572" spans="1:21" ht="50" customHeight="1" x14ac:dyDescent="0.2">
      <c r="A572">
        <v>570</v>
      </c>
      <c r="B572" s="3" t="s">
        <v>571</v>
      </c>
      <c r="C572" s="3" t="s">
        <v>4680</v>
      </c>
      <c r="D572" s="6">
        <v>85000</v>
      </c>
      <c r="E572" s="15" t="str">
        <f t="shared" si="24"/>
        <v>Greater than 50000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 s="9">
        <f t="shared" si="25"/>
        <v>42418.798252314817</v>
      </c>
      <c r="L572" s="11">
        <v>2016</v>
      </c>
      <c r="M572">
        <v>1453230569</v>
      </c>
      <c r="N572" s="9">
        <f t="shared" si="26"/>
        <v>42388.798252314817</v>
      </c>
      <c r="O572" s="11">
        <f>YEAR(Table1[[#This Row],[launch date  conversion]])</f>
        <v>2016</v>
      </c>
      <c r="P572" t="b">
        <v>0</v>
      </c>
      <c r="Q572">
        <v>1</v>
      </c>
      <c r="R572" t="b">
        <v>0</v>
      </c>
      <c r="S572" t="s">
        <v>8270</v>
      </c>
      <c r="T572" t="s">
        <v>8355</v>
      </c>
      <c r="U572" t="s">
        <v>8366</v>
      </c>
    </row>
    <row r="573" spans="1:21" ht="50" customHeight="1" x14ac:dyDescent="0.2">
      <c r="A573">
        <v>571</v>
      </c>
      <c r="B573" s="3" t="s">
        <v>572</v>
      </c>
      <c r="C573" s="3" t="s">
        <v>4681</v>
      </c>
      <c r="D573" s="6">
        <v>25000</v>
      </c>
      <c r="E573" s="15" t="str">
        <f t="shared" si="24"/>
        <v>25000 to 29999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 s="9">
        <f t="shared" si="25"/>
        <v>42212.165972222225</v>
      </c>
      <c r="L573" s="11">
        <v>2015</v>
      </c>
      <c r="M573">
        <v>1436297723</v>
      </c>
      <c r="N573" s="9">
        <f t="shared" si="26"/>
        <v>42192.816238425927</v>
      </c>
      <c r="O573" s="11">
        <f>YEAR(Table1[[#This Row],[launch date  conversion]])</f>
        <v>2015</v>
      </c>
      <c r="P573" t="b">
        <v>0</v>
      </c>
      <c r="Q573">
        <v>2</v>
      </c>
      <c r="R573" t="b">
        <v>0</v>
      </c>
      <c r="S573" t="s">
        <v>8270</v>
      </c>
      <c r="T573" t="s">
        <v>8355</v>
      </c>
      <c r="U573" t="s">
        <v>8366</v>
      </c>
    </row>
    <row r="574" spans="1:21" ht="50" customHeight="1" x14ac:dyDescent="0.2">
      <c r="A574">
        <v>572</v>
      </c>
      <c r="B574" s="3" t="s">
        <v>573</v>
      </c>
      <c r="C574" s="3" t="s">
        <v>4682</v>
      </c>
      <c r="D574" s="6">
        <v>2500</v>
      </c>
      <c r="E574" s="15" t="str">
        <f t="shared" si="24"/>
        <v>1000 to 4999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 s="9">
        <f t="shared" si="25"/>
        <v>42312.757962962962</v>
      </c>
      <c r="L574" s="11">
        <v>2015</v>
      </c>
      <c r="M574">
        <v>1444065088</v>
      </c>
      <c r="N574" s="9">
        <f t="shared" si="26"/>
        <v>42282.71629629629</v>
      </c>
      <c r="O574" s="11">
        <f>YEAR(Table1[[#This Row],[launch date  conversion]])</f>
        <v>2015</v>
      </c>
      <c r="P574" t="b">
        <v>0</v>
      </c>
      <c r="Q574">
        <v>0</v>
      </c>
      <c r="R574" t="b">
        <v>0</v>
      </c>
      <c r="S574" t="s">
        <v>8270</v>
      </c>
      <c r="T574" t="s">
        <v>8355</v>
      </c>
      <c r="U574" t="s">
        <v>8366</v>
      </c>
    </row>
    <row r="575" spans="1:21" ht="50" customHeight="1" x14ac:dyDescent="0.2">
      <c r="A575">
        <v>573</v>
      </c>
      <c r="B575" s="3" t="s">
        <v>574</v>
      </c>
      <c r="C575" s="3" t="s">
        <v>4683</v>
      </c>
      <c r="D575" s="6">
        <v>88888</v>
      </c>
      <c r="E575" s="15" t="str">
        <f t="shared" si="24"/>
        <v>Greater than 50000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 s="9">
        <f t="shared" si="25"/>
        <v>42022.05</v>
      </c>
      <c r="L575" s="11">
        <v>2015</v>
      </c>
      <c r="M575">
        <v>1416445931</v>
      </c>
      <c r="N575" s="9">
        <f t="shared" si="26"/>
        <v>41963.050127314811</v>
      </c>
      <c r="O575" s="11">
        <f>YEAR(Table1[[#This Row],[launch date  conversion]])</f>
        <v>2014</v>
      </c>
      <c r="P575" t="b">
        <v>0</v>
      </c>
      <c r="Q575">
        <v>9</v>
      </c>
      <c r="R575" t="b">
        <v>0</v>
      </c>
      <c r="S575" t="s">
        <v>8270</v>
      </c>
      <c r="T575" t="s">
        <v>8355</v>
      </c>
      <c r="U575" t="s">
        <v>8366</v>
      </c>
    </row>
    <row r="576" spans="1:21" ht="50" customHeight="1" x14ac:dyDescent="0.2">
      <c r="A576">
        <v>574</v>
      </c>
      <c r="B576" s="3" t="s">
        <v>575</v>
      </c>
      <c r="C576" s="3" t="s">
        <v>4684</v>
      </c>
      <c r="D576" s="6">
        <v>11180</v>
      </c>
      <c r="E576" s="15" t="str">
        <f t="shared" si="24"/>
        <v>10000 to 14999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 s="9">
        <f t="shared" si="25"/>
        <v>42662.443368055552</v>
      </c>
      <c r="L576" s="11">
        <v>2016</v>
      </c>
      <c r="M576">
        <v>1474281507</v>
      </c>
      <c r="N576" s="9">
        <f t="shared" si="26"/>
        <v>42632.443368055552</v>
      </c>
      <c r="O576" s="11">
        <f>YEAR(Table1[[#This Row],[launch date  conversion]])</f>
        <v>2016</v>
      </c>
      <c r="P576" t="b">
        <v>0</v>
      </c>
      <c r="Q576">
        <v>4</v>
      </c>
      <c r="R576" t="b">
        <v>0</v>
      </c>
      <c r="S576" t="s">
        <v>8270</v>
      </c>
      <c r="T576" t="s">
        <v>8355</v>
      </c>
      <c r="U576" t="s">
        <v>8366</v>
      </c>
    </row>
    <row r="577" spans="1:21" ht="50" customHeight="1" x14ac:dyDescent="0.2">
      <c r="A577">
        <v>575</v>
      </c>
      <c r="B577" s="3" t="s">
        <v>576</v>
      </c>
      <c r="C577" s="3" t="s">
        <v>4685</v>
      </c>
      <c r="D577" s="6">
        <v>60000</v>
      </c>
      <c r="E577" s="15" t="str">
        <f t="shared" si="24"/>
        <v>Greater than 50000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 s="9">
        <f t="shared" si="25"/>
        <v>42168.692627314813</v>
      </c>
      <c r="L577" s="11">
        <v>2015</v>
      </c>
      <c r="M577">
        <v>1431621443</v>
      </c>
      <c r="N577" s="9">
        <f t="shared" si="26"/>
        <v>42138.692627314813</v>
      </c>
      <c r="O577" s="11">
        <f>YEAR(Table1[[#This Row],[launch date  conversion]])</f>
        <v>2015</v>
      </c>
      <c r="P577" t="b">
        <v>0</v>
      </c>
      <c r="Q577">
        <v>4</v>
      </c>
      <c r="R577" t="b">
        <v>0</v>
      </c>
      <c r="S577" t="s">
        <v>8270</v>
      </c>
      <c r="T577" t="s">
        <v>8355</v>
      </c>
      <c r="U577" t="s">
        <v>8366</v>
      </c>
    </row>
    <row r="578" spans="1:21" ht="50" customHeight="1" x14ac:dyDescent="0.2">
      <c r="A578">
        <v>576</v>
      </c>
      <c r="B578" s="3" t="s">
        <v>577</v>
      </c>
      <c r="C578" s="3" t="s">
        <v>4686</v>
      </c>
      <c r="D578" s="6">
        <v>80000</v>
      </c>
      <c r="E578" s="15" t="str">
        <f t="shared" ref="E578:E641" si="27">_xlfn.IFS(D578&lt;1000,"less than 1000",D578&lt;5000, "1000 to 4999",D578&lt;10000, "5000 to 9999",D578&lt;15000, "10000 to 14999",D578&lt;20000,"15000 to 19999",D578&lt;25000, "20000 to 24999", D578&lt;30000, "25000 to 29999",D578&lt;35000,"30000 to 34999", D578&lt;40000,"35000 to 39999", D578&lt;45000,"40000 to 44999",D578&lt;50000,"45000 to 49999",TRUE, "Greater than 50000")</f>
        <v>Greater than 50000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 s="9">
        <f t="shared" si="25"/>
        <v>42091.43</v>
      </c>
      <c r="L578" s="11">
        <v>2015</v>
      </c>
      <c r="M578">
        <v>1422357552</v>
      </c>
      <c r="N578" s="9">
        <f t="shared" si="26"/>
        <v>42031.471666666665</v>
      </c>
      <c r="O578" s="11">
        <f>YEAR(Table1[[#This Row],[launch date  conversion]])</f>
        <v>2015</v>
      </c>
      <c r="P578" t="b">
        <v>0</v>
      </c>
      <c r="Q578">
        <v>1</v>
      </c>
      <c r="R578" t="b">
        <v>0</v>
      </c>
      <c r="S578" t="s">
        <v>8270</v>
      </c>
      <c r="T578" t="s">
        <v>8355</v>
      </c>
      <c r="U578" t="s">
        <v>8366</v>
      </c>
    </row>
    <row r="579" spans="1:21" ht="50" customHeight="1" x14ac:dyDescent="0.2">
      <c r="A579">
        <v>577</v>
      </c>
      <c r="B579" s="3" t="s">
        <v>578</v>
      </c>
      <c r="C579" s="3" t="s">
        <v>4687</v>
      </c>
      <c r="D579" s="6">
        <v>5000</v>
      </c>
      <c r="E579" s="15" t="str">
        <f t="shared" si="27"/>
        <v>5000 to 9999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 s="9">
        <f t="shared" ref="K579:K642" si="28">(((J579/60)/60)/24)+DATE(1970,1,1)</f>
        <v>42510.589143518519</v>
      </c>
      <c r="L579" s="11">
        <v>2016</v>
      </c>
      <c r="M579">
        <v>1458569302</v>
      </c>
      <c r="N579" s="9">
        <f t="shared" ref="N579:N642" si="29">(((M579/60)/60)/24)+DATE(1970,1,1)</f>
        <v>42450.589143518519</v>
      </c>
      <c r="O579" s="11">
        <f>YEAR(Table1[[#This Row],[launch date  conversion]])</f>
        <v>2016</v>
      </c>
      <c r="P579" t="b">
        <v>0</v>
      </c>
      <c r="Q579">
        <v>1</v>
      </c>
      <c r="R579" t="b">
        <v>0</v>
      </c>
      <c r="S579" t="s">
        <v>8270</v>
      </c>
      <c r="T579" t="s">
        <v>8355</v>
      </c>
      <c r="U579" t="s">
        <v>8366</v>
      </c>
    </row>
    <row r="580" spans="1:21" ht="50" customHeight="1" x14ac:dyDescent="0.2">
      <c r="A580">
        <v>578</v>
      </c>
      <c r="B580" s="3" t="s">
        <v>579</v>
      </c>
      <c r="C580" s="3" t="s">
        <v>4688</v>
      </c>
      <c r="D580" s="6">
        <v>125000</v>
      </c>
      <c r="E580" s="15" t="str">
        <f t="shared" si="27"/>
        <v>Greater than 50000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 s="9">
        <f t="shared" si="28"/>
        <v>42254.578622685185</v>
      </c>
      <c r="L580" s="11">
        <v>2015</v>
      </c>
      <c r="M580">
        <v>1439560393</v>
      </c>
      <c r="N580" s="9">
        <f t="shared" si="29"/>
        <v>42230.578622685185</v>
      </c>
      <c r="O580" s="11">
        <f>YEAR(Table1[[#This Row],[launch date  conversion]])</f>
        <v>2015</v>
      </c>
      <c r="P580" t="b">
        <v>0</v>
      </c>
      <c r="Q580">
        <v>7</v>
      </c>
      <c r="R580" t="b">
        <v>0</v>
      </c>
      <c r="S580" t="s">
        <v>8270</v>
      </c>
      <c r="T580" t="s">
        <v>8355</v>
      </c>
      <c r="U580" t="s">
        <v>8366</v>
      </c>
    </row>
    <row r="581" spans="1:21" ht="50" customHeight="1" x14ac:dyDescent="0.2">
      <c r="A581">
        <v>579</v>
      </c>
      <c r="B581" s="3" t="s">
        <v>580</v>
      </c>
      <c r="C581" s="3" t="s">
        <v>4689</v>
      </c>
      <c r="D581" s="6">
        <v>12000</v>
      </c>
      <c r="E581" s="15" t="str">
        <f t="shared" si="27"/>
        <v>10000 to 14999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 s="9">
        <f t="shared" si="28"/>
        <v>41998.852118055554</v>
      </c>
      <c r="L581" s="11">
        <v>2014</v>
      </c>
      <c r="M581">
        <v>1416947223</v>
      </c>
      <c r="N581" s="9">
        <f t="shared" si="29"/>
        <v>41968.852118055554</v>
      </c>
      <c r="O581" s="11">
        <f>YEAR(Table1[[#This Row],[launch date  conversion]])</f>
        <v>2014</v>
      </c>
      <c r="P581" t="b">
        <v>0</v>
      </c>
      <c r="Q581">
        <v>5</v>
      </c>
      <c r="R581" t="b">
        <v>0</v>
      </c>
      <c r="S581" t="s">
        <v>8270</v>
      </c>
      <c r="T581" t="s">
        <v>8355</v>
      </c>
      <c r="U581" t="s">
        <v>8366</v>
      </c>
    </row>
    <row r="582" spans="1:21" ht="50" customHeight="1" x14ac:dyDescent="0.2">
      <c r="A582">
        <v>580</v>
      </c>
      <c r="B582" s="3" t="s">
        <v>581</v>
      </c>
      <c r="C582" s="3" t="s">
        <v>4690</v>
      </c>
      <c r="D582" s="6">
        <v>3000</v>
      </c>
      <c r="E582" s="15" t="str">
        <f t="shared" si="27"/>
        <v>1000 to 4999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 s="9">
        <f t="shared" si="28"/>
        <v>42635.908182870371</v>
      </c>
      <c r="L582" s="11">
        <v>2016</v>
      </c>
      <c r="M582">
        <v>1471988867</v>
      </c>
      <c r="N582" s="9">
        <f t="shared" si="29"/>
        <v>42605.908182870371</v>
      </c>
      <c r="O582" s="11">
        <f>YEAR(Table1[[#This Row],[launch date  conversion]])</f>
        <v>2016</v>
      </c>
      <c r="P582" t="b">
        <v>0</v>
      </c>
      <c r="Q582">
        <v>1</v>
      </c>
      <c r="R582" t="b">
        <v>0</v>
      </c>
      <c r="S582" t="s">
        <v>8270</v>
      </c>
      <c r="T582" t="s">
        <v>8355</v>
      </c>
      <c r="U582" t="s">
        <v>8366</v>
      </c>
    </row>
    <row r="583" spans="1:21" ht="50" customHeight="1" x14ac:dyDescent="0.2">
      <c r="A583">
        <v>581</v>
      </c>
      <c r="B583" s="3" t="s">
        <v>582</v>
      </c>
      <c r="C583" s="3" t="s">
        <v>4691</v>
      </c>
      <c r="D583" s="6">
        <v>400</v>
      </c>
      <c r="E583" s="15" t="str">
        <f t="shared" si="27"/>
        <v>less than 1000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 s="9">
        <f t="shared" si="28"/>
        <v>42218.012777777782</v>
      </c>
      <c r="L583" s="11">
        <v>2015</v>
      </c>
      <c r="M583">
        <v>1435882704</v>
      </c>
      <c r="N583" s="9">
        <f t="shared" si="29"/>
        <v>42188.012777777782</v>
      </c>
      <c r="O583" s="11">
        <f>YEAR(Table1[[#This Row],[launch date  conversion]])</f>
        <v>2015</v>
      </c>
      <c r="P583" t="b">
        <v>0</v>
      </c>
      <c r="Q583">
        <v>0</v>
      </c>
      <c r="R583" t="b">
        <v>0</v>
      </c>
      <c r="S583" t="s">
        <v>8270</v>
      </c>
      <c r="T583" t="s">
        <v>8355</v>
      </c>
      <c r="U583" t="s">
        <v>8366</v>
      </c>
    </row>
    <row r="584" spans="1:21" ht="50" customHeight="1" x14ac:dyDescent="0.2">
      <c r="A584">
        <v>582</v>
      </c>
      <c r="B584" s="3" t="s">
        <v>583</v>
      </c>
      <c r="C584" s="3" t="s">
        <v>4692</v>
      </c>
      <c r="D584" s="6">
        <v>100000</v>
      </c>
      <c r="E584" s="15" t="str">
        <f t="shared" si="27"/>
        <v>Greater than 50000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 s="9">
        <f t="shared" si="28"/>
        <v>42078.75</v>
      </c>
      <c r="L584" s="11">
        <v>2015</v>
      </c>
      <c r="M584">
        <v>1424454319</v>
      </c>
      <c r="N584" s="9">
        <f t="shared" si="29"/>
        <v>42055.739803240736</v>
      </c>
      <c r="O584" s="11">
        <f>YEAR(Table1[[#This Row],[launch date  conversion]])</f>
        <v>2015</v>
      </c>
      <c r="P584" t="b">
        <v>0</v>
      </c>
      <c r="Q584">
        <v>0</v>
      </c>
      <c r="R584" t="b">
        <v>0</v>
      </c>
      <c r="S584" t="s">
        <v>8270</v>
      </c>
      <c r="T584" t="s">
        <v>8355</v>
      </c>
      <c r="U584" t="s">
        <v>8366</v>
      </c>
    </row>
    <row r="585" spans="1:21" ht="50" customHeight="1" x14ac:dyDescent="0.2">
      <c r="A585">
        <v>583</v>
      </c>
      <c r="B585" s="3" t="s">
        <v>584</v>
      </c>
      <c r="C585" s="3" t="s">
        <v>4693</v>
      </c>
      <c r="D585" s="6">
        <v>9000</v>
      </c>
      <c r="E585" s="15" t="str">
        <f t="shared" si="27"/>
        <v>5000 to 9999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 s="9">
        <f t="shared" si="28"/>
        <v>42082.896840277783</v>
      </c>
      <c r="L585" s="11">
        <v>2015</v>
      </c>
      <c r="M585">
        <v>1424212287</v>
      </c>
      <c r="N585" s="9">
        <f t="shared" si="29"/>
        <v>42052.93850694444</v>
      </c>
      <c r="O585" s="11">
        <f>YEAR(Table1[[#This Row],[launch date  conversion]])</f>
        <v>2015</v>
      </c>
      <c r="P585" t="b">
        <v>0</v>
      </c>
      <c r="Q585">
        <v>1</v>
      </c>
      <c r="R585" t="b">
        <v>0</v>
      </c>
      <c r="S585" t="s">
        <v>8270</v>
      </c>
      <c r="T585" t="s">
        <v>8355</v>
      </c>
      <c r="U585" t="s">
        <v>8366</v>
      </c>
    </row>
    <row r="586" spans="1:21" ht="50" customHeight="1" x14ac:dyDescent="0.2">
      <c r="A586">
        <v>584</v>
      </c>
      <c r="B586" s="3" t="s">
        <v>585</v>
      </c>
      <c r="C586" s="3" t="s">
        <v>4694</v>
      </c>
      <c r="D586" s="6">
        <v>1000</v>
      </c>
      <c r="E586" s="15" t="str">
        <f t="shared" si="27"/>
        <v>1000 to 4999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 s="9">
        <f t="shared" si="28"/>
        <v>42079.674953703703</v>
      </c>
      <c r="L586" s="11">
        <v>2015</v>
      </c>
      <c r="M586">
        <v>1423933916</v>
      </c>
      <c r="N586" s="9">
        <f t="shared" si="29"/>
        <v>42049.716620370367</v>
      </c>
      <c r="O586" s="11">
        <f>YEAR(Table1[[#This Row],[launch date  conversion]])</f>
        <v>2015</v>
      </c>
      <c r="P586" t="b">
        <v>0</v>
      </c>
      <c r="Q586">
        <v>2</v>
      </c>
      <c r="R586" t="b">
        <v>0</v>
      </c>
      <c r="S586" t="s">
        <v>8270</v>
      </c>
      <c r="T586" t="s">
        <v>8355</v>
      </c>
      <c r="U586" t="s">
        <v>8366</v>
      </c>
    </row>
    <row r="587" spans="1:21" ht="50" customHeight="1" x14ac:dyDescent="0.2">
      <c r="A587">
        <v>585</v>
      </c>
      <c r="B587" s="3" t="s">
        <v>586</v>
      </c>
      <c r="C587" s="3" t="s">
        <v>4695</v>
      </c>
      <c r="D587" s="6">
        <v>9000</v>
      </c>
      <c r="E587" s="15" t="str">
        <f t="shared" si="27"/>
        <v>5000 to 9999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 s="9">
        <f t="shared" si="28"/>
        <v>42339</v>
      </c>
      <c r="L587" s="11">
        <v>2015</v>
      </c>
      <c r="M587">
        <v>1444123377</v>
      </c>
      <c r="N587" s="9">
        <f t="shared" si="29"/>
        <v>42283.3909375</v>
      </c>
      <c r="O587" s="11">
        <f>YEAR(Table1[[#This Row],[launch date  conversion]])</f>
        <v>2015</v>
      </c>
      <c r="P587" t="b">
        <v>0</v>
      </c>
      <c r="Q587">
        <v>0</v>
      </c>
      <c r="R587" t="b">
        <v>0</v>
      </c>
      <c r="S587" t="s">
        <v>8270</v>
      </c>
      <c r="T587" t="s">
        <v>8355</v>
      </c>
      <c r="U587" t="s">
        <v>8366</v>
      </c>
    </row>
    <row r="588" spans="1:21" ht="50" customHeight="1" x14ac:dyDescent="0.2">
      <c r="A588">
        <v>586</v>
      </c>
      <c r="B588" s="3" t="s">
        <v>587</v>
      </c>
      <c r="C588" s="3" t="s">
        <v>4696</v>
      </c>
      <c r="D588" s="6">
        <v>10000</v>
      </c>
      <c r="E588" s="15" t="str">
        <f t="shared" si="27"/>
        <v>10000 to 14999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 s="9">
        <f t="shared" si="28"/>
        <v>42050.854247685187</v>
      </c>
      <c r="L588" s="11">
        <v>2015</v>
      </c>
      <c r="M588">
        <v>1421440207</v>
      </c>
      <c r="N588" s="9">
        <f t="shared" si="29"/>
        <v>42020.854247685187</v>
      </c>
      <c r="O588" s="11">
        <f>YEAR(Table1[[#This Row],[launch date  conversion]])</f>
        <v>2015</v>
      </c>
      <c r="P588" t="b">
        <v>0</v>
      </c>
      <c r="Q588">
        <v>4</v>
      </c>
      <c r="R588" t="b">
        <v>0</v>
      </c>
      <c r="S588" t="s">
        <v>8270</v>
      </c>
      <c r="T588" t="s">
        <v>8355</v>
      </c>
      <c r="U588" t="s">
        <v>8366</v>
      </c>
    </row>
    <row r="589" spans="1:21" ht="50" customHeight="1" x14ac:dyDescent="0.2">
      <c r="A589">
        <v>587</v>
      </c>
      <c r="B589" s="3" t="s">
        <v>588</v>
      </c>
      <c r="C589" s="3" t="s">
        <v>4697</v>
      </c>
      <c r="D589" s="6">
        <v>30000</v>
      </c>
      <c r="E589" s="15" t="str">
        <f t="shared" si="27"/>
        <v>30000 to 34999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 s="9">
        <f t="shared" si="28"/>
        <v>42110.757326388892</v>
      </c>
      <c r="L589" s="11">
        <v>2015</v>
      </c>
      <c r="M589">
        <v>1426615833</v>
      </c>
      <c r="N589" s="9">
        <f t="shared" si="29"/>
        <v>42080.757326388892</v>
      </c>
      <c r="O589" s="11">
        <f>YEAR(Table1[[#This Row],[launch date  conversion]])</f>
        <v>2015</v>
      </c>
      <c r="P589" t="b">
        <v>0</v>
      </c>
      <c r="Q589">
        <v>7</v>
      </c>
      <c r="R589" t="b">
        <v>0</v>
      </c>
      <c r="S589" t="s">
        <v>8270</v>
      </c>
      <c r="T589" t="s">
        <v>8355</v>
      </c>
      <c r="U589" t="s">
        <v>8366</v>
      </c>
    </row>
    <row r="590" spans="1:21" ht="50" customHeight="1" x14ac:dyDescent="0.2">
      <c r="A590">
        <v>588</v>
      </c>
      <c r="B590" s="3" t="s">
        <v>589</v>
      </c>
      <c r="C590" s="3" t="s">
        <v>4698</v>
      </c>
      <c r="D590" s="6">
        <v>9000</v>
      </c>
      <c r="E590" s="15" t="str">
        <f t="shared" si="27"/>
        <v>5000 to 9999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 s="9">
        <f t="shared" si="28"/>
        <v>42691.811180555553</v>
      </c>
      <c r="L590" s="11">
        <v>2016</v>
      </c>
      <c r="M590">
        <v>1474223286</v>
      </c>
      <c r="N590" s="9">
        <f t="shared" si="29"/>
        <v>42631.769513888896</v>
      </c>
      <c r="O590" s="11">
        <f>YEAR(Table1[[#This Row],[launch date  conversion]])</f>
        <v>2016</v>
      </c>
      <c r="P590" t="b">
        <v>0</v>
      </c>
      <c r="Q590">
        <v>2</v>
      </c>
      <c r="R590" t="b">
        <v>0</v>
      </c>
      <c r="S590" t="s">
        <v>8270</v>
      </c>
      <c r="T590" t="s">
        <v>8355</v>
      </c>
      <c r="U590" t="s">
        <v>8366</v>
      </c>
    </row>
    <row r="591" spans="1:21" ht="50" customHeight="1" x14ac:dyDescent="0.2">
      <c r="A591">
        <v>589</v>
      </c>
      <c r="B591" s="3" t="s">
        <v>590</v>
      </c>
      <c r="C591" s="3" t="s">
        <v>4699</v>
      </c>
      <c r="D591" s="6">
        <v>7500</v>
      </c>
      <c r="E591" s="15" t="str">
        <f t="shared" si="27"/>
        <v>5000 to 9999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 s="9">
        <f t="shared" si="28"/>
        <v>42193.614571759259</v>
      </c>
      <c r="L591" s="11">
        <v>2015</v>
      </c>
      <c r="M591">
        <v>1435070699</v>
      </c>
      <c r="N591" s="9">
        <f t="shared" si="29"/>
        <v>42178.614571759259</v>
      </c>
      <c r="O591" s="11">
        <f>YEAR(Table1[[#This Row],[launch date  conversion]])</f>
        <v>2015</v>
      </c>
      <c r="P591" t="b">
        <v>0</v>
      </c>
      <c r="Q591">
        <v>1</v>
      </c>
      <c r="R591" t="b">
        <v>0</v>
      </c>
      <c r="S591" t="s">
        <v>8270</v>
      </c>
      <c r="T591" t="s">
        <v>8355</v>
      </c>
      <c r="U591" t="s">
        <v>8366</v>
      </c>
    </row>
    <row r="592" spans="1:21" ht="50" customHeight="1" x14ac:dyDescent="0.2">
      <c r="A592">
        <v>590</v>
      </c>
      <c r="B592" s="3" t="s">
        <v>591</v>
      </c>
      <c r="C592" s="3" t="s">
        <v>4700</v>
      </c>
      <c r="D592" s="6">
        <v>5000</v>
      </c>
      <c r="E592" s="15" t="str">
        <f t="shared" si="27"/>
        <v>5000 to 9999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 s="9">
        <f t="shared" si="28"/>
        <v>42408.542361111111</v>
      </c>
      <c r="L592" s="11">
        <v>2016</v>
      </c>
      <c r="M592">
        <v>1452259131</v>
      </c>
      <c r="N592" s="9">
        <f t="shared" si="29"/>
        <v>42377.554756944446</v>
      </c>
      <c r="O592" s="11">
        <f>YEAR(Table1[[#This Row],[launch date  conversion]])</f>
        <v>2016</v>
      </c>
      <c r="P592" t="b">
        <v>0</v>
      </c>
      <c r="Q592">
        <v>9</v>
      </c>
      <c r="R592" t="b">
        <v>0</v>
      </c>
      <c r="S592" t="s">
        <v>8270</v>
      </c>
      <c r="T592" t="s">
        <v>8355</v>
      </c>
      <c r="U592" t="s">
        <v>8366</v>
      </c>
    </row>
    <row r="593" spans="1:21" ht="50" customHeight="1" x14ac:dyDescent="0.2">
      <c r="A593">
        <v>591</v>
      </c>
      <c r="B593" s="3" t="s">
        <v>592</v>
      </c>
      <c r="C593" s="3" t="s">
        <v>4701</v>
      </c>
      <c r="D593" s="6">
        <v>100000</v>
      </c>
      <c r="E593" s="15" t="str">
        <f t="shared" si="27"/>
        <v>Greater than 50000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 s="9">
        <f t="shared" si="28"/>
        <v>42207.543171296296</v>
      </c>
      <c r="L593" s="11">
        <v>2015</v>
      </c>
      <c r="M593">
        <v>1434978130</v>
      </c>
      <c r="N593" s="9">
        <f t="shared" si="29"/>
        <v>42177.543171296296</v>
      </c>
      <c r="O593" s="11">
        <f>YEAR(Table1[[#This Row],[launch date  conversion]])</f>
        <v>2015</v>
      </c>
      <c r="P593" t="b">
        <v>0</v>
      </c>
      <c r="Q593">
        <v>2</v>
      </c>
      <c r="R593" t="b">
        <v>0</v>
      </c>
      <c r="S593" t="s">
        <v>8270</v>
      </c>
      <c r="T593" t="s">
        <v>8355</v>
      </c>
      <c r="U593" t="s">
        <v>8366</v>
      </c>
    </row>
    <row r="594" spans="1:21" ht="50" customHeight="1" x14ac:dyDescent="0.2">
      <c r="A594">
        <v>592</v>
      </c>
      <c r="B594" s="3" t="s">
        <v>593</v>
      </c>
      <c r="C594" s="3" t="s">
        <v>4702</v>
      </c>
      <c r="D594" s="6">
        <v>7500</v>
      </c>
      <c r="E594" s="15" t="str">
        <f t="shared" si="27"/>
        <v>5000 to 9999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 s="9">
        <f t="shared" si="28"/>
        <v>41976.232175925921</v>
      </c>
      <c r="L594" s="11">
        <v>2014</v>
      </c>
      <c r="M594">
        <v>1414992860</v>
      </c>
      <c r="N594" s="9">
        <f t="shared" si="29"/>
        <v>41946.232175925928</v>
      </c>
      <c r="O594" s="11">
        <f>YEAR(Table1[[#This Row],[launch date  conversion]])</f>
        <v>2014</v>
      </c>
      <c r="P594" t="b">
        <v>0</v>
      </c>
      <c r="Q594">
        <v>1</v>
      </c>
      <c r="R594" t="b">
        <v>0</v>
      </c>
      <c r="S594" t="s">
        <v>8270</v>
      </c>
      <c r="T594" t="s">
        <v>8355</v>
      </c>
      <c r="U594" t="s">
        <v>8366</v>
      </c>
    </row>
    <row r="595" spans="1:21" ht="50" customHeight="1" x14ac:dyDescent="0.2">
      <c r="A595">
        <v>593</v>
      </c>
      <c r="B595" s="3" t="s">
        <v>594</v>
      </c>
      <c r="C595" s="3" t="s">
        <v>4703</v>
      </c>
      <c r="D595" s="6">
        <v>500</v>
      </c>
      <c r="E595" s="15" t="str">
        <f t="shared" si="27"/>
        <v>less than 1000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 s="9">
        <f t="shared" si="28"/>
        <v>42100.635937500003</v>
      </c>
      <c r="L595" s="11">
        <v>2015</v>
      </c>
      <c r="M595">
        <v>1425744945</v>
      </c>
      <c r="N595" s="9">
        <f t="shared" si="29"/>
        <v>42070.677604166667</v>
      </c>
      <c r="O595" s="11">
        <f>YEAR(Table1[[#This Row],[launch date  conversion]])</f>
        <v>2015</v>
      </c>
      <c r="P595" t="b">
        <v>0</v>
      </c>
      <c r="Q595">
        <v>7</v>
      </c>
      <c r="R595" t="b">
        <v>0</v>
      </c>
      <c r="S595" t="s">
        <v>8270</v>
      </c>
      <c r="T595" t="s">
        <v>8355</v>
      </c>
      <c r="U595" t="s">
        <v>8366</v>
      </c>
    </row>
    <row r="596" spans="1:21" ht="50" customHeight="1" x14ac:dyDescent="0.2">
      <c r="A596">
        <v>594</v>
      </c>
      <c r="B596" s="3" t="s">
        <v>595</v>
      </c>
      <c r="C596" s="3" t="s">
        <v>4704</v>
      </c>
      <c r="D596" s="6">
        <v>25000</v>
      </c>
      <c r="E596" s="15" t="str">
        <f t="shared" si="27"/>
        <v>25000 to 29999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 s="9">
        <f t="shared" si="28"/>
        <v>42476.780162037037</v>
      </c>
      <c r="L596" s="11">
        <v>2016</v>
      </c>
      <c r="M596">
        <v>1458240206</v>
      </c>
      <c r="N596" s="9">
        <f t="shared" si="29"/>
        <v>42446.780162037037</v>
      </c>
      <c r="O596" s="11">
        <f>YEAR(Table1[[#This Row],[launch date  conversion]])</f>
        <v>2016</v>
      </c>
      <c r="P596" t="b">
        <v>0</v>
      </c>
      <c r="Q596">
        <v>2</v>
      </c>
      <c r="R596" t="b">
        <v>0</v>
      </c>
      <c r="S596" t="s">
        <v>8270</v>
      </c>
      <c r="T596" t="s">
        <v>8355</v>
      </c>
      <c r="U596" t="s">
        <v>8366</v>
      </c>
    </row>
    <row r="597" spans="1:21" ht="50" customHeight="1" x14ac:dyDescent="0.2">
      <c r="A597">
        <v>595</v>
      </c>
      <c r="B597" s="3" t="s">
        <v>596</v>
      </c>
      <c r="C597" s="3" t="s">
        <v>4705</v>
      </c>
      <c r="D597" s="6">
        <v>100000</v>
      </c>
      <c r="E597" s="15" t="str">
        <f t="shared" si="27"/>
        <v>Greater than 50000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 s="9">
        <f t="shared" si="28"/>
        <v>42128.069884259254</v>
      </c>
      <c r="L597" s="11">
        <v>2015</v>
      </c>
      <c r="M597">
        <v>1426815638</v>
      </c>
      <c r="N597" s="9">
        <f t="shared" si="29"/>
        <v>42083.069884259254</v>
      </c>
      <c r="O597" s="11">
        <f>YEAR(Table1[[#This Row],[launch date  conversion]])</f>
        <v>2015</v>
      </c>
      <c r="P597" t="b">
        <v>0</v>
      </c>
      <c r="Q597">
        <v>8</v>
      </c>
      <c r="R597" t="b">
        <v>0</v>
      </c>
      <c r="S597" t="s">
        <v>8270</v>
      </c>
      <c r="T597" t="s">
        <v>8355</v>
      </c>
      <c r="U597" t="s">
        <v>8366</v>
      </c>
    </row>
    <row r="598" spans="1:21" ht="50" customHeight="1" x14ac:dyDescent="0.2">
      <c r="A598">
        <v>596</v>
      </c>
      <c r="B598" s="3" t="s">
        <v>597</v>
      </c>
      <c r="C598" s="3" t="s">
        <v>4706</v>
      </c>
      <c r="D598" s="6">
        <v>20000</v>
      </c>
      <c r="E598" s="15" t="str">
        <f t="shared" si="27"/>
        <v>20000 to 24999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 s="9">
        <f t="shared" si="28"/>
        <v>42676.896898148145</v>
      </c>
      <c r="L598" s="11">
        <v>2016</v>
      </c>
      <c r="M598">
        <v>1475530292</v>
      </c>
      <c r="N598" s="9">
        <f t="shared" si="29"/>
        <v>42646.896898148145</v>
      </c>
      <c r="O598" s="11">
        <f>YEAR(Table1[[#This Row],[launch date  conversion]])</f>
        <v>2016</v>
      </c>
      <c r="P598" t="b">
        <v>0</v>
      </c>
      <c r="Q598">
        <v>2</v>
      </c>
      <c r="R598" t="b">
        <v>0</v>
      </c>
      <c r="S598" t="s">
        <v>8270</v>
      </c>
      <c r="T598" t="s">
        <v>8355</v>
      </c>
      <c r="U598" t="s">
        <v>8366</v>
      </c>
    </row>
    <row r="599" spans="1:21" ht="50" customHeight="1" x14ac:dyDescent="0.2">
      <c r="A599">
        <v>597</v>
      </c>
      <c r="B599" s="3" t="s">
        <v>598</v>
      </c>
      <c r="C599" s="3" t="s">
        <v>4707</v>
      </c>
      <c r="D599" s="6">
        <v>7500</v>
      </c>
      <c r="E599" s="15" t="str">
        <f t="shared" si="27"/>
        <v>5000 to 9999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 s="9">
        <f t="shared" si="28"/>
        <v>42582.666666666672</v>
      </c>
      <c r="L599" s="11">
        <v>2016</v>
      </c>
      <c r="M599">
        <v>1466787335</v>
      </c>
      <c r="N599" s="9">
        <f t="shared" si="29"/>
        <v>42545.705266203702</v>
      </c>
      <c r="O599" s="11">
        <f>YEAR(Table1[[#This Row],[launch date  conversion]])</f>
        <v>2016</v>
      </c>
      <c r="P599" t="b">
        <v>0</v>
      </c>
      <c r="Q599">
        <v>2</v>
      </c>
      <c r="R599" t="b">
        <v>0</v>
      </c>
      <c r="S599" t="s">
        <v>8270</v>
      </c>
      <c r="T599" t="s">
        <v>8355</v>
      </c>
      <c r="U599" t="s">
        <v>8366</v>
      </c>
    </row>
    <row r="600" spans="1:21" ht="50" customHeight="1" x14ac:dyDescent="0.2">
      <c r="A600">
        <v>598</v>
      </c>
      <c r="B600" s="3" t="s">
        <v>599</v>
      </c>
      <c r="C600" s="3" t="s">
        <v>4708</v>
      </c>
      <c r="D600" s="6">
        <v>2500</v>
      </c>
      <c r="E600" s="15" t="str">
        <f t="shared" si="27"/>
        <v>1000 to 4999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 s="9">
        <f t="shared" si="28"/>
        <v>41978.00209490741</v>
      </c>
      <c r="L600" s="11">
        <v>2014</v>
      </c>
      <c r="M600">
        <v>1415145781</v>
      </c>
      <c r="N600" s="9">
        <f t="shared" si="29"/>
        <v>41948.00209490741</v>
      </c>
      <c r="O600" s="11">
        <f>YEAR(Table1[[#This Row],[launch date  conversion]])</f>
        <v>2014</v>
      </c>
      <c r="P600" t="b">
        <v>0</v>
      </c>
      <c r="Q600">
        <v>7</v>
      </c>
      <c r="R600" t="b">
        <v>0</v>
      </c>
      <c r="S600" t="s">
        <v>8270</v>
      </c>
      <c r="T600" t="s">
        <v>8355</v>
      </c>
      <c r="U600" t="s">
        <v>8366</v>
      </c>
    </row>
    <row r="601" spans="1:21" ht="50" customHeight="1" x14ac:dyDescent="0.2">
      <c r="A601">
        <v>599</v>
      </c>
      <c r="B601" s="3" t="s">
        <v>600</v>
      </c>
      <c r="C601" s="3" t="s">
        <v>4709</v>
      </c>
      <c r="D601" s="6">
        <v>50000</v>
      </c>
      <c r="E601" s="15" t="str">
        <f t="shared" si="27"/>
        <v>Greater than 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 s="9">
        <f t="shared" si="28"/>
        <v>42071.636111111111</v>
      </c>
      <c r="L601" s="11">
        <v>2015</v>
      </c>
      <c r="M601">
        <v>1423769402</v>
      </c>
      <c r="N601" s="9">
        <f t="shared" si="29"/>
        <v>42047.812523148154</v>
      </c>
      <c r="O601" s="11">
        <f>YEAR(Table1[[#This Row],[launch date  conversion]])</f>
        <v>2015</v>
      </c>
      <c r="P601" t="b">
        <v>0</v>
      </c>
      <c r="Q601">
        <v>2</v>
      </c>
      <c r="R601" t="b">
        <v>0</v>
      </c>
      <c r="S601" t="s">
        <v>8270</v>
      </c>
      <c r="T601" t="s">
        <v>8355</v>
      </c>
      <c r="U601" t="s">
        <v>8366</v>
      </c>
    </row>
    <row r="602" spans="1:21" ht="50" customHeight="1" x14ac:dyDescent="0.2">
      <c r="A602">
        <v>600</v>
      </c>
      <c r="B602" s="3" t="s">
        <v>601</v>
      </c>
      <c r="C602" s="3" t="s">
        <v>4710</v>
      </c>
      <c r="D602" s="6">
        <v>5000</v>
      </c>
      <c r="E602" s="15" t="str">
        <f t="shared" si="27"/>
        <v>5000 to 9999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 s="9">
        <f t="shared" si="28"/>
        <v>42133.798171296294</v>
      </c>
      <c r="L602" s="11">
        <v>2015</v>
      </c>
      <c r="M602">
        <v>1426014562</v>
      </c>
      <c r="N602" s="9">
        <f t="shared" si="29"/>
        <v>42073.798171296294</v>
      </c>
      <c r="O602" s="11">
        <f>YEAR(Table1[[#This Row],[launch date  conversion]])</f>
        <v>2015</v>
      </c>
      <c r="P602" t="b">
        <v>0</v>
      </c>
      <c r="Q602">
        <v>1</v>
      </c>
      <c r="R602" t="b">
        <v>0</v>
      </c>
      <c r="S602" t="s">
        <v>8270</v>
      </c>
      <c r="T602" t="s">
        <v>8355</v>
      </c>
      <c r="U602" t="s">
        <v>8366</v>
      </c>
    </row>
    <row r="603" spans="1:21" ht="50" customHeight="1" x14ac:dyDescent="0.2">
      <c r="A603">
        <v>601</v>
      </c>
      <c r="B603" s="3" t="s">
        <v>602</v>
      </c>
      <c r="C603" s="3" t="s">
        <v>4711</v>
      </c>
      <c r="D603" s="6">
        <v>10000</v>
      </c>
      <c r="E603" s="15" t="str">
        <f t="shared" si="27"/>
        <v>10000 to 14999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 s="9">
        <f t="shared" si="28"/>
        <v>41999.858090277776</v>
      </c>
      <c r="L603" s="11">
        <v>2014</v>
      </c>
      <c r="M603">
        <v>1417034139</v>
      </c>
      <c r="N603" s="9">
        <f t="shared" si="29"/>
        <v>41969.858090277776</v>
      </c>
      <c r="O603" s="11">
        <f>YEAR(Table1[[#This Row],[launch date  conversion]])</f>
        <v>2014</v>
      </c>
      <c r="P603" t="b">
        <v>0</v>
      </c>
      <c r="Q603">
        <v>6</v>
      </c>
      <c r="R603" t="b">
        <v>0</v>
      </c>
      <c r="S603" t="s">
        <v>8270</v>
      </c>
      <c r="T603" t="s">
        <v>8355</v>
      </c>
      <c r="U603" t="s">
        <v>8366</v>
      </c>
    </row>
    <row r="604" spans="1:21" ht="50" customHeight="1" x14ac:dyDescent="0.2">
      <c r="A604">
        <v>602</v>
      </c>
      <c r="B604" s="3" t="s">
        <v>603</v>
      </c>
      <c r="C604" s="3" t="s">
        <v>4712</v>
      </c>
      <c r="D604" s="6">
        <v>70000</v>
      </c>
      <c r="E604" s="15" t="str">
        <f t="shared" si="27"/>
        <v>Greater than 50000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 s="9">
        <f t="shared" si="28"/>
        <v>42173.79415509259</v>
      </c>
      <c r="L604" s="11">
        <v>2015</v>
      </c>
      <c r="M604">
        <v>1432062215</v>
      </c>
      <c r="N604" s="9">
        <f t="shared" si="29"/>
        <v>42143.79415509259</v>
      </c>
      <c r="O604" s="11">
        <f>YEAR(Table1[[#This Row],[launch date  conversion]])</f>
        <v>2015</v>
      </c>
      <c r="P604" t="b">
        <v>0</v>
      </c>
      <c r="Q604">
        <v>0</v>
      </c>
      <c r="R604" t="b">
        <v>0</v>
      </c>
      <c r="S604" t="s">
        <v>8270</v>
      </c>
      <c r="T604" t="s">
        <v>8355</v>
      </c>
      <c r="U604" t="s">
        <v>8366</v>
      </c>
    </row>
    <row r="605" spans="1:21" ht="50" customHeight="1" x14ac:dyDescent="0.2">
      <c r="A605">
        <v>603</v>
      </c>
      <c r="B605" s="3" t="s">
        <v>604</v>
      </c>
      <c r="C605" s="3" t="s">
        <v>4713</v>
      </c>
      <c r="D605" s="6">
        <v>15000</v>
      </c>
      <c r="E605" s="15" t="str">
        <f t="shared" si="27"/>
        <v>15000 to 19999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 s="9">
        <f t="shared" si="28"/>
        <v>41865.639155092591</v>
      </c>
      <c r="L605" s="11">
        <v>2014</v>
      </c>
      <c r="M605">
        <v>1405437623</v>
      </c>
      <c r="N605" s="9">
        <f t="shared" si="29"/>
        <v>41835.639155092591</v>
      </c>
      <c r="O605" s="11">
        <f>YEAR(Table1[[#This Row],[launch date  conversion]])</f>
        <v>2014</v>
      </c>
      <c r="P605" t="b">
        <v>0</v>
      </c>
      <c r="Q605">
        <v>13</v>
      </c>
      <c r="R605" t="b">
        <v>0</v>
      </c>
      <c r="S605" t="s">
        <v>8270</v>
      </c>
      <c r="T605" t="s">
        <v>8355</v>
      </c>
      <c r="U605" t="s">
        <v>8366</v>
      </c>
    </row>
    <row r="606" spans="1:21" ht="50" customHeight="1" x14ac:dyDescent="0.2">
      <c r="A606">
        <v>604</v>
      </c>
      <c r="B606" s="3" t="s">
        <v>605</v>
      </c>
      <c r="C606" s="3" t="s">
        <v>4714</v>
      </c>
      <c r="D606" s="6">
        <v>1500</v>
      </c>
      <c r="E606" s="15" t="str">
        <f t="shared" si="27"/>
        <v>1000 to 4999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 s="9">
        <f t="shared" si="28"/>
        <v>41879.035370370373</v>
      </c>
      <c r="L606" s="11">
        <v>2014</v>
      </c>
      <c r="M606">
        <v>1406595056</v>
      </c>
      <c r="N606" s="9">
        <f t="shared" si="29"/>
        <v>41849.035370370373</v>
      </c>
      <c r="O606" s="11">
        <f>YEAR(Table1[[#This Row],[launch date  conversion]])</f>
        <v>2014</v>
      </c>
      <c r="P606" t="b">
        <v>0</v>
      </c>
      <c r="Q606">
        <v>0</v>
      </c>
      <c r="R606" t="b">
        <v>0</v>
      </c>
      <c r="S606" t="s">
        <v>8270</v>
      </c>
      <c r="T606" t="s">
        <v>8355</v>
      </c>
      <c r="U606" t="s">
        <v>8366</v>
      </c>
    </row>
    <row r="607" spans="1:21" ht="50" customHeight="1" x14ac:dyDescent="0.2">
      <c r="A607">
        <v>605</v>
      </c>
      <c r="B607" s="3" t="s">
        <v>606</v>
      </c>
      <c r="C607" s="3" t="s">
        <v>4715</v>
      </c>
      <c r="D607" s="6">
        <v>5000</v>
      </c>
      <c r="E607" s="15" t="str">
        <f t="shared" si="27"/>
        <v>5000 to 9999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 s="9">
        <f t="shared" si="28"/>
        <v>42239.357731481476</v>
      </c>
      <c r="L607" s="11">
        <v>2015</v>
      </c>
      <c r="M607">
        <v>1436430908</v>
      </c>
      <c r="N607" s="9">
        <f t="shared" si="29"/>
        <v>42194.357731481476</v>
      </c>
      <c r="O607" s="11">
        <f>YEAR(Table1[[#This Row],[launch date  conversion]])</f>
        <v>2015</v>
      </c>
      <c r="P607" t="b">
        <v>0</v>
      </c>
      <c r="Q607">
        <v>8</v>
      </c>
      <c r="R607" t="b">
        <v>0</v>
      </c>
      <c r="S607" t="s">
        <v>8270</v>
      </c>
      <c r="T607" t="s">
        <v>8355</v>
      </c>
      <c r="U607" t="s">
        <v>8366</v>
      </c>
    </row>
    <row r="608" spans="1:21" ht="50" customHeight="1" x14ac:dyDescent="0.2">
      <c r="A608">
        <v>606</v>
      </c>
      <c r="B608" s="3" t="s">
        <v>607</v>
      </c>
      <c r="C608" s="3" t="s">
        <v>4716</v>
      </c>
      <c r="D608" s="6">
        <v>5000</v>
      </c>
      <c r="E608" s="15" t="str">
        <f t="shared" si="27"/>
        <v>5000 to 9999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 s="9">
        <f t="shared" si="28"/>
        <v>42148.625</v>
      </c>
      <c r="L608" s="11">
        <v>2015</v>
      </c>
      <c r="M608">
        <v>1428507409</v>
      </c>
      <c r="N608" s="9">
        <f t="shared" si="29"/>
        <v>42102.650567129633</v>
      </c>
      <c r="O608" s="11">
        <f>YEAR(Table1[[#This Row],[launch date  conversion]])</f>
        <v>2015</v>
      </c>
      <c r="P608" t="b">
        <v>0</v>
      </c>
      <c r="Q608">
        <v>1</v>
      </c>
      <c r="R608" t="b">
        <v>0</v>
      </c>
      <c r="S608" t="s">
        <v>8270</v>
      </c>
      <c r="T608" t="s">
        <v>8355</v>
      </c>
      <c r="U608" t="s">
        <v>8366</v>
      </c>
    </row>
    <row r="609" spans="1:21" ht="50" customHeight="1" x14ac:dyDescent="0.2">
      <c r="A609">
        <v>607</v>
      </c>
      <c r="B609" s="3" t="s">
        <v>608</v>
      </c>
      <c r="C609" s="3" t="s">
        <v>4717</v>
      </c>
      <c r="D609" s="6">
        <v>250</v>
      </c>
      <c r="E609" s="15" t="str">
        <f t="shared" si="27"/>
        <v>less than 1000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 s="9">
        <f t="shared" si="28"/>
        <v>42330.867314814815</v>
      </c>
      <c r="L609" s="11">
        <v>2015</v>
      </c>
      <c r="M609">
        <v>1445629736</v>
      </c>
      <c r="N609" s="9">
        <f t="shared" si="29"/>
        <v>42300.825648148151</v>
      </c>
      <c r="O609" s="11">
        <f>YEAR(Table1[[#This Row],[launch date  conversion]])</f>
        <v>2015</v>
      </c>
      <c r="P609" t="b">
        <v>0</v>
      </c>
      <c r="Q609">
        <v>0</v>
      </c>
      <c r="R609" t="b">
        <v>0</v>
      </c>
      <c r="S609" t="s">
        <v>8270</v>
      </c>
      <c r="T609" t="s">
        <v>8355</v>
      </c>
      <c r="U609" t="s">
        <v>8366</v>
      </c>
    </row>
    <row r="610" spans="1:21" ht="50" customHeight="1" x14ac:dyDescent="0.2">
      <c r="A610">
        <v>608</v>
      </c>
      <c r="B610" s="3" t="s">
        <v>609</v>
      </c>
      <c r="C610" s="3" t="s">
        <v>4718</v>
      </c>
      <c r="D610" s="6">
        <v>150000</v>
      </c>
      <c r="E610" s="15" t="str">
        <f t="shared" si="27"/>
        <v>Greater than 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 s="9">
        <f t="shared" si="28"/>
        <v>42170.921064814815</v>
      </c>
      <c r="L610" s="11">
        <v>2015</v>
      </c>
      <c r="M610">
        <v>1431813980</v>
      </c>
      <c r="N610" s="9">
        <f t="shared" si="29"/>
        <v>42140.921064814815</v>
      </c>
      <c r="O610" s="11">
        <f>YEAR(Table1[[#This Row],[launch date  conversion]])</f>
        <v>2015</v>
      </c>
      <c r="P610" t="b">
        <v>0</v>
      </c>
      <c r="Q610">
        <v>5</v>
      </c>
      <c r="R610" t="b">
        <v>0</v>
      </c>
      <c r="S610" t="s">
        <v>8270</v>
      </c>
      <c r="T610" t="s">
        <v>8355</v>
      </c>
      <c r="U610" t="s">
        <v>8366</v>
      </c>
    </row>
    <row r="611" spans="1:21" ht="50" customHeight="1" x14ac:dyDescent="0.2">
      <c r="A611">
        <v>609</v>
      </c>
      <c r="B611" s="3" t="s">
        <v>610</v>
      </c>
      <c r="C611" s="3" t="s">
        <v>4719</v>
      </c>
      <c r="D611" s="6">
        <v>780</v>
      </c>
      <c r="E611" s="15" t="str">
        <f t="shared" si="27"/>
        <v>less than 1000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 s="9">
        <f t="shared" si="28"/>
        <v>42337.075740740736</v>
      </c>
      <c r="L611" s="11">
        <v>2015</v>
      </c>
      <c r="M611">
        <v>1446166144</v>
      </c>
      <c r="N611" s="9">
        <f t="shared" si="29"/>
        <v>42307.034074074079</v>
      </c>
      <c r="O611" s="11">
        <f>YEAR(Table1[[#This Row],[launch date  conversion]])</f>
        <v>2015</v>
      </c>
      <c r="P611" t="b">
        <v>0</v>
      </c>
      <c r="Q611">
        <v>1</v>
      </c>
      <c r="R611" t="b">
        <v>0</v>
      </c>
      <c r="S611" t="s">
        <v>8270</v>
      </c>
      <c r="T611" t="s">
        <v>8355</v>
      </c>
      <c r="U611" t="s">
        <v>8366</v>
      </c>
    </row>
    <row r="612" spans="1:21" ht="50" customHeight="1" x14ac:dyDescent="0.2">
      <c r="A612">
        <v>610</v>
      </c>
      <c r="B612" s="3" t="s">
        <v>611</v>
      </c>
      <c r="C612" s="3" t="s">
        <v>4720</v>
      </c>
      <c r="D612" s="6">
        <v>13803</v>
      </c>
      <c r="E612" s="15" t="str">
        <f t="shared" si="27"/>
        <v>10000 to 14999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 s="9">
        <f t="shared" si="28"/>
        <v>42116.83085648148</v>
      </c>
      <c r="L612" s="11">
        <v>2015</v>
      </c>
      <c r="M612">
        <v>1427140586</v>
      </c>
      <c r="N612" s="9">
        <f t="shared" si="29"/>
        <v>42086.83085648148</v>
      </c>
      <c r="O612" s="11">
        <f>YEAR(Table1[[#This Row],[launch date  conversion]])</f>
        <v>2015</v>
      </c>
      <c r="P612" t="b">
        <v>0</v>
      </c>
      <c r="Q612">
        <v>0</v>
      </c>
      <c r="R612" t="b">
        <v>0</v>
      </c>
      <c r="S612" t="s">
        <v>8270</v>
      </c>
      <c r="T612" t="s">
        <v>8355</v>
      </c>
      <c r="U612" t="s">
        <v>8366</v>
      </c>
    </row>
    <row r="613" spans="1:21" ht="50" customHeight="1" x14ac:dyDescent="0.2">
      <c r="A613">
        <v>611</v>
      </c>
      <c r="B613" s="3" t="s">
        <v>612</v>
      </c>
      <c r="C613" s="3" t="s">
        <v>4721</v>
      </c>
      <c r="D613" s="6">
        <v>80000</v>
      </c>
      <c r="E613" s="15" t="str">
        <f t="shared" si="27"/>
        <v>Greater than 50000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 s="9">
        <f t="shared" si="28"/>
        <v>42388.560613425929</v>
      </c>
      <c r="L613" s="11">
        <v>2016</v>
      </c>
      <c r="M613">
        <v>1448026037</v>
      </c>
      <c r="N613" s="9">
        <f t="shared" si="29"/>
        <v>42328.560613425929</v>
      </c>
      <c r="O613" s="11">
        <f>YEAR(Table1[[#This Row],[launch date  conversion]])</f>
        <v>2015</v>
      </c>
      <c r="P613" t="b">
        <v>0</v>
      </c>
      <c r="Q613">
        <v>0</v>
      </c>
      <c r="R613" t="b">
        <v>0</v>
      </c>
      <c r="S613" t="s">
        <v>8270</v>
      </c>
      <c r="T613" t="s">
        <v>8355</v>
      </c>
      <c r="U613" t="s">
        <v>8366</v>
      </c>
    </row>
    <row r="614" spans="1:21" ht="50" customHeight="1" x14ac:dyDescent="0.2">
      <c r="A614">
        <v>612</v>
      </c>
      <c r="B614" s="3" t="s">
        <v>613</v>
      </c>
      <c r="C614" s="3" t="s">
        <v>4722</v>
      </c>
      <c r="D614" s="6">
        <v>10000</v>
      </c>
      <c r="E614" s="15" t="str">
        <f t="shared" si="27"/>
        <v>10000 to 14999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 s="9">
        <f t="shared" si="28"/>
        <v>42615.031782407401</v>
      </c>
      <c r="L614" s="11">
        <v>2016</v>
      </c>
      <c r="M614">
        <v>1470185146</v>
      </c>
      <c r="N614" s="9">
        <f t="shared" si="29"/>
        <v>42585.031782407401</v>
      </c>
      <c r="O614" s="11">
        <f>YEAR(Table1[[#This Row],[launch date  conversion]])</f>
        <v>2016</v>
      </c>
      <c r="P614" t="b">
        <v>0</v>
      </c>
      <c r="Q614">
        <v>0</v>
      </c>
      <c r="R614" t="b">
        <v>0</v>
      </c>
      <c r="S614" t="s">
        <v>8270</v>
      </c>
      <c r="T614" t="s">
        <v>8355</v>
      </c>
      <c r="U614" t="s">
        <v>8366</v>
      </c>
    </row>
    <row r="615" spans="1:21" ht="50" customHeight="1" x14ac:dyDescent="0.2">
      <c r="A615">
        <v>613</v>
      </c>
      <c r="B615" s="3" t="s">
        <v>614</v>
      </c>
      <c r="C615" s="3" t="s">
        <v>4723</v>
      </c>
      <c r="D615" s="6">
        <v>60000</v>
      </c>
      <c r="E615" s="15" t="str">
        <f t="shared" si="27"/>
        <v>Greater than 50000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 s="9">
        <f t="shared" si="28"/>
        <v>42278.207638888889</v>
      </c>
      <c r="L615" s="11">
        <v>2015</v>
      </c>
      <c r="M615">
        <v>1441022120</v>
      </c>
      <c r="N615" s="9">
        <f t="shared" si="29"/>
        <v>42247.496759259258</v>
      </c>
      <c r="O615" s="11">
        <f>YEAR(Table1[[#This Row],[launch date  conversion]])</f>
        <v>2015</v>
      </c>
      <c r="P615" t="b">
        <v>0</v>
      </c>
      <c r="Q615">
        <v>121</v>
      </c>
      <c r="R615" t="b">
        <v>0</v>
      </c>
      <c r="S615" t="s">
        <v>8270</v>
      </c>
      <c r="T615" t="s">
        <v>8355</v>
      </c>
      <c r="U615" t="s">
        <v>8366</v>
      </c>
    </row>
    <row r="616" spans="1:21" ht="50" customHeight="1" x14ac:dyDescent="0.2">
      <c r="A616">
        <v>614</v>
      </c>
      <c r="B616" s="3" t="s">
        <v>615</v>
      </c>
      <c r="C616" s="3" t="s">
        <v>4724</v>
      </c>
      <c r="D616" s="6">
        <v>10000</v>
      </c>
      <c r="E616" s="15" t="str">
        <f t="shared" si="27"/>
        <v>10000 to 14999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 s="9">
        <f t="shared" si="28"/>
        <v>42545.061805555553</v>
      </c>
      <c r="L616" s="11">
        <v>2016</v>
      </c>
      <c r="M616">
        <v>1464139740</v>
      </c>
      <c r="N616" s="9">
        <f t="shared" si="29"/>
        <v>42515.061805555553</v>
      </c>
      <c r="O616" s="11">
        <f>YEAR(Table1[[#This Row],[launch date  conversion]])</f>
        <v>2016</v>
      </c>
      <c r="P616" t="b">
        <v>0</v>
      </c>
      <c r="Q616">
        <v>0</v>
      </c>
      <c r="R616" t="b">
        <v>0</v>
      </c>
      <c r="S616" t="s">
        <v>8270</v>
      </c>
      <c r="T616" t="s">
        <v>8355</v>
      </c>
      <c r="U616" t="s">
        <v>8366</v>
      </c>
    </row>
    <row r="617" spans="1:21" ht="50" customHeight="1" x14ac:dyDescent="0.2">
      <c r="A617">
        <v>615</v>
      </c>
      <c r="B617" s="3" t="s">
        <v>616</v>
      </c>
      <c r="C617" s="3" t="s">
        <v>4725</v>
      </c>
      <c r="D617" s="6">
        <v>515</v>
      </c>
      <c r="E617" s="15" t="str">
        <f t="shared" si="27"/>
        <v>less than 1000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 s="9">
        <f t="shared" si="28"/>
        <v>42272.122210648144</v>
      </c>
      <c r="L617" s="11">
        <v>2015</v>
      </c>
      <c r="M617">
        <v>1440557759</v>
      </c>
      <c r="N617" s="9">
        <f t="shared" si="29"/>
        <v>42242.122210648144</v>
      </c>
      <c r="O617" s="11">
        <f>YEAR(Table1[[#This Row],[launch date  conversion]])</f>
        <v>2015</v>
      </c>
      <c r="P617" t="b">
        <v>0</v>
      </c>
      <c r="Q617">
        <v>0</v>
      </c>
      <c r="R617" t="b">
        <v>0</v>
      </c>
      <c r="S617" t="s">
        <v>8270</v>
      </c>
      <c r="T617" t="s">
        <v>8355</v>
      </c>
      <c r="U617" t="s">
        <v>8366</v>
      </c>
    </row>
    <row r="618" spans="1:21" ht="50" customHeight="1" x14ac:dyDescent="0.2">
      <c r="A618">
        <v>616</v>
      </c>
      <c r="B618" s="3" t="s">
        <v>617</v>
      </c>
      <c r="C618" s="3" t="s">
        <v>4726</v>
      </c>
      <c r="D618" s="6">
        <v>5000</v>
      </c>
      <c r="E618" s="15" t="str">
        <f t="shared" si="27"/>
        <v>5000 to 9999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 s="9">
        <f t="shared" si="28"/>
        <v>42791.376238425932</v>
      </c>
      <c r="L618" s="11">
        <v>2017</v>
      </c>
      <c r="M618">
        <v>1485421307</v>
      </c>
      <c r="N618" s="9">
        <f t="shared" si="29"/>
        <v>42761.376238425932</v>
      </c>
      <c r="O618" s="11">
        <f>YEAR(Table1[[#This Row],[launch date  conversion]])</f>
        <v>2017</v>
      </c>
      <c r="P618" t="b">
        <v>0</v>
      </c>
      <c r="Q618">
        <v>0</v>
      </c>
      <c r="R618" t="b">
        <v>0</v>
      </c>
      <c r="S618" t="s">
        <v>8270</v>
      </c>
      <c r="T618" t="s">
        <v>8355</v>
      </c>
      <c r="U618" t="s">
        <v>8366</v>
      </c>
    </row>
    <row r="619" spans="1:21" ht="50" customHeight="1" x14ac:dyDescent="0.2">
      <c r="A619">
        <v>617</v>
      </c>
      <c r="B619" s="3" t="s">
        <v>618</v>
      </c>
      <c r="C619" s="3" t="s">
        <v>4727</v>
      </c>
      <c r="D619" s="6">
        <v>2000</v>
      </c>
      <c r="E619" s="15" t="str">
        <f t="shared" si="27"/>
        <v>1000 to 4999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 s="9">
        <f t="shared" si="28"/>
        <v>42132.343090277776</v>
      </c>
      <c r="L619" s="11">
        <v>2015</v>
      </c>
      <c r="M619">
        <v>1427184843</v>
      </c>
      <c r="N619" s="9">
        <f t="shared" si="29"/>
        <v>42087.343090277776</v>
      </c>
      <c r="O619" s="11">
        <f>YEAR(Table1[[#This Row],[launch date  conversion]])</f>
        <v>2015</v>
      </c>
      <c r="P619" t="b">
        <v>0</v>
      </c>
      <c r="Q619">
        <v>3</v>
      </c>
      <c r="R619" t="b">
        <v>0</v>
      </c>
      <c r="S619" t="s">
        <v>8270</v>
      </c>
      <c r="T619" t="s">
        <v>8355</v>
      </c>
      <c r="U619" t="s">
        <v>8366</v>
      </c>
    </row>
    <row r="620" spans="1:21" ht="50" customHeight="1" x14ac:dyDescent="0.2">
      <c r="A620">
        <v>618</v>
      </c>
      <c r="B620" s="3" t="s">
        <v>619</v>
      </c>
      <c r="C620" s="3" t="s">
        <v>4728</v>
      </c>
      <c r="D620" s="6">
        <v>400</v>
      </c>
      <c r="E620" s="15" t="str">
        <f t="shared" si="27"/>
        <v>less than 1000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 s="9">
        <f t="shared" si="28"/>
        <v>42347.810219907406</v>
      </c>
      <c r="L620" s="11">
        <v>2015</v>
      </c>
      <c r="M620">
        <v>1447097203</v>
      </c>
      <c r="N620" s="9">
        <f t="shared" si="29"/>
        <v>42317.810219907406</v>
      </c>
      <c r="O620" s="11">
        <f>YEAR(Table1[[#This Row],[launch date  conversion]])</f>
        <v>2015</v>
      </c>
      <c r="P620" t="b">
        <v>0</v>
      </c>
      <c r="Q620">
        <v>0</v>
      </c>
      <c r="R620" t="b">
        <v>0</v>
      </c>
      <c r="S620" t="s">
        <v>8270</v>
      </c>
      <c r="T620" t="s">
        <v>8355</v>
      </c>
      <c r="U620" t="s">
        <v>8366</v>
      </c>
    </row>
    <row r="621" spans="1:21" ht="50" customHeight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15" t="str">
        <f t="shared" si="27"/>
        <v>Greater than 50000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 s="9">
        <f t="shared" si="28"/>
        <v>41968.692013888889</v>
      </c>
      <c r="L621" s="11">
        <v>2014</v>
      </c>
      <c r="M621">
        <v>1411745790</v>
      </c>
      <c r="N621" s="9">
        <f t="shared" si="29"/>
        <v>41908.650347222225</v>
      </c>
      <c r="O621" s="11">
        <f>YEAR(Table1[[#This Row],[launch date  conversion]])</f>
        <v>2014</v>
      </c>
      <c r="P621" t="b">
        <v>0</v>
      </c>
      <c r="Q621">
        <v>1</v>
      </c>
      <c r="R621" t="b">
        <v>0</v>
      </c>
      <c r="S621" t="s">
        <v>8270</v>
      </c>
      <c r="T621" t="s">
        <v>8355</v>
      </c>
      <c r="U621" t="s">
        <v>8366</v>
      </c>
    </row>
    <row r="622" spans="1:21" ht="50" customHeight="1" x14ac:dyDescent="0.2">
      <c r="A622">
        <v>620</v>
      </c>
      <c r="B622" s="3" t="s">
        <v>621</v>
      </c>
      <c r="C622" s="3" t="s">
        <v>4730</v>
      </c>
      <c r="D622" s="6">
        <v>30000</v>
      </c>
      <c r="E622" s="15" t="str">
        <f t="shared" si="27"/>
        <v>30000 to 34999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 s="9">
        <f t="shared" si="28"/>
        <v>41876.716874999998</v>
      </c>
      <c r="L622" s="11">
        <v>2014</v>
      </c>
      <c r="M622">
        <v>1405098738</v>
      </c>
      <c r="N622" s="9">
        <f t="shared" si="29"/>
        <v>41831.716874999998</v>
      </c>
      <c r="O622" s="11">
        <f>YEAR(Table1[[#This Row],[launch date  conversion]])</f>
        <v>2014</v>
      </c>
      <c r="P622" t="b">
        <v>0</v>
      </c>
      <c r="Q622">
        <v>1</v>
      </c>
      <c r="R622" t="b">
        <v>0</v>
      </c>
      <c r="S622" t="s">
        <v>8270</v>
      </c>
      <c r="T622" t="s">
        <v>8355</v>
      </c>
      <c r="U622" t="s">
        <v>8366</v>
      </c>
    </row>
    <row r="623" spans="1:21" ht="50" customHeight="1" x14ac:dyDescent="0.2">
      <c r="A623">
        <v>621</v>
      </c>
      <c r="B623" s="3" t="s">
        <v>622</v>
      </c>
      <c r="C623" s="3" t="s">
        <v>4731</v>
      </c>
      <c r="D623" s="6">
        <v>25000</v>
      </c>
      <c r="E623" s="15" t="str">
        <f t="shared" si="27"/>
        <v>25000 to 29999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 s="9">
        <f t="shared" si="28"/>
        <v>42558.987696759257</v>
      </c>
      <c r="L623" s="11">
        <v>2016</v>
      </c>
      <c r="M623">
        <v>1465342937</v>
      </c>
      <c r="N623" s="9">
        <f t="shared" si="29"/>
        <v>42528.987696759257</v>
      </c>
      <c r="O623" s="11">
        <f>YEAR(Table1[[#This Row],[launch date  conversion]])</f>
        <v>2016</v>
      </c>
      <c r="P623" t="b">
        <v>0</v>
      </c>
      <c r="Q623">
        <v>3</v>
      </c>
      <c r="R623" t="b">
        <v>0</v>
      </c>
      <c r="S623" t="s">
        <v>8270</v>
      </c>
      <c r="T623" t="s">
        <v>8355</v>
      </c>
      <c r="U623" t="s">
        <v>8366</v>
      </c>
    </row>
    <row r="624" spans="1:21" ht="50" customHeight="1" x14ac:dyDescent="0.2">
      <c r="A624">
        <v>622</v>
      </c>
      <c r="B624" s="3" t="s">
        <v>623</v>
      </c>
      <c r="C624" s="3" t="s">
        <v>4732</v>
      </c>
      <c r="D624" s="6">
        <v>6000</v>
      </c>
      <c r="E624" s="15" t="str">
        <f t="shared" si="27"/>
        <v>5000 to 9999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 s="9">
        <f t="shared" si="28"/>
        <v>42552.774745370371</v>
      </c>
      <c r="L624" s="11">
        <v>2016</v>
      </c>
      <c r="M624">
        <v>1465670138</v>
      </c>
      <c r="N624" s="9">
        <f t="shared" si="29"/>
        <v>42532.774745370371</v>
      </c>
      <c r="O624" s="11">
        <f>YEAR(Table1[[#This Row],[launch date  conversion]])</f>
        <v>2016</v>
      </c>
      <c r="P624" t="b">
        <v>0</v>
      </c>
      <c r="Q624">
        <v>9</v>
      </c>
      <c r="R624" t="b">
        <v>0</v>
      </c>
      <c r="S624" t="s">
        <v>8270</v>
      </c>
      <c r="T624" t="s">
        <v>8355</v>
      </c>
      <c r="U624" t="s">
        <v>8366</v>
      </c>
    </row>
    <row r="625" spans="1:21" ht="50" customHeight="1" x14ac:dyDescent="0.2">
      <c r="A625">
        <v>623</v>
      </c>
      <c r="B625" s="3" t="s">
        <v>624</v>
      </c>
      <c r="C625" s="3" t="s">
        <v>4733</v>
      </c>
      <c r="D625" s="6">
        <v>75000</v>
      </c>
      <c r="E625" s="15" t="str">
        <f t="shared" si="27"/>
        <v>Greater than 50000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 s="9">
        <f t="shared" si="28"/>
        <v>42152.009224537032</v>
      </c>
      <c r="L625" s="11">
        <v>2015</v>
      </c>
      <c r="M625">
        <v>1430179997</v>
      </c>
      <c r="N625" s="9">
        <f t="shared" si="29"/>
        <v>42122.009224537032</v>
      </c>
      <c r="O625" s="11">
        <f>YEAR(Table1[[#This Row],[launch date  conversion]])</f>
        <v>2015</v>
      </c>
      <c r="P625" t="b">
        <v>0</v>
      </c>
      <c r="Q625">
        <v>0</v>
      </c>
      <c r="R625" t="b">
        <v>0</v>
      </c>
      <c r="S625" t="s">
        <v>8270</v>
      </c>
      <c r="T625" t="s">
        <v>8355</v>
      </c>
      <c r="U625" t="s">
        <v>8366</v>
      </c>
    </row>
    <row r="626" spans="1:21" ht="50" customHeight="1" x14ac:dyDescent="0.2">
      <c r="A626">
        <v>624</v>
      </c>
      <c r="B626" s="3" t="s">
        <v>625</v>
      </c>
      <c r="C626" s="3" t="s">
        <v>4734</v>
      </c>
      <c r="D626" s="6">
        <v>5000</v>
      </c>
      <c r="E626" s="15" t="str">
        <f t="shared" si="27"/>
        <v>5000 to 9999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 s="9">
        <f t="shared" si="28"/>
        <v>42138.988900462966</v>
      </c>
      <c r="L626" s="11">
        <v>2015</v>
      </c>
      <c r="M626">
        <v>1429055041</v>
      </c>
      <c r="N626" s="9">
        <f t="shared" si="29"/>
        <v>42108.988900462966</v>
      </c>
      <c r="O626" s="11">
        <f>YEAR(Table1[[#This Row],[launch date  conversion]])</f>
        <v>2015</v>
      </c>
      <c r="P626" t="b">
        <v>0</v>
      </c>
      <c r="Q626">
        <v>0</v>
      </c>
      <c r="R626" t="b">
        <v>0</v>
      </c>
      <c r="S626" t="s">
        <v>8270</v>
      </c>
      <c r="T626" t="s">
        <v>8355</v>
      </c>
      <c r="U626" t="s">
        <v>8366</v>
      </c>
    </row>
    <row r="627" spans="1:21" ht="50" customHeight="1" x14ac:dyDescent="0.2">
      <c r="A627">
        <v>625</v>
      </c>
      <c r="B627" s="3" t="s">
        <v>626</v>
      </c>
      <c r="C627" s="3" t="s">
        <v>4735</v>
      </c>
      <c r="D627" s="6">
        <v>25000</v>
      </c>
      <c r="E627" s="15" t="str">
        <f t="shared" si="27"/>
        <v>25000 to 29999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 s="9">
        <f t="shared" si="28"/>
        <v>42820.853900462964</v>
      </c>
      <c r="L627" s="11">
        <v>2017</v>
      </c>
      <c r="M627">
        <v>1487971777</v>
      </c>
      <c r="N627" s="9">
        <f t="shared" si="29"/>
        <v>42790.895567129628</v>
      </c>
      <c r="O627" s="11">
        <f>YEAR(Table1[[#This Row],[launch date  conversion]])</f>
        <v>2017</v>
      </c>
      <c r="P627" t="b">
        <v>0</v>
      </c>
      <c r="Q627">
        <v>0</v>
      </c>
      <c r="R627" t="b">
        <v>0</v>
      </c>
      <c r="S627" t="s">
        <v>8270</v>
      </c>
      <c r="T627" t="s">
        <v>8355</v>
      </c>
      <c r="U627" t="s">
        <v>8366</v>
      </c>
    </row>
    <row r="628" spans="1:21" ht="50" customHeight="1" x14ac:dyDescent="0.2">
      <c r="A628">
        <v>626</v>
      </c>
      <c r="B628" s="3" t="s">
        <v>627</v>
      </c>
      <c r="C628" s="3" t="s">
        <v>4736</v>
      </c>
      <c r="D628" s="6">
        <v>25000</v>
      </c>
      <c r="E628" s="15" t="str">
        <f t="shared" si="27"/>
        <v>25000 to 29999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 s="9">
        <f t="shared" si="28"/>
        <v>42231.556944444441</v>
      </c>
      <c r="L628" s="11">
        <v>2015</v>
      </c>
      <c r="M628">
        <v>1436793939</v>
      </c>
      <c r="N628" s="9">
        <f t="shared" si="29"/>
        <v>42198.559479166666</v>
      </c>
      <c r="O628" s="11">
        <f>YEAR(Table1[[#This Row],[launch date  conversion]])</f>
        <v>2015</v>
      </c>
      <c r="P628" t="b">
        <v>0</v>
      </c>
      <c r="Q628">
        <v>39</v>
      </c>
      <c r="R628" t="b">
        <v>0</v>
      </c>
      <c r="S628" t="s">
        <v>8270</v>
      </c>
      <c r="T628" t="s">
        <v>8355</v>
      </c>
      <c r="U628" t="s">
        <v>8366</v>
      </c>
    </row>
    <row r="629" spans="1:21" ht="50" customHeight="1" x14ac:dyDescent="0.2">
      <c r="A629">
        <v>627</v>
      </c>
      <c r="B629" s="3" t="s">
        <v>628</v>
      </c>
      <c r="C629" s="3" t="s">
        <v>4737</v>
      </c>
      <c r="D629" s="6">
        <v>450000</v>
      </c>
      <c r="E629" s="15" t="str">
        <f t="shared" si="27"/>
        <v>Greater than 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 s="9">
        <f t="shared" si="28"/>
        <v>42443.958333333328</v>
      </c>
      <c r="L629" s="11">
        <v>2016</v>
      </c>
      <c r="M629">
        <v>1452842511</v>
      </c>
      <c r="N629" s="9">
        <f t="shared" si="29"/>
        <v>42384.306840277779</v>
      </c>
      <c r="O629" s="11">
        <f>YEAR(Table1[[#This Row],[launch date  conversion]])</f>
        <v>2016</v>
      </c>
      <c r="P629" t="b">
        <v>0</v>
      </c>
      <c r="Q629">
        <v>1</v>
      </c>
      <c r="R629" t="b">
        <v>0</v>
      </c>
      <c r="S629" t="s">
        <v>8270</v>
      </c>
      <c r="T629" t="s">
        <v>8355</v>
      </c>
      <c r="U629" t="s">
        <v>8366</v>
      </c>
    </row>
    <row r="630" spans="1:21" ht="50" customHeight="1" x14ac:dyDescent="0.2">
      <c r="A630">
        <v>628</v>
      </c>
      <c r="B630" s="3" t="s">
        <v>629</v>
      </c>
      <c r="C630" s="3" t="s">
        <v>4738</v>
      </c>
      <c r="D630" s="6">
        <v>5000</v>
      </c>
      <c r="E630" s="15" t="str">
        <f t="shared" si="27"/>
        <v>5000 to 9999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 s="9">
        <f t="shared" si="28"/>
        <v>41833.692789351851</v>
      </c>
      <c r="L630" s="11">
        <v>2014</v>
      </c>
      <c r="M630">
        <v>1402677457</v>
      </c>
      <c r="N630" s="9">
        <f t="shared" si="29"/>
        <v>41803.692789351851</v>
      </c>
      <c r="O630" s="11">
        <f>YEAR(Table1[[#This Row],[launch date  conversion]])</f>
        <v>2014</v>
      </c>
      <c r="P630" t="b">
        <v>0</v>
      </c>
      <c r="Q630">
        <v>0</v>
      </c>
      <c r="R630" t="b">
        <v>0</v>
      </c>
      <c r="S630" t="s">
        <v>8270</v>
      </c>
      <c r="T630" t="s">
        <v>8355</v>
      </c>
      <c r="U630" t="s">
        <v>8366</v>
      </c>
    </row>
    <row r="631" spans="1:21" ht="50" customHeight="1" x14ac:dyDescent="0.2">
      <c r="A631">
        <v>629</v>
      </c>
      <c r="B631" s="3" t="s">
        <v>630</v>
      </c>
      <c r="C631" s="3" t="s">
        <v>4739</v>
      </c>
      <c r="D631" s="6">
        <v>200000</v>
      </c>
      <c r="E631" s="15" t="str">
        <f t="shared" si="27"/>
        <v>Greater than 50000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 s="9">
        <f t="shared" si="28"/>
        <v>42504.637824074074</v>
      </c>
      <c r="L631" s="11">
        <v>2016</v>
      </c>
      <c r="M631">
        <v>1460647108</v>
      </c>
      <c r="N631" s="9">
        <f t="shared" si="29"/>
        <v>42474.637824074074</v>
      </c>
      <c r="O631" s="11">
        <f>YEAR(Table1[[#This Row],[launch date  conversion]])</f>
        <v>2016</v>
      </c>
      <c r="P631" t="b">
        <v>0</v>
      </c>
      <c r="Q631">
        <v>3</v>
      </c>
      <c r="R631" t="b">
        <v>0</v>
      </c>
      <c r="S631" t="s">
        <v>8270</v>
      </c>
      <c r="T631" t="s">
        <v>8355</v>
      </c>
      <c r="U631" t="s">
        <v>8366</v>
      </c>
    </row>
    <row r="632" spans="1:21" ht="50" customHeight="1" x14ac:dyDescent="0.2">
      <c r="A632">
        <v>630</v>
      </c>
      <c r="B632" s="3" t="s">
        <v>631</v>
      </c>
      <c r="C632" s="3" t="s">
        <v>4740</v>
      </c>
      <c r="D632" s="6">
        <v>11999</v>
      </c>
      <c r="E632" s="15" t="str">
        <f t="shared" si="27"/>
        <v>10000 to 14999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 s="9">
        <f t="shared" si="28"/>
        <v>42253.215277777781</v>
      </c>
      <c r="L632" s="11">
        <v>2015</v>
      </c>
      <c r="M632">
        <v>1438959121</v>
      </c>
      <c r="N632" s="9">
        <f t="shared" si="29"/>
        <v>42223.619456018518</v>
      </c>
      <c r="O632" s="11">
        <f>YEAR(Table1[[#This Row],[launch date  conversion]])</f>
        <v>2015</v>
      </c>
      <c r="P632" t="b">
        <v>0</v>
      </c>
      <c r="Q632">
        <v>1</v>
      </c>
      <c r="R632" t="b">
        <v>0</v>
      </c>
      <c r="S632" t="s">
        <v>8270</v>
      </c>
      <c r="T632" t="s">
        <v>8355</v>
      </c>
      <c r="U632" t="s">
        <v>8366</v>
      </c>
    </row>
    <row r="633" spans="1:21" ht="50" customHeight="1" x14ac:dyDescent="0.2">
      <c r="A633">
        <v>631</v>
      </c>
      <c r="B633" s="3" t="s">
        <v>632</v>
      </c>
      <c r="C633" s="3" t="s">
        <v>4741</v>
      </c>
      <c r="D633" s="6">
        <v>50000</v>
      </c>
      <c r="E633" s="15" t="str">
        <f t="shared" si="27"/>
        <v>Greater than 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 s="9">
        <f t="shared" si="28"/>
        <v>42518.772326388891</v>
      </c>
      <c r="L633" s="11">
        <v>2016</v>
      </c>
      <c r="M633">
        <v>1461954729</v>
      </c>
      <c r="N633" s="9">
        <f t="shared" si="29"/>
        <v>42489.772326388891</v>
      </c>
      <c r="O633" s="11">
        <f>YEAR(Table1[[#This Row],[launch date  conversion]])</f>
        <v>2016</v>
      </c>
      <c r="P633" t="b">
        <v>0</v>
      </c>
      <c r="Q633">
        <v>9</v>
      </c>
      <c r="R633" t="b">
        <v>0</v>
      </c>
      <c r="S633" t="s">
        <v>8270</v>
      </c>
      <c r="T633" t="s">
        <v>8355</v>
      </c>
      <c r="U633" t="s">
        <v>8366</v>
      </c>
    </row>
    <row r="634" spans="1:21" ht="50" customHeight="1" x14ac:dyDescent="0.2">
      <c r="A634">
        <v>632</v>
      </c>
      <c r="B634" s="3" t="s">
        <v>633</v>
      </c>
      <c r="C634" s="3" t="s">
        <v>4742</v>
      </c>
      <c r="D634" s="6">
        <v>20000</v>
      </c>
      <c r="E634" s="15" t="str">
        <f t="shared" si="27"/>
        <v>20000 to 24999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 s="9">
        <f t="shared" si="28"/>
        <v>42333.700983796298</v>
      </c>
      <c r="L634" s="11">
        <v>2015</v>
      </c>
      <c r="M634">
        <v>1445874565</v>
      </c>
      <c r="N634" s="9">
        <f t="shared" si="29"/>
        <v>42303.659317129626</v>
      </c>
      <c r="O634" s="11">
        <f>YEAR(Table1[[#This Row],[launch date  conversion]])</f>
        <v>2015</v>
      </c>
      <c r="P634" t="b">
        <v>0</v>
      </c>
      <c r="Q634">
        <v>0</v>
      </c>
      <c r="R634" t="b">
        <v>0</v>
      </c>
      <c r="S634" t="s">
        <v>8270</v>
      </c>
      <c r="T634" t="s">
        <v>8355</v>
      </c>
      <c r="U634" t="s">
        <v>8366</v>
      </c>
    </row>
    <row r="635" spans="1:21" ht="50" customHeight="1" x14ac:dyDescent="0.2">
      <c r="A635">
        <v>633</v>
      </c>
      <c r="B635" s="3" t="s">
        <v>634</v>
      </c>
      <c r="C635" s="3" t="s">
        <v>4743</v>
      </c>
      <c r="D635" s="6">
        <v>10000</v>
      </c>
      <c r="E635" s="15" t="str">
        <f t="shared" si="27"/>
        <v>10000 to 14999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 s="9">
        <f t="shared" si="28"/>
        <v>42538.958333333328</v>
      </c>
      <c r="L635" s="11">
        <v>2016</v>
      </c>
      <c r="M635">
        <v>1463469062</v>
      </c>
      <c r="N635" s="9">
        <f t="shared" si="29"/>
        <v>42507.29932870371</v>
      </c>
      <c r="O635" s="11">
        <f>YEAR(Table1[[#This Row],[launch date  conversion]])</f>
        <v>2016</v>
      </c>
      <c r="P635" t="b">
        <v>0</v>
      </c>
      <c r="Q635">
        <v>25</v>
      </c>
      <c r="R635" t="b">
        <v>0</v>
      </c>
      <c r="S635" t="s">
        <v>8270</v>
      </c>
      <c r="T635" t="s">
        <v>8355</v>
      </c>
      <c r="U635" t="s">
        <v>8366</v>
      </c>
    </row>
    <row r="636" spans="1:21" ht="50" customHeight="1" x14ac:dyDescent="0.2">
      <c r="A636">
        <v>634</v>
      </c>
      <c r="B636" s="3" t="s">
        <v>635</v>
      </c>
      <c r="C636" s="3" t="s">
        <v>4744</v>
      </c>
      <c r="D636" s="6">
        <v>5000</v>
      </c>
      <c r="E636" s="15" t="str">
        <f t="shared" si="27"/>
        <v>5000 to 9999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 s="9">
        <f t="shared" si="28"/>
        <v>42061.928576388891</v>
      </c>
      <c r="L636" s="11">
        <v>2015</v>
      </c>
      <c r="M636">
        <v>1422397029</v>
      </c>
      <c r="N636" s="9">
        <f t="shared" si="29"/>
        <v>42031.928576388891</v>
      </c>
      <c r="O636" s="11">
        <f>YEAR(Table1[[#This Row],[launch date  conversion]])</f>
        <v>2015</v>
      </c>
      <c r="P636" t="b">
        <v>0</v>
      </c>
      <c r="Q636">
        <v>1</v>
      </c>
      <c r="R636" t="b">
        <v>0</v>
      </c>
      <c r="S636" t="s">
        <v>8270</v>
      </c>
      <c r="T636" t="s">
        <v>8355</v>
      </c>
      <c r="U636" t="s">
        <v>8366</v>
      </c>
    </row>
    <row r="637" spans="1:21" ht="50" customHeight="1" x14ac:dyDescent="0.2">
      <c r="A637">
        <v>635</v>
      </c>
      <c r="B637" s="3" t="s">
        <v>636</v>
      </c>
      <c r="C637" s="3" t="s">
        <v>4745</v>
      </c>
      <c r="D637" s="6">
        <v>25000</v>
      </c>
      <c r="E637" s="15" t="str">
        <f t="shared" si="27"/>
        <v>25000 to 29999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 s="9">
        <f t="shared" si="28"/>
        <v>42106.092152777783</v>
      </c>
      <c r="L637" s="11">
        <v>2015</v>
      </c>
      <c r="M637">
        <v>1426212762</v>
      </c>
      <c r="N637" s="9">
        <f t="shared" si="29"/>
        <v>42076.092152777783</v>
      </c>
      <c r="O637" s="11">
        <f>YEAR(Table1[[#This Row],[launch date  conversion]])</f>
        <v>2015</v>
      </c>
      <c r="P637" t="b">
        <v>0</v>
      </c>
      <c r="Q637">
        <v>1</v>
      </c>
      <c r="R637" t="b">
        <v>0</v>
      </c>
      <c r="S637" t="s">
        <v>8270</v>
      </c>
      <c r="T637" t="s">
        <v>8355</v>
      </c>
      <c r="U637" t="s">
        <v>8366</v>
      </c>
    </row>
    <row r="638" spans="1:21" ht="50" customHeight="1" x14ac:dyDescent="0.2">
      <c r="A638">
        <v>636</v>
      </c>
      <c r="B638" s="3" t="s">
        <v>637</v>
      </c>
      <c r="C638" s="3" t="s">
        <v>4746</v>
      </c>
      <c r="D638" s="6">
        <v>2000</v>
      </c>
      <c r="E638" s="15" t="str">
        <f t="shared" si="27"/>
        <v>1000 to 4999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 s="9">
        <f t="shared" si="28"/>
        <v>42161.44930555555</v>
      </c>
      <c r="L638" s="11">
        <v>2015</v>
      </c>
      <c r="M638">
        <v>1430996150</v>
      </c>
      <c r="N638" s="9">
        <f t="shared" si="29"/>
        <v>42131.455439814818</v>
      </c>
      <c r="O638" s="11">
        <f>YEAR(Table1[[#This Row],[launch date  conversion]])</f>
        <v>2015</v>
      </c>
      <c r="P638" t="b">
        <v>0</v>
      </c>
      <c r="Q638">
        <v>1</v>
      </c>
      <c r="R638" t="b">
        <v>0</v>
      </c>
      <c r="S638" t="s">
        <v>8270</v>
      </c>
      <c r="T638" t="s">
        <v>8355</v>
      </c>
      <c r="U638" t="s">
        <v>8366</v>
      </c>
    </row>
    <row r="639" spans="1:21" ht="50" customHeight="1" x14ac:dyDescent="0.2">
      <c r="A639">
        <v>637</v>
      </c>
      <c r="B639" s="3" t="s">
        <v>638</v>
      </c>
      <c r="C639" s="3" t="s">
        <v>4747</v>
      </c>
      <c r="D639" s="6">
        <v>100000</v>
      </c>
      <c r="E639" s="15" t="str">
        <f t="shared" si="27"/>
        <v>Greater than 50000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 s="9">
        <f t="shared" si="28"/>
        <v>42791.961111111115</v>
      </c>
      <c r="L639" s="11">
        <v>2017</v>
      </c>
      <c r="M639">
        <v>1485558318</v>
      </c>
      <c r="N639" s="9">
        <f t="shared" si="29"/>
        <v>42762.962013888886</v>
      </c>
      <c r="O639" s="11">
        <f>YEAR(Table1[[#This Row],[launch date  conversion]])</f>
        <v>2017</v>
      </c>
      <c r="P639" t="b">
        <v>0</v>
      </c>
      <c r="Q639">
        <v>0</v>
      </c>
      <c r="R639" t="b">
        <v>0</v>
      </c>
      <c r="S639" t="s">
        <v>8270</v>
      </c>
      <c r="T639" t="s">
        <v>8355</v>
      </c>
      <c r="U639" t="s">
        <v>8366</v>
      </c>
    </row>
    <row r="640" spans="1:21" ht="50" customHeight="1" x14ac:dyDescent="0.2">
      <c r="A640">
        <v>638</v>
      </c>
      <c r="B640" s="3" t="s">
        <v>639</v>
      </c>
      <c r="C640" s="3" t="s">
        <v>4748</v>
      </c>
      <c r="D640" s="6">
        <v>200000</v>
      </c>
      <c r="E640" s="15" t="str">
        <f t="shared" si="27"/>
        <v>Greater than 50000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 s="9">
        <f t="shared" si="28"/>
        <v>42819.55164351852</v>
      </c>
      <c r="L640" s="11">
        <v>2017</v>
      </c>
      <c r="M640">
        <v>1485267262</v>
      </c>
      <c r="N640" s="9">
        <f t="shared" si="29"/>
        <v>42759.593310185184</v>
      </c>
      <c r="O640" s="11">
        <f>YEAR(Table1[[#This Row],[launch date  conversion]])</f>
        <v>2017</v>
      </c>
      <c r="P640" t="b">
        <v>0</v>
      </c>
      <c r="Q640">
        <v>6</v>
      </c>
      <c r="R640" t="b">
        <v>0</v>
      </c>
      <c r="S640" t="s">
        <v>8270</v>
      </c>
      <c r="T640" t="s">
        <v>8355</v>
      </c>
      <c r="U640" t="s">
        <v>8366</v>
      </c>
    </row>
    <row r="641" spans="1:21" ht="50" customHeight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15" t="str">
        <f t="shared" si="27"/>
        <v>Greater than 50000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 s="9">
        <f t="shared" si="28"/>
        <v>41925.583275462966</v>
      </c>
      <c r="L641" s="11">
        <v>2014</v>
      </c>
      <c r="M641">
        <v>1408024795</v>
      </c>
      <c r="N641" s="9">
        <f t="shared" si="29"/>
        <v>41865.583275462966</v>
      </c>
      <c r="O641" s="11">
        <f>YEAR(Table1[[#This Row],[launch date  conversion]])</f>
        <v>2014</v>
      </c>
      <c r="P641" t="b">
        <v>0</v>
      </c>
      <c r="Q641">
        <v>1</v>
      </c>
      <c r="R641" t="b">
        <v>0</v>
      </c>
      <c r="S641" t="s">
        <v>8270</v>
      </c>
      <c r="T641" t="s">
        <v>8355</v>
      </c>
      <c r="U641" t="s">
        <v>8366</v>
      </c>
    </row>
    <row r="642" spans="1:21" ht="50" customHeight="1" x14ac:dyDescent="0.2">
      <c r="A642">
        <v>640</v>
      </c>
      <c r="B642" s="3" t="s">
        <v>641</v>
      </c>
      <c r="C642" s="3" t="s">
        <v>4750</v>
      </c>
      <c r="D642" s="6">
        <v>70</v>
      </c>
      <c r="E642" s="15" t="str">
        <f t="shared" ref="E642:E705" si="30">_xlfn.IFS(D642&lt;1000,"less than 1000",D642&lt;5000, "1000 to 4999",D642&lt;10000, "5000 to 9999",D642&lt;15000, "10000 to 14999",D642&lt;20000,"15000 to 19999",D642&lt;25000, "20000 to 24999", D642&lt;30000, "25000 to 29999",D642&lt;35000,"30000 to 34999", D642&lt;40000,"35000 to 39999", D642&lt;45000,"40000 to 44999",D642&lt;50000,"45000 to 49999",TRUE, "Greater than 50000")</f>
        <v>less than 1000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 s="9">
        <f t="shared" si="28"/>
        <v>42698.958333333328</v>
      </c>
      <c r="L642" s="11">
        <v>2016</v>
      </c>
      <c r="M642">
        <v>1478685915</v>
      </c>
      <c r="N642" s="9">
        <f t="shared" si="29"/>
        <v>42683.420312500006</v>
      </c>
      <c r="O642" s="11">
        <f>YEAR(Table1[[#This Row],[launch date  conversion]])</f>
        <v>2016</v>
      </c>
      <c r="P642" t="b">
        <v>0</v>
      </c>
      <c r="Q642">
        <v>2</v>
      </c>
      <c r="R642" t="b">
        <v>1</v>
      </c>
      <c r="S642" t="s">
        <v>8271</v>
      </c>
      <c r="T642" t="s">
        <v>8355</v>
      </c>
      <c r="U642" t="s">
        <v>8367</v>
      </c>
    </row>
    <row r="643" spans="1:21" ht="50" customHeight="1" x14ac:dyDescent="0.2">
      <c r="A643">
        <v>641</v>
      </c>
      <c r="B643" s="3" t="s">
        <v>642</v>
      </c>
      <c r="C643" s="3" t="s">
        <v>4751</v>
      </c>
      <c r="D643" s="6">
        <v>40000</v>
      </c>
      <c r="E643" s="15" t="str">
        <f t="shared" si="30"/>
        <v>40000 to 44999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 s="9">
        <f t="shared" ref="K643:K706" si="31">(((J643/60)/60)/24)+DATE(1970,1,1)</f>
        <v>42229.57</v>
      </c>
      <c r="L643" s="11">
        <v>2015</v>
      </c>
      <c r="M643">
        <v>1436881248</v>
      </c>
      <c r="N643" s="9">
        <f t="shared" ref="N643:N706" si="32">(((M643/60)/60)/24)+DATE(1970,1,1)</f>
        <v>42199.57</v>
      </c>
      <c r="O643" s="11">
        <f>YEAR(Table1[[#This Row],[launch date  conversion]])</f>
        <v>2015</v>
      </c>
      <c r="P643" t="b">
        <v>0</v>
      </c>
      <c r="Q643">
        <v>315</v>
      </c>
      <c r="R643" t="b">
        <v>1</v>
      </c>
      <c r="S643" t="s">
        <v>8271</v>
      </c>
      <c r="T643" t="s">
        <v>8355</v>
      </c>
      <c r="U643" t="s">
        <v>8367</v>
      </c>
    </row>
    <row r="644" spans="1:21" ht="50" customHeight="1" x14ac:dyDescent="0.2">
      <c r="A644">
        <v>642</v>
      </c>
      <c r="B644" s="3" t="s">
        <v>643</v>
      </c>
      <c r="C644" s="3" t="s">
        <v>4752</v>
      </c>
      <c r="D644" s="6">
        <v>20000</v>
      </c>
      <c r="E644" s="15" t="str">
        <f t="shared" si="30"/>
        <v>20000 to 24999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 s="9">
        <f t="shared" si="31"/>
        <v>42235.651319444441</v>
      </c>
      <c r="L644" s="11">
        <v>2015</v>
      </c>
      <c r="M644">
        <v>1436888274</v>
      </c>
      <c r="N644" s="9">
        <f t="shared" si="32"/>
        <v>42199.651319444441</v>
      </c>
      <c r="O644" s="11">
        <f>YEAR(Table1[[#This Row],[launch date  conversion]])</f>
        <v>2015</v>
      </c>
      <c r="P644" t="b">
        <v>0</v>
      </c>
      <c r="Q644">
        <v>2174</v>
      </c>
      <c r="R644" t="b">
        <v>1</v>
      </c>
      <c r="S644" t="s">
        <v>8271</v>
      </c>
      <c r="T644" t="s">
        <v>8355</v>
      </c>
      <c r="U644" t="s">
        <v>8367</v>
      </c>
    </row>
    <row r="645" spans="1:21" ht="50" customHeight="1" x14ac:dyDescent="0.2">
      <c r="A645">
        <v>643</v>
      </c>
      <c r="B645" s="3" t="s">
        <v>644</v>
      </c>
      <c r="C645" s="3" t="s">
        <v>4753</v>
      </c>
      <c r="D645" s="6">
        <v>25000</v>
      </c>
      <c r="E645" s="15" t="str">
        <f t="shared" si="30"/>
        <v>25000 to 29999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 s="9">
        <f t="shared" si="31"/>
        <v>42155.642071759255</v>
      </c>
      <c r="L645" s="11">
        <v>2015</v>
      </c>
      <c r="M645">
        <v>1428333875</v>
      </c>
      <c r="N645" s="9">
        <f t="shared" si="32"/>
        <v>42100.642071759255</v>
      </c>
      <c r="O645" s="11">
        <f>YEAR(Table1[[#This Row],[launch date  conversion]])</f>
        <v>2015</v>
      </c>
      <c r="P645" t="b">
        <v>0</v>
      </c>
      <c r="Q645">
        <v>152</v>
      </c>
      <c r="R645" t="b">
        <v>1</v>
      </c>
      <c r="S645" t="s">
        <v>8271</v>
      </c>
      <c r="T645" t="s">
        <v>8355</v>
      </c>
      <c r="U645" t="s">
        <v>8367</v>
      </c>
    </row>
    <row r="646" spans="1:21" ht="50" customHeight="1" x14ac:dyDescent="0.2">
      <c r="A646">
        <v>644</v>
      </c>
      <c r="B646" s="3" t="s">
        <v>645</v>
      </c>
      <c r="C646" s="3" t="s">
        <v>4754</v>
      </c>
      <c r="D646" s="6">
        <v>25000</v>
      </c>
      <c r="E646" s="15" t="str">
        <f t="shared" si="30"/>
        <v>25000 to 29999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 s="9">
        <f t="shared" si="31"/>
        <v>41941.041666666664</v>
      </c>
      <c r="L646" s="11">
        <v>2014</v>
      </c>
      <c r="M646">
        <v>1410883139</v>
      </c>
      <c r="N646" s="9">
        <f t="shared" si="32"/>
        <v>41898.665960648148</v>
      </c>
      <c r="O646" s="11">
        <f>YEAR(Table1[[#This Row],[launch date  conversion]])</f>
        <v>2014</v>
      </c>
      <c r="P646" t="b">
        <v>0</v>
      </c>
      <c r="Q646">
        <v>1021</v>
      </c>
      <c r="R646" t="b">
        <v>1</v>
      </c>
      <c r="S646" t="s">
        <v>8271</v>
      </c>
      <c r="T646" t="s">
        <v>8355</v>
      </c>
      <c r="U646" t="s">
        <v>8367</v>
      </c>
    </row>
    <row r="647" spans="1:21" ht="50" customHeight="1" x14ac:dyDescent="0.2">
      <c r="A647">
        <v>645</v>
      </c>
      <c r="B647" s="3" t="s">
        <v>646</v>
      </c>
      <c r="C647" s="3" t="s">
        <v>4755</v>
      </c>
      <c r="D647" s="6">
        <v>2000</v>
      </c>
      <c r="E647" s="15" t="str">
        <f t="shared" si="30"/>
        <v>1000 to 4999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 s="9">
        <f t="shared" si="31"/>
        <v>42594.026319444441</v>
      </c>
      <c r="L647" s="11">
        <v>2016</v>
      </c>
      <c r="M647">
        <v>1468370274</v>
      </c>
      <c r="N647" s="9">
        <f t="shared" si="32"/>
        <v>42564.026319444441</v>
      </c>
      <c r="O647" s="11">
        <f>YEAR(Table1[[#This Row],[launch date  conversion]])</f>
        <v>2016</v>
      </c>
      <c r="P647" t="b">
        <v>0</v>
      </c>
      <c r="Q647">
        <v>237</v>
      </c>
      <c r="R647" t="b">
        <v>1</v>
      </c>
      <c r="S647" t="s">
        <v>8271</v>
      </c>
      <c r="T647" t="s">
        <v>8355</v>
      </c>
      <c r="U647" t="s">
        <v>8367</v>
      </c>
    </row>
    <row r="648" spans="1:21" ht="50" customHeight="1" x14ac:dyDescent="0.2">
      <c r="A648">
        <v>646</v>
      </c>
      <c r="B648" s="3" t="s">
        <v>647</v>
      </c>
      <c r="C648" s="3" t="s">
        <v>4756</v>
      </c>
      <c r="D648" s="6">
        <v>800</v>
      </c>
      <c r="E648" s="15" t="str">
        <f t="shared" si="30"/>
        <v>less than 1000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 s="9">
        <f t="shared" si="31"/>
        <v>41862.852627314816</v>
      </c>
      <c r="L648" s="11">
        <v>2014</v>
      </c>
      <c r="M648">
        <v>1405196867</v>
      </c>
      <c r="N648" s="9">
        <f t="shared" si="32"/>
        <v>41832.852627314816</v>
      </c>
      <c r="O648" s="11">
        <f>YEAR(Table1[[#This Row],[launch date  conversion]])</f>
        <v>2014</v>
      </c>
      <c r="P648" t="b">
        <v>0</v>
      </c>
      <c r="Q648">
        <v>27</v>
      </c>
      <c r="R648" t="b">
        <v>1</v>
      </c>
      <c r="S648" t="s">
        <v>8271</v>
      </c>
      <c r="T648" t="s">
        <v>8355</v>
      </c>
      <c r="U648" t="s">
        <v>8367</v>
      </c>
    </row>
    <row r="649" spans="1:21" ht="50" customHeight="1" x14ac:dyDescent="0.2">
      <c r="A649">
        <v>647</v>
      </c>
      <c r="B649" s="3" t="s">
        <v>648</v>
      </c>
      <c r="C649" s="3" t="s">
        <v>4757</v>
      </c>
      <c r="D649" s="6">
        <v>2000</v>
      </c>
      <c r="E649" s="15" t="str">
        <f t="shared" si="30"/>
        <v>1000 to 4999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 s="9">
        <f t="shared" si="31"/>
        <v>42446.726261574076</v>
      </c>
      <c r="L649" s="11">
        <v>2016</v>
      </c>
      <c r="M649">
        <v>1455647149</v>
      </c>
      <c r="N649" s="9">
        <f t="shared" si="32"/>
        <v>42416.767928240741</v>
      </c>
      <c r="O649" s="11">
        <f>YEAR(Table1[[#This Row],[launch date  conversion]])</f>
        <v>2016</v>
      </c>
      <c r="P649" t="b">
        <v>0</v>
      </c>
      <c r="Q649">
        <v>17</v>
      </c>
      <c r="R649" t="b">
        <v>1</v>
      </c>
      <c r="S649" t="s">
        <v>8271</v>
      </c>
      <c r="T649" t="s">
        <v>8355</v>
      </c>
      <c r="U649" t="s">
        <v>8367</v>
      </c>
    </row>
    <row r="650" spans="1:21" ht="50" customHeight="1" x14ac:dyDescent="0.2">
      <c r="A650">
        <v>648</v>
      </c>
      <c r="B650" s="3" t="s">
        <v>649</v>
      </c>
      <c r="C650" s="3" t="s">
        <v>4758</v>
      </c>
      <c r="D650" s="6">
        <v>35000</v>
      </c>
      <c r="E650" s="15" t="str">
        <f t="shared" si="30"/>
        <v>35000 to 39999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 s="9">
        <f t="shared" si="31"/>
        <v>41926.693379629629</v>
      </c>
      <c r="L650" s="11">
        <v>2014</v>
      </c>
      <c r="M650">
        <v>1410280708</v>
      </c>
      <c r="N650" s="9">
        <f t="shared" si="32"/>
        <v>41891.693379629629</v>
      </c>
      <c r="O650" s="11">
        <f>YEAR(Table1[[#This Row],[launch date  conversion]])</f>
        <v>2014</v>
      </c>
      <c r="P650" t="b">
        <v>0</v>
      </c>
      <c r="Q650">
        <v>27</v>
      </c>
      <c r="R650" t="b">
        <v>1</v>
      </c>
      <c r="S650" t="s">
        <v>8271</v>
      </c>
      <c r="T650" t="s">
        <v>8355</v>
      </c>
      <c r="U650" t="s">
        <v>8367</v>
      </c>
    </row>
    <row r="651" spans="1:21" ht="50" customHeight="1" x14ac:dyDescent="0.2">
      <c r="A651">
        <v>649</v>
      </c>
      <c r="B651" s="3" t="s">
        <v>650</v>
      </c>
      <c r="C651" s="3" t="s">
        <v>4759</v>
      </c>
      <c r="D651" s="6">
        <v>2500</v>
      </c>
      <c r="E651" s="15" t="str">
        <f t="shared" si="30"/>
        <v>1000 to 4999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 s="9">
        <f t="shared" si="31"/>
        <v>41898.912187499998</v>
      </c>
      <c r="L651" s="11">
        <v>2014</v>
      </c>
      <c r="M651">
        <v>1409090013</v>
      </c>
      <c r="N651" s="9">
        <f t="shared" si="32"/>
        <v>41877.912187499998</v>
      </c>
      <c r="O651" s="11">
        <f>YEAR(Table1[[#This Row],[launch date  conversion]])</f>
        <v>2014</v>
      </c>
      <c r="P651" t="b">
        <v>0</v>
      </c>
      <c r="Q651">
        <v>82</v>
      </c>
      <c r="R651" t="b">
        <v>1</v>
      </c>
      <c r="S651" t="s">
        <v>8271</v>
      </c>
      <c r="T651" t="s">
        <v>8355</v>
      </c>
      <c r="U651" t="s">
        <v>8367</v>
      </c>
    </row>
    <row r="652" spans="1:21" ht="50" customHeight="1" x14ac:dyDescent="0.2">
      <c r="A652">
        <v>650</v>
      </c>
      <c r="B652" s="3" t="s">
        <v>651</v>
      </c>
      <c r="C652" s="3" t="s">
        <v>4760</v>
      </c>
      <c r="D652" s="6">
        <v>1500</v>
      </c>
      <c r="E652" s="15" t="str">
        <f t="shared" si="30"/>
        <v>1000 to 4999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 s="9">
        <f t="shared" si="31"/>
        <v>41992.078518518523</v>
      </c>
      <c r="L652" s="11">
        <v>2014</v>
      </c>
      <c r="M652">
        <v>1413766384</v>
      </c>
      <c r="N652" s="9">
        <f t="shared" si="32"/>
        <v>41932.036851851852</v>
      </c>
      <c r="O652" s="11">
        <f>YEAR(Table1[[#This Row],[launch date  conversion]])</f>
        <v>2014</v>
      </c>
      <c r="P652" t="b">
        <v>0</v>
      </c>
      <c r="Q652">
        <v>48</v>
      </c>
      <c r="R652" t="b">
        <v>1</v>
      </c>
      <c r="S652" t="s">
        <v>8271</v>
      </c>
      <c r="T652" t="s">
        <v>8355</v>
      </c>
      <c r="U652" t="s">
        <v>8367</v>
      </c>
    </row>
    <row r="653" spans="1:21" ht="50" customHeight="1" x14ac:dyDescent="0.2">
      <c r="A653">
        <v>651</v>
      </c>
      <c r="B653" s="3" t="s">
        <v>652</v>
      </c>
      <c r="C653" s="3" t="s">
        <v>4761</v>
      </c>
      <c r="D653" s="6">
        <v>25000</v>
      </c>
      <c r="E653" s="15" t="str">
        <f t="shared" si="30"/>
        <v>25000 to 29999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 s="9">
        <f t="shared" si="31"/>
        <v>41986.017488425925</v>
      </c>
      <c r="L653" s="11">
        <v>2014</v>
      </c>
      <c r="M653">
        <v>1415838311</v>
      </c>
      <c r="N653" s="9">
        <f t="shared" si="32"/>
        <v>41956.017488425925</v>
      </c>
      <c r="O653" s="11">
        <f>YEAR(Table1[[#This Row],[launch date  conversion]])</f>
        <v>2014</v>
      </c>
      <c r="P653" t="b">
        <v>0</v>
      </c>
      <c r="Q653">
        <v>105</v>
      </c>
      <c r="R653" t="b">
        <v>1</v>
      </c>
      <c r="S653" t="s">
        <v>8271</v>
      </c>
      <c r="T653" t="s">
        <v>8355</v>
      </c>
      <c r="U653" t="s">
        <v>8367</v>
      </c>
    </row>
    <row r="654" spans="1:21" ht="50" customHeight="1" x14ac:dyDescent="0.2">
      <c r="A654">
        <v>652</v>
      </c>
      <c r="B654" s="3" t="s">
        <v>653</v>
      </c>
      <c r="C654" s="3" t="s">
        <v>4762</v>
      </c>
      <c r="D654" s="6">
        <v>3000</v>
      </c>
      <c r="E654" s="15" t="str">
        <f t="shared" si="30"/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 s="9">
        <f t="shared" si="31"/>
        <v>42705.732060185182</v>
      </c>
      <c r="L654" s="11">
        <v>2016</v>
      </c>
      <c r="M654">
        <v>1478018050</v>
      </c>
      <c r="N654" s="9">
        <f t="shared" si="32"/>
        <v>42675.690393518518</v>
      </c>
      <c r="O654" s="11">
        <f>YEAR(Table1[[#This Row],[launch date  conversion]])</f>
        <v>2016</v>
      </c>
      <c r="P654" t="b">
        <v>0</v>
      </c>
      <c r="Q654">
        <v>28</v>
      </c>
      <c r="R654" t="b">
        <v>1</v>
      </c>
      <c r="S654" t="s">
        <v>8271</v>
      </c>
      <c r="T654" t="s">
        <v>8355</v>
      </c>
      <c r="U654" t="s">
        <v>8367</v>
      </c>
    </row>
    <row r="655" spans="1:21" ht="50" customHeight="1" x14ac:dyDescent="0.2">
      <c r="A655">
        <v>653</v>
      </c>
      <c r="B655" s="3" t="s">
        <v>654</v>
      </c>
      <c r="C655" s="3" t="s">
        <v>4763</v>
      </c>
      <c r="D655" s="6">
        <v>75000</v>
      </c>
      <c r="E655" s="15" t="str">
        <f t="shared" si="30"/>
        <v>Greater than 50000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 s="9">
        <f t="shared" si="31"/>
        <v>42236.618518518517</v>
      </c>
      <c r="L655" s="11">
        <v>2015</v>
      </c>
      <c r="M655">
        <v>1436885440</v>
      </c>
      <c r="N655" s="9">
        <f t="shared" si="32"/>
        <v>42199.618518518517</v>
      </c>
      <c r="O655" s="11">
        <f>YEAR(Table1[[#This Row],[launch date  conversion]])</f>
        <v>2015</v>
      </c>
      <c r="P655" t="b">
        <v>0</v>
      </c>
      <c r="Q655">
        <v>1107</v>
      </c>
      <c r="R655" t="b">
        <v>1</v>
      </c>
      <c r="S655" t="s">
        <v>8271</v>
      </c>
      <c r="T655" t="s">
        <v>8355</v>
      </c>
      <c r="U655" t="s">
        <v>8367</v>
      </c>
    </row>
    <row r="656" spans="1:21" ht="50" customHeight="1" x14ac:dyDescent="0.2">
      <c r="A656">
        <v>654</v>
      </c>
      <c r="B656" s="3" t="s">
        <v>655</v>
      </c>
      <c r="C656" s="3" t="s">
        <v>4764</v>
      </c>
      <c r="D656" s="6">
        <v>12000</v>
      </c>
      <c r="E656" s="15" t="str">
        <f t="shared" si="30"/>
        <v>10000 to 14999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 s="9">
        <f t="shared" si="31"/>
        <v>42193.957326388889</v>
      </c>
      <c r="L656" s="11">
        <v>2015</v>
      </c>
      <c r="M656">
        <v>1433804313</v>
      </c>
      <c r="N656" s="9">
        <f t="shared" si="32"/>
        <v>42163.957326388889</v>
      </c>
      <c r="O656" s="11">
        <f>YEAR(Table1[[#This Row],[launch date  conversion]])</f>
        <v>2015</v>
      </c>
      <c r="P656" t="b">
        <v>0</v>
      </c>
      <c r="Q656">
        <v>1013</v>
      </c>
      <c r="R656" t="b">
        <v>1</v>
      </c>
      <c r="S656" t="s">
        <v>8271</v>
      </c>
      <c r="T656" t="s">
        <v>8355</v>
      </c>
      <c r="U656" t="s">
        <v>8367</v>
      </c>
    </row>
    <row r="657" spans="1:21" ht="50" customHeight="1" x14ac:dyDescent="0.2">
      <c r="A657">
        <v>655</v>
      </c>
      <c r="B657" s="3" t="s">
        <v>656</v>
      </c>
      <c r="C657" s="3" t="s">
        <v>4765</v>
      </c>
      <c r="D657" s="6">
        <v>8000</v>
      </c>
      <c r="E657" s="15" t="str">
        <f t="shared" si="30"/>
        <v>5000 to 9999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 s="9">
        <f t="shared" si="31"/>
        <v>42075.915648148148</v>
      </c>
      <c r="L657" s="11">
        <v>2015</v>
      </c>
      <c r="M657">
        <v>1423609112</v>
      </c>
      <c r="N657" s="9">
        <f t="shared" si="32"/>
        <v>42045.957314814819</v>
      </c>
      <c r="O657" s="11">
        <f>YEAR(Table1[[#This Row],[launch date  conversion]])</f>
        <v>2015</v>
      </c>
      <c r="P657" t="b">
        <v>0</v>
      </c>
      <c r="Q657">
        <v>274</v>
      </c>
      <c r="R657" t="b">
        <v>1</v>
      </c>
      <c r="S657" t="s">
        <v>8271</v>
      </c>
      <c r="T657" t="s">
        <v>8355</v>
      </c>
      <c r="U657" t="s">
        <v>8367</v>
      </c>
    </row>
    <row r="658" spans="1:21" ht="50" customHeight="1" x14ac:dyDescent="0.2">
      <c r="A658">
        <v>656</v>
      </c>
      <c r="B658" s="3" t="s">
        <v>657</v>
      </c>
      <c r="C658" s="3" t="s">
        <v>4766</v>
      </c>
      <c r="D658" s="6">
        <v>5000</v>
      </c>
      <c r="E658" s="15" t="str">
        <f t="shared" si="30"/>
        <v>5000 to 9999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 s="9">
        <f t="shared" si="31"/>
        <v>42477.762951388882</v>
      </c>
      <c r="L658" s="11">
        <v>2016</v>
      </c>
      <c r="M658">
        <v>1455736719</v>
      </c>
      <c r="N658" s="9">
        <f t="shared" si="32"/>
        <v>42417.804618055554</v>
      </c>
      <c r="O658" s="11">
        <f>YEAR(Table1[[#This Row],[launch date  conversion]])</f>
        <v>2016</v>
      </c>
      <c r="P658" t="b">
        <v>0</v>
      </c>
      <c r="Q658">
        <v>87</v>
      </c>
      <c r="R658" t="b">
        <v>1</v>
      </c>
      <c r="S658" t="s">
        <v>8271</v>
      </c>
      <c r="T658" t="s">
        <v>8355</v>
      </c>
      <c r="U658" t="s">
        <v>8367</v>
      </c>
    </row>
    <row r="659" spans="1:21" ht="50" customHeight="1" x14ac:dyDescent="0.2">
      <c r="A659">
        <v>657</v>
      </c>
      <c r="B659" s="3" t="s">
        <v>658</v>
      </c>
      <c r="C659" s="3" t="s">
        <v>4767</v>
      </c>
      <c r="D659" s="6">
        <v>15000</v>
      </c>
      <c r="E659" s="15" t="str">
        <f t="shared" si="30"/>
        <v>15000 to 19999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 s="9">
        <f t="shared" si="31"/>
        <v>42361.84574074074</v>
      </c>
      <c r="L659" s="11">
        <v>2015</v>
      </c>
      <c r="M659">
        <v>1448309872</v>
      </c>
      <c r="N659" s="9">
        <f t="shared" si="32"/>
        <v>42331.84574074074</v>
      </c>
      <c r="O659" s="11">
        <f>YEAR(Table1[[#This Row],[launch date  conversion]])</f>
        <v>2015</v>
      </c>
      <c r="P659" t="b">
        <v>0</v>
      </c>
      <c r="Q659">
        <v>99</v>
      </c>
      <c r="R659" t="b">
        <v>1</v>
      </c>
      <c r="S659" t="s">
        <v>8271</v>
      </c>
      <c r="T659" t="s">
        <v>8355</v>
      </c>
      <c r="U659" t="s">
        <v>8367</v>
      </c>
    </row>
    <row r="660" spans="1:21" ht="50" customHeight="1" x14ac:dyDescent="0.2">
      <c r="A660">
        <v>658</v>
      </c>
      <c r="B660" s="3" t="s">
        <v>659</v>
      </c>
      <c r="C660" s="3" t="s">
        <v>4768</v>
      </c>
      <c r="D660" s="6">
        <v>28888</v>
      </c>
      <c r="E660" s="15" t="str">
        <f t="shared" si="30"/>
        <v>25000 to 29999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 s="9">
        <f t="shared" si="31"/>
        <v>42211.75</v>
      </c>
      <c r="L660" s="11">
        <v>2015</v>
      </c>
      <c r="M660">
        <v>1435117889</v>
      </c>
      <c r="N660" s="9">
        <f t="shared" si="32"/>
        <v>42179.160752314812</v>
      </c>
      <c r="O660" s="11">
        <f>YEAR(Table1[[#This Row],[launch date  conversion]])</f>
        <v>2015</v>
      </c>
      <c r="P660" t="b">
        <v>0</v>
      </c>
      <c r="Q660">
        <v>276</v>
      </c>
      <c r="R660" t="b">
        <v>1</v>
      </c>
      <c r="S660" t="s">
        <v>8271</v>
      </c>
      <c r="T660" t="s">
        <v>8355</v>
      </c>
      <c r="U660" t="s">
        <v>8367</v>
      </c>
    </row>
    <row r="661" spans="1:21" ht="50" customHeight="1" x14ac:dyDescent="0.2">
      <c r="A661">
        <v>659</v>
      </c>
      <c r="B661" s="3" t="s">
        <v>660</v>
      </c>
      <c r="C661" s="3" t="s">
        <v>4769</v>
      </c>
      <c r="D661" s="6">
        <v>3000</v>
      </c>
      <c r="E661" s="15" t="str">
        <f t="shared" si="30"/>
        <v>1000 to 4999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 s="9">
        <f t="shared" si="31"/>
        <v>42239.593692129631</v>
      </c>
      <c r="L661" s="11">
        <v>2015</v>
      </c>
      <c r="M661">
        <v>1437747295</v>
      </c>
      <c r="N661" s="9">
        <f t="shared" si="32"/>
        <v>42209.593692129631</v>
      </c>
      <c r="O661" s="11">
        <f>YEAR(Table1[[#This Row],[launch date  conversion]])</f>
        <v>2015</v>
      </c>
      <c r="P661" t="b">
        <v>0</v>
      </c>
      <c r="Q661">
        <v>21</v>
      </c>
      <c r="R661" t="b">
        <v>1</v>
      </c>
      <c r="S661" t="s">
        <v>8271</v>
      </c>
      <c r="T661" t="s">
        <v>8355</v>
      </c>
      <c r="U661" t="s">
        <v>8367</v>
      </c>
    </row>
    <row r="662" spans="1:21" ht="50" customHeight="1" x14ac:dyDescent="0.2">
      <c r="A662">
        <v>660</v>
      </c>
      <c r="B662" s="3" t="s">
        <v>661</v>
      </c>
      <c r="C662" s="3" t="s">
        <v>4770</v>
      </c>
      <c r="D662" s="6">
        <v>50000</v>
      </c>
      <c r="E662" s="15" t="str">
        <f t="shared" si="30"/>
        <v>Greater than 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 s="9">
        <f t="shared" si="31"/>
        <v>41952.783321759263</v>
      </c>
      <c r="L662" s="11">
        <v>2014</v>
      </c>
      <c r="M662">
        <v>1412963279</v>
      </c>
      <c r="N662" s="9">
        <f t="shared" si="32"/>
        <v>41922.741655092592</v>
      </c>
      <c r="O662" s="11">
        <f>YEAR(Table1[[#This Row],[launch date  conversion]])</f>
        <v>2014</v>
      </c>
      <c r="P662" t="b">
        <v>0</v>
      </c>
      <c r="Q662">
        <v>18</v>
      </c>
      <c r="R662" t="b">
        <v>0</v>
      </c>
      <c r="S662" t="s">
        <v>8271</v>
      </c>
      <c r="T662" t="s">
        <v>8355</v>
      </c>
      <c r="U662" t="s">
        <v>8367</v>
      </c>
    </row>
    <row r="663" spans="1:21" ht="50" customHeight="1" x14ac:dyDescent="0.2">
      <c r="A663">
        <v>661</v>
      </c>
      <c r="B663" s="3" t="s">
        <v>662</v>
      </c>
      <c r="C663" s="3" t="s">
        <v>4771</v>
      </c>
      <c r="D663" s="6">
        <v>10000</v>
      </c>
      <c r="E663" s="15" t="str">
        <f t="shared" si="30"/>
        <v>10000 to 14999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 s="9">
        <f t="shared" si="31"/>
        <v>42666.645358796297</v>
      </c>
      <c r="L663" s="11">
        <v>2016</v>
      </c>
      <c r="M663">
        <v>1474644559</v>
      </c>
      <c r="N663" s="9">
        <f t="shared" si="32"/>
        <v>42636.645358796297</v>
      </c>
      <c r="O663" s="11">
        <f>YEAR(Table1[[#This Row],[launch date  conversion]])</f>
        <v>2016</v>
      </c>
      <c r="P663" t="b">
        <v>0</v>
      </c>
      <c r="Q663">
        <v>9</v>
      </c>
      <c r="R663" t="b">
        <v>0</v>
      </c>
      <c r="S663" t="s">
        <v>8271</v>
      </c>
      <c r="T663" t="s">
        <v>8355</v>
      </c>
      <c r="U663" t="s">
        <v>8367</v>
      </c>
    </row>
    <row r="664" spans="1:21" ht="50" customHeight="1" x14ac:dyDescent="0.2">
      <c r="A664">
        <v>662</v>
      </c>
      <c r="B664" s="3" t="s">
        <v>663</v>
      </c>
      <c r="C664" s="3" t="s">
        <v>4772</v>
      </c>
      <c r="D664" s="6">
        <v>39000</v>
      </c>
      <c r="E664" s="15" t="str">
        <f t="shared" si="30"/>
        <v>35000 to 39999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 s="9">
        <f t="shared" si="31"/>
        <v>42020.438043981485</v>
      </c>
      <c r="L664" s="11">
        <v>2015</v>
      </c>
      <c r="M664">
        <v>1418812247</v>
      </c>
      <c r="N664" s="9">
        <f t="shared" si="32"/>
        <v>41990.438043981485</v>
      </c>
      <c r="O664" s="11">
        <f>YEAR(Table1[[#This Row],[launch date  conversion]])</f>
        <v>2014</v>
      </c>
      <c r="P664" t="b">
        <v>0</v>
      </c>
      <c r="Q664">
        <v>4</v>
      </c>
      <c r="R664" t="b">
        <v>0</v>
      </c>
      <c r="S664" t="s">
        <v>8271</v>
      </c>
      <c r="T664" t="s">
        <v>8355</v>
      </c>
      <c r="U664" t="s">
        <v>8367</v>
      </c>
    </row>
    <row r="665" spans="1:21" ht="50" customHeight="1" x14ac:dyDescent="0.2">
      <c r="A665">
        <v>663</v>
      </c>
      <c r="B665" s="3" t="s">
        <v>664</v>
      </c>
      <c r="C665" s="3" t="s">
        <v>4773</v>
      </c>
      <c r="D665" s="6">
        <v>200000</v>
      </c>
      <c r="E665" s="15" t="str">
        <f t="shared" si="30"/>
        <v>Greater than 50000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 s="9">
        <f t="shared" si="31"/>
        <v>42203.843240740738</v>
      </c>
      <c r="L665" s="11">
        <v>2015</v>
      </c>
      <c r="M665">
        <v>1434658456</v>
      </c>
      <c r="N665" s="9">
        <f t="shared" si="32"/>
        <v>42173.843240740738</v>
      </c>
      <c r="O665" s="11">
        <f>YEAR(Table1[[#This Row],[launch date  conversion]])</f>
        <v>2015</v>
      </c>
      <c r="P665" t="b">
        <v>0</v>
      </c>
      <c r="Q665">
        <v>7</v>
      </c>
      <c r="R665" t="b">
        <v>0</v>
      </c>
      <c r="S665" t="s">
        <v>8271</v>
      </c>
      <c r="T665" t="s">
        <v>8355</v>
      </c>
      <c r="U665" t="s">
        <v>8367</v>
      </c>
    </row>
    <row r="666" spans="1:21" ht="50" customHeight="1" x14ac:dyDescent="0.2">
      <c r="A666">
        <v>664</v>
      </c>
      <c r="B666" s="3" t="s">
        <v>665</v>
      </c>
      <c r="C666" s="3" t="s">
        <v>4774</v>
      </c>
      <c r="D666" s="6">
        <v>12000</v>
      </c>
      <c r="E666" s="15" t="str">
        <f t="shared" si="30"/>
        <v>10000 to 14999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 s="9">
        <f t="shared" si="31"/>
        <v>42107.666377314818</v>
      </c>
      <c r="L666" s="11">
        <v>2015</v>
      </c>
      <c r="M666">
        <v>1426348775</v>
      </c>
      <c r="N666" s="9">
        <f t="shared" si="32"/>
        <v>42077.666377314818</v>
      </c>
      <c r="O666" s="11">
        <f>YEAR(Table1[[#This Row],[launch date  conversion]])</f>
        <v>2015</v>
      </c>
      <c r="P666" t="b">
        <v>0</v>
      </c>
      <c r="Q666">
        <v>29</v>
      </c>
      <c r="R666" t="b">
        <v>0</v>
      </c>
      <c r="S666" t="s">
        <v>8271</v>
      </c>
      <c r="T666" t="s">
        <v>8355</v>
      </c>
      <c r="U666" t="s">
        <v>8367</v>
      </c>
    </row>
    <row r="667" spans="1:21" ht="50" customHeight="1" x14ac:dyDescent="0.2">
      <c r="A667">
        <v>665</v>
      </c>
      <c r="B667" s="3" t="s">
        <v>666</v>
      </c>
      <c r="C667" s="3" t="s">
        <v>4775</v>
      </c>
      <c r="D667" s="6">
        <v>10000</v>
      </c>
      <c r="E667" s="15" t="str">
        <f t="shared" si="30"/>
        <v>10000 to 14999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 s="9">
        <f t="shared" si="31"/>
        <v>42748.711354166662</v>
      </c>
      <c r="L667" s="11">
        <v>2017</v>
      </c>
      <c r="M667">
        <v>1479143061</v>
      </c>
      <c r="N667" s="9">
        <f t="shared" si="32"/>
        <v>42688.711354166662</v>
      </c>
      <c r="O667" s="11">
        <f>YEAR(Table1[[#This Row],[launch date  conversion]])</f>
        <v>2016</v>
      </c>
      <c r="P667" t="b">
        <v>0</v>
      </c>
      <c r="Q667">
        <v>12</v>
      </c>
      <c r="R667" t="b">
        <v>0</v>
      </c>
      <c r="S667" t="s">
        <v>8271</v>
      </c>
      <c r="T667" t="s">
        <v>8355</v>
      </c>
      <c r="U667" t="s">
        <v>8367</v>
      </c>
    </row>
    <row r="668" spans="1:21" ht="50" customHeight="1" x14ac:dyDescent="0.2">
      <c r="A668">
        <v>666</v>
      </c>
      <c r="B668" s="3" t="s">
        <v>667</v>
      </c>
      <c r="C668" s="3" t="s">
        <v>4776</v>
      </c>
      <c r="D668" s="6">
        <v>200000</v>
      </c>
      <c r="E668" s="15" t="str">
        <f t="shared" si="30"/>
        <v>Greater than 50000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 s="9">
        <f t="shared" si="31"/>
        <v>41868.832152777781</v>
      </c>
      <c r="L668" s="11">
        <v>2014</v>
      </c>
      <c r="M668">
        <v>1405713498</v>
      </c>
      <c r="N668" s="9">
        <f t="shared" si="32"/>
        <v>41838.832152777781</v>
      </c>
      <c r="O668" s="11">
        <f>YEAR(Table1[[#This Row],[launch date  conversion]])</f>
        <v>2014</v>
      </c>
      <c r="P668" t="b">
        <v>0</v>
      </c>
      <c r="Q668">
        <v>4</v>
      </c>
      <c r="R668" t="b">
        <v>0</v>
      </c>
      <c r="S668" t="s">
        <v>8271</v>
      </c>
      <c r="T668" t="s">
        <v>8355</v>
      </c>
      <c r="U668" t="s">
        <v>8367</v>
      </c>
    </row>
    <row r="669" spans="1:21" ht="50" customHeight="1" x14ac:dyDescent="0.2">
      <c r="A669">
        <v>667</v>
      </c>
      <c r="B669" s="3" t="s">
        <v>668</v>
      </c>
      <c r="C669" s="3" t="s">
        <v>4777</v>
      </c>
      <c r="D669" s="6">
        <v>50000</v>
      </c>
      <c r="E669" s="15" t="str">
        <f t="shared" si="30"/>
        <v>Greater than 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 s="9">
        <f t="shared" si="31"/>
        <v>42672.373414351852</v>
      </c>
      <c r="L669" s="11">
        <v>2016</v>
      </c>
      <c r="M669">
        <v>1474275463</v>
      </c>
      <c r="N669" s="9">
        <f t="shared" si="32"/>
        <v>42632.373414351852</v>
      </c>
      <c r="O669" s="11">
        <f>YEAR(Table1[[#This Row],[launch date  conversion]])</f>
        <v>2016</v>
      </c>
      <c r="P669" t="b">
        <v>0</v>
      </c>
      <c r="Q669">
        <v>28</v>
      </c>
      <c r="R669" t="b">
        <v>0</v>
      </c>
      <c r="S669" t="s">
        <v>8271</v>
      </c>
      <c r="T669" t="s">
        <v>8355</v>
      </c>
      <c r="U669" t="s">
        <v>8367</v>
      </c>
    </row>
    <row r="670" spans="1:21" ht="50" customHeight="1" x14ac:dyDescent="0.2">
      <c r="A670">
        <v>668</v>
      </c>
      <c r="B670" s="3" t="s">
        <v>669</v>
      </c>
      <c r="C670" s="3" t="s">
        <v>4778</v>
      </c>
      <c r="D670" s="6">
        <v>15000</v>
      </c>
      <c r="E670" s="15" t="str">
        <f t="shared" si="30"/>
        <v>15000 to 19999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 s="9">
        <f t="shared" si="31"/>
        <v>42135.831273148149</v>
      </c>
      <c r="L670" s="11">
        <v>2015</v>
      </c>
      <c r="M670">
        <v>1427486222</v>
      </c>
      <c r="N670" s="9">
        <f t="shared" si="32"/>
        <v>42090.831273148149</v>
      </c>
      <c r="O670" s="11">
        <f>YEAR(Table1[[#This Row],[launch date  conversion]])</f>
        <v>2015</v>
      </c>
      <c r="P670" t="b">
        <v>0</v>
      </c>
      <c r="Q670">
        <v>25</v>
      </c>
      <c r="R670" t="b">
        <v>0</v>
      </c>
      <c r="S670" t="s">
        <v>8271</v>
      </c>
      <c r="T670" t="s">
        <v>8355</v>
      </c>
      <c r="U670" t="s">
        <v>8367</v>
      </c>
    </row>
    <row r="671" spans="1:21" ht="50" customHeight="1" x14ac:dyDescent="0.2">
      <c r="A671">
        <v>669</v>
      </c>
      <c r="B671" s="3" t="s">
        <v>670</v>
      </c>
      <c r="C671" s="3" t="s">
        <v>4779</v>
      </c>
      <c r="D671" s="6">
        <v>200000</v>
      </c>
      <c r="E671" s="15" t="str">
        <f t="shared" si="30"/>
        <v>Greater than 50000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 s="9">
        <f t="shared" si="31"/>
        <v>42557.625671296293</v>
      </c>
      <c r="L671" s="11">
        <v>2016</v>
      </c>
      <c r="M671">
        <v>1465225258</v>
      </c>
      <c r="N671" s="9">
        <f t="shared" si="32"/>
        <v>42527.625671296293</v>
      </c>
      <c r="O671" s="11">
        <f>YEAR(Table1[[#This Row],[launch date  conversion]])</f>
        <v>2016</v>
      </c>
      <c r="P671" t="b">
        <v>0</v>
      </c>
      <c r="Q671">
        <v>28</v>
      </c>
      <c r="R671" t="b">
        <v>0</v>
      </c>
      <c r="S671" t="s">
        <v>8271</v>
      </c>
      <c r="T671" t="s">
        <v>8355</v>
      </c>
      <c r="U671" t="s">
        <v>8367</v>
      </c>
    </row>
    <row r="672" spans="1:21" ht="50" customHeight="1" x14ac:dyDescent="0.2">
      <c r="A672">
        <v>670</v>
      </c>
      <c r="B672" s="3" t="s">
        <v>671</v>
      </c>
      <c r="C672" s="3" t="s">
        <v>4780</v>
      </c>
      <c r="D672" s="6">
        <v>90000</v>
      </c>
      <c r="E672" s="15" t="str">
        <f t="shared" si="30"/>
        <v>Greater than 50000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 s="9">
        <f t="shared" si="31"/>
        <v>42540.340277777781</v>
      </c>
      <c r="L672" s="11">
        <v>2016</v>
      </c>
      <c r="M672">
        <v>1463418120</v>
      </c>
      <c r="N672" s="9">
        <f t="shared" si="32"/>
        <v>42506.709722222222</v>
      </c>
      <c r="O672" s="11">
        <f>YEAR(Table1[[#This Row],[launch date  conversion]])</f>
        <v>2016</v>
      </c>
      <c r="P672" t="b">
        <v>0</v>
      </c>
      <c r="Q672">
        <v>310</v>
      </c>
      <c r="R672" t="b">
        <v>0</v>
      </c>
      <c r="S672" t="s">
        <v>8271</v>
      </c>
      <c r="T672" t="s">
        <v>8355</v>
      </c>
      <c r="U672" t="s">
        <v>8367</v>
      </c>
    </row>
    <row r="673" spans="1:21" ht="50" customHeight="1" x14ac:dyDescent="0.2">
      <c r="A673">
        <v>671</v>
      </c>
      <c r="B673" s="3" t="s">
        <v>672</v>
      </c>
      <c r="C673" s="3" t="s">
        <v>4781</v>
      </c>
      <c r="D673" s="6">
        <v>30000</v>
      </c>
      <c r="E673" s="15" t="str">
        <f t="shared" si="30"/>
        <v>30000 to 34999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 s="9">
        <f t="shared" si="31"/>
        <v>42018.166666666672</v>
      </c>
      <c r="L673" s="11">
        <v>2015</v>
      </c>
      <c r="M673">
        <v>1418315852</v>
      </c>
      <c r="N673" s="9">
        <f t="shared" si="32"/>
        <v>41984.692731481482</v>
      </c>
      <c r="O673" s="11">
        <f>YEAR(Table1[[#This Row],[launch date  conversion]])</f>
        <v>2014</v>
      </c>
      <c r="P673" t="b">
        <v>0</v>
      </c>
      <c r="Q673">
        <v>15</v>
      </c>
      <c r="R673" t="b">
        <v>0</v>
      </c>
      <c r="S673" t="s">
        <v>8271</v>
      </c>
      <c r="T673" t="s">
        <v>8355</v>
      </c>
      <c r="U673" t="s">
        <v>8367</v>
      </c>
    </row>
    <row r="674" spans="1:21" ht="50" customHeight="1" x14ac:dyDescent="0.2">
      <c r="A674">
        <v>672</v>
      </c>
      <c r="B674" s="3" t="s">
        <v>673</v>
      </c>
      <c r="C674" s="3" t="s">
        <v>4782</v>
      </c>
      <c r="D674" s="6">
        <v>50000</v>
      </c>
      <c r="E674" s="15" t="str">
        <f t="shared" si="30"/>
        <v>Greater than 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 s="9">
        <f t="shared" si="31"/>
        <v>42005.207638888889</v>
      </c>
      <c r="L674" s="11">
        <v>2015</v>
      </c>
      <c r="M674">
        <v>1417410964</v>
      </c>
      <c r="N674" s="9">
        <f t="shared" si="32"/>
        <v>41974.219490740739</v>
      </c>
      <c r="O674" s="11">
        <f>YEAR(Table1[[#This Row],[launch date  conversion]])</f>
        <v>2014</v>
      </c>
      <c r="P674" t="b">
        <v>0</v>
      </c>
      <c r="Q674">
        <v>215</v>
      </c>
      <c r="R674" t="b">
        <v>0</v>
      </c>
      <c r="S674" t="s">
        <v>8271</v>
      </c>
      <c r="T674" t="s">
        <v>8355</v>
      </c>
      <c r="U674" t="s">
        <v>8367</v>
      </c>
    </row>
    <row r="675" spans="1:21" ht="50" customHeight="1" x14ac:dyDescent="0.2">
      <c r="A675">
        <v>673</v>
      </c>
      <c r="B675" s="3" t="s">
        <v>674</v>
      </c>
      <c r="C675" s="3" t="s">
        <v>4783</v>
      </c>
      <c r="D675" s="6">
        <v>100000</v>
      </c>
      <c r="E675" s="15" t="str">
        <f t="shared" si="30"/>
        <v>Greater than 50000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 s="9">
        <f t="shared" si="31"/>
        <v>41883.840474537035</v>
      </c>
      <c r="L675" s="11">
        <v>2014</v>
      </c>
      <c r="M675">
        <v>1405714217</v>
      </c>
      <c r="N675" s="9">
        <f t="shared" si="32"/>
        <v>41838.840474537035</v>
      </c>
      <c r="O675" s="11">
        <f>YEAR(Table1[[#This Row],[launch date  conversion]])</f>
        <v>2014</v>
      </c>
      <c r="P675" t="b">
        <v>0</v>
      </c>
      <c r="Q675">
        <v>3</v>
      </c>
      <c r="R675" t="b">
        <v>0</v>
      </c>
      <c r="S675" t="s">
        <v>8271</v>
      </c>
      <c r="T675" t="s">
        <v>8355</v>
      </c>
      <c r="U675" t="s">
        <v>8367</v>
      </c>
    </row>
    <row r="676" spans="1:21" ht="50" customHeight="1" x14ac:dyDescent="0.2">
      <c r="A676">
        <v>674</v>
      </c>
      <c r="B676" s="3" t="s">
        <v>675</v>
      </c>
      <c r="C676" s="3" t="s">
        <v>4784</v>
      </c>
      <c r="D676" s="6">
        <v>50000</v>
      </c>
      <c r="E676" s="15" t="str">
        <f t="shared" si="30"/>
        <v>Greater than 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 s="9">
        <f t="shared" si="31"/>
        <v>41863.116053240738</v>
      </c>
      <c r="L676" s="11">
        <v>2014</v>
      </c>
      <c r="M676">
        <v>1402627627</v>
      </c>
      <c r="N676" s="9">
        <f t="shared" si="32"/>
        <v>41803.116053240738</v>
      </c>
      <c r="O676" s="11">
        <f>YEAR(Table1[[#This Row],[launch date  conversion]])</f>
        <v>2014</v>
      </c>
      <c r="P676" t="b">
        <v>0</v>
      </c>
      <c r="Q676">
        <v>2</v>
      </c>
      <c r="R676" t="b">
        <v>0</v>
      </c>
      <c r="S676" t="s">
        <v>8271</v>
      </c>
      <c r="T676" t="s">
        <v>8355</v>
      </c>
      <c r="U676" t="s">
        <v>8367</v>
      </c>
    </row>
    <row r="677" spans="1:21" ht="50" customHeight="1" x14ac:dyDescent="0.2">
      <c r="A677">
        <v>675</v>
      </c>
      <c r="B677" s="3" t="s">
        <v>676</v>
      </c>
      <c r="C677" s="3" t="s">
        <v>4785</v>
      </c>
      <c r="D677" s="6">
        <v>6000</v>
      </c>
      <c r="E677" s="15" t="str">
        <f t="shared" si="30"/>
        <v>5000 to 9999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 s="9">
        <f t="shared" si="31"/>
        <v>42005.290972222225</v>
      </c>
      <c r="L677" s="11">
        <v>2015</v>
      </c>
      <c r="M677">
        <v>1417558804</v>
      </c>
      <c r="N677" s="9">
        <f t="shared" si="32"/>
        <v>41975.930601851855</v>
      </c>
      <c r="O677" s="11">
        <f>YEAR(Table1[[#This Row],[launch date  conversion]])</f>
        <v>2014</v>
      </c>
      <c r="P677" t="b">
        <v>0</v>
      </c>
      <c r="Q677">
        <v>26</v>
      </c>
      <c r="R677" t="b">
        <v>0</v>
      </c>
      <c r="S677" t="s">
        <v>8271</v>
      </c>
      <c r="T677" t="s">
        <v>8355</v>
      </c>
      <c r="U677" t="s">
        <v>8367</v>
      </c>
    </row>
    <row r="678" spans="1:21" ht="50" customHeight="1" x14ac:dyDescent="0.2">
      <c r="A678">
        <v>676</v>
      </c>
      <c r="B678" s="3" t="s">
        <v>677</v>
      </c>
      <c r="C678" s="3" t="s">
        <v>4786</v>
      </c>
      <c r="D678" s="6">
        <v>100000</v>
      </c>
      <c r="E678" s="15" t="str">
        <f t="shared" si="30"/>
        <v>Greater than 50000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 s="9">
        <f t="shared" si="31"/>
        <v>42042.768298611118</v>
      </c>
      <c r="L678" s="11">
        <v>2015</v>
      </c>
      <c r="M678">
        <v>1420741581</v>
      </c>
      <c r="N678" s="9">
        <f t="shared" si="32"/>
        <v>42012.768298611118</v>
      </c>
      <c r="O678" s="11">
        <f>YEAR(Table1[[#This Row],[launch date  conversion]])</f>
        <v>2015</v>
      </c>
      <c r="P678" t="b">
        <v>0</v>
      </c>
      <c r="Q678">
        <v>24</v>
      </c>
      <c r="R678" t="b">
        <v>0</v>
      </c>
      <c r="S678" t="s">
        <v>8271</v>
      </c>
      <c r="T678" t="s">
        <v>8355</v>
      </c>
      <c r="U678" t="s">
        <v>8367</v>
      </c>
    </row>
    <row r="679" spans="1:21" ht="50" customHeight="1" x14ac:dyDescent="0.2">
      <c r="A679">
        <v>677</v>
      </c>
      <c r="B679" s="3" t="s">
        <v>678</v>
      </c>
      <c r="C679" s="3" t="s">
        <v>4787</v>
      </c>
      <c r="D679" s="6">
        <v>50000</v>
      </c>
      <c r="E679" s="15" t="str">
        <f t="shared" si="30"/>
        <v>Greater than 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 s="9">
        <f t="shared" si="31"/>
        <v>42549.403877314813</v>
      </c>
      <c r="L679" s="11">
        <v>2016</v>
      </c>
      <c r="M679">
        <v>1463218895</v>
      </c>
      <c r="N679" s="9">
        <f t="shared" si="32"/>
        <v>42504.403877314813</v>
      </c>
      <c r="O679" s="11">
        <f>YEAR(Table1[[#This Row],[launch date  conversion]])</f>
        <v>2016</v>
      </c>
      <c r="P679" t="b">
        <v>0</v>
      </c>
      <c r="Q679">
        <v>96</v>
      </c>
      <c r="R679" t="b">
        <v>0</v>
      </c>
      <c r="S679" t="s">
        <v>8271</v>
      </c>
      <c r="T679" t="s">
        <v>8355</v>
      </c>
      <c r="U679" t="s">
        <v>8367</v>
      </c>
    </row>
    <row r="680" spans="1:21" ht="50" customHeight="1" x14ac:dyDescent="0.2">
      <c r="A680">
        <v>678</v>
      </c>
      <c r="B680" s="3" t="s">
        <v>679</v>
      </c>
      <c r="C680" s="3" t="s">
        <v>4788</v>
      </c>
      <c r="D680" s="6">
        <v>29000</v>
      </c>
      <c r="E680" s="15" t="str">
        <f t="shared" si="30"/>
        <v>25000 to 29999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 s="9">
        <f t="shared" si="31"/>
        <v>42511.376597222217</v>
      </c>
      <c r="L680" s="11">
        <v>2016</v>
      </c>
      <c r="M680">
        <v>1461229338</v>
      </c>
      <c r="N680" s="9">
        <f t="shared" si="32"/>
        <v>42481.376597222217</v>
      </c>
      <c r="O680" s="11">
        <f>YEAR(Table1[[#This Row],[launch date  conversion]])</f>
        <v>2016</v>
      </c>
      <c r="P680" t="b">
        <v>0</v>
      </c>
      <c r="Q680">
        <v>17</v>
      </c>
      <c r="R680" t="b">
        <v>0</v>
      </c>
      <c r="S680" t="s">
        <v>8271</v>
      </c>
      <c r="T680" t="s">
        <v>8355</v>
      </c>
      <c r="U680" t="s">
        <v>8367</v>
      </c>
    </row>
    <row r="681" spans="1:21" ht="50" customHeight="1" x14ac:dyDescent="0.2">
      <c r="A681">
        <v>679</v>
      </c>
      <c r="B681" s="3" t="s">
        <v>680</v>
      </c>
      <c r="C681" s="3" t="s">
        <v>4789</v>
      </c>
      <c r="D681" s="6">
        <v>57000</v>
      </c>
      <c r="E681" s="15" t="str">
        <f t="shared" si="30"/>
        <v>Greater than 50000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 s="9">
        <f t="shared" si="31"/>
        <v>42616.695706018523</v>
      </c>
      <c r="L681" s="11">
        <v>2016</v>
      </c>
      <c r="M681">
        <v>1467736909</v>
      </c>
      <c r="N681" s="9">
        <f t="shared" si="32"/>
        <v>42556.695706018523</v>
      </c>
      <c r="O681" s="11">
        <f>YEAR(Table1[[#This Row],[launch date  conversion]])</f>
        <v>2016</v>
      </c>
      <c r="P681" t="b">
        <v>0</v>
      </c>
      <c r="Q681">
        <v>94</v>
      </c>
      <c r="R681" t="b">
        <v>0</v>
      </c>
      <c r="S681" t="s">
        <v>8271</v>
      </c>
      <c r="T681" t="s">
        <v>8355</v>
      </c>
      <c r="U681" t="s">
        <v>8367</v>
      </c>
    </row>
    <row r="682" spans="1:21" ht="50" customHeight="1" x14ac:dyDescent="0.2">
      <c r="A682">
        <v>680</v>
      </c>
      <c r="B682" s="3" t="s">
        <v>681</v>
      </c>
      <c r="C682" s="3" t="s">
        <v>4790</v>
      </c>
      <c r="D682" s="6">
        <v>75000</v>
      </c>
      <c r="E682" s="15" t="str">
        <f t="shared" si="30"/>
        <v>Greater than 50000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 s="9">
        <f t="shared" si="31"/>
        <v>41899.501516203702</v>
      </c>
      <c r="L682" s="11">
        <v>2014</v>
      </c>
      <c r="M682">
        <v>1407931331</v>
      </c>
      <c r="N682" s="9">
        <f t="shared" si="32"/>
        <v>41864.501516203702</v>
      </c>
      <c r="O682" s="11">
        <f>YEAR(Table1[[#This Row],[launch date  conversion]])</f>
        <v>2014</v>
      </c>
      <c r="P682" t="b">
        <v>0</v>
      </c>
      <c r="Q682">
        <v>129</v>
      </c>
      <c r="R682" t="b">
        <v>0</v>
      </c>
      <c r="S682" t="s">
        <v>8271</v>
      </c>
      <c r="T682" t="s">
        <v>8355</v>
      </c>
      <c r="U682" t="s">
        <v>8367</v>
      </c>
    </row>
    <row r="683" spans="1:21" ht="50" customHeight="1" x14ac:dyDescent="0.2">
      <c r="A683">
        <v>681</v>
      </c>
      <c r="B683" s="3" t="s">
        <v>682</v>
      </c>
      <c r="C683" s="3" t="s">
        <v>4791</v>
      </c>
      <c r="D683" s="6">
        <v>2500</v>
      </c>
      <c r="E683" s="15" t="str">
        <f t="shared" si="30"/>
        <v>1000 to 4999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 s="9">
        <f t="shared" si="31"/>
        <v>42669.805601851855</v>
      </c>
      <c r="L683" s="11">
        <v>2016</v>
      </c>
      <c r="M683">
        <v>1474917604</v>
      </c>
      <c r="N683" s="9">
        <f t="shared" si="32"/>
        <v>42639.805601851855</v>
      </c>
      <c r="O683" s="11">
        <f>YEAR(Table1[[#This Row],[launch date  conversion]])</f>
        <v>2016</v>
      </c>
      <c r="P683" t="b">
        <v>0</v>
      </c>
      <c r="Q683">
        <v>1</v>
      </c>
      <c r="R683" t="b">
        <v>0</v>
      </c>
      <c r="S683" t="s">
        <v>8271</v>
      </c>
      <c r="T683" t="s">
        <v>8355</v>
      </c>
      <c r="U683" t="s">
        <v>8367</v>
      </c>
    </row>
    <row r="684" spans="1:21" ht="50" customHeight="1" x14ac:dyDescent="0.2">
      <c r="A684">
        <v>682</v>
      </c>
      <c r="B684" s="3" t="s">
        <v>683</v>
      </c>
      <c r="C684" s="3" t="s">
        <v>4792</v>
      </c>
      <c r="D684" s="6">
        <v>50000</v>
      </c>
      <c r="E684" s="15" t="str">
        <f t="shared" si="30"/>
        <v>Greater than 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 s="9">
        <f t="shared" si="31"/>
        <v>42808.723634259266</v>
      </c>
      <c r="L684" s="11">
        <v>2017</v>
      </c>
      <c r="M684">
        <v>1486923722</v>
      </c>
      <c r="N684" s="9">
        <f t="shared" si="32"/>
        <v>42778.765300925923</v>
      </c>
      <c r="O684" s="11">
        <f>YEAR(Table1[[#This Row],[launch date  conversion]])</f>
        <v>2017</v>
      </c>
      <c r="P684" t="b">
        <v>0</v>
      </c>
      <c r="Q684">
        <v>4</v>
      </c>
      <c r="R684" t="b">
        <v>0</v>
      </c>
      <c r="S684" t="s">
        <v>8271</v>
      </c>
      <c r="T684" t="s">
        <v>8355</v>
      </c>
      <c r="U684" t="s">
        <v>8367</v>
      </c>
    </row>
    <row r="685" spans="1:21" ht="50" customHeight="1" x14ac:dyDescent="0.2">
      <c r="A685">
        <v>683</v>
      </c>
      <c r="B685" s="3" t="s">
        <v>684</v>
      </c>
      <c r="C685" s="3" t="s">
        <v>4793</v>
      </c>
      <c r="D685" s="6">
        <v>35000</v>
      </c>
      <c r="E685" s="15" t="str">
        <f t="shared" si="30"/>
        <v>35000 to 39999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 s="9">
        <f t="shared" si="31"/>
        <v>42674.900046296301</v>
      </c>
      <c r="L685" s="11">
        <v>2016</v>
      </c>
      <c r="M685">
        <v>1474493764</v>
      </c>
      <c r="N685" s="9">
        <f t="shared" si="32"/>
        <v>42634.900046296301</v>
      </c>
      <c r="O685" s="11">
        <f>YEAR(Table1[[#This Row],[launch date  conversion]])</f>
        <v>2016</v>
      </c>
      <c r="P685" t="b">
        <v>0</v>
      </c>
      <c r="Q685">
        <v>3</v>
      </c>
      <c r="R685" t="b">
        <v>0</v>
      </c>
      <c r="S685" t="s">
        <v>8271</v>
      </c>
      <c r="T685" t="s">
        <v>8355</v>
      </c>
      <c r="U685" t="s">
        <v>8367</v>
      </c>
    </row>
    <row r="686" spans="1:21" ht="50" customHeight="1" x14ac:dyDescent="0.2">
      <c r="A686">
        <v>684</v>
      </c>
      <c r="B686" s="3" t="s">
        <v>685</v>
      </c>
      <c r="C686" s="3" t="s">
        <v>4794</v>
      </c>
      <c r="D686" s="6">
        <v>320000</v>
      </c>
      <c r="E686" s="15" t="str">
        <f t="shared" si="30"/>
        <v>Greater than 50000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 s="9">
        <f t="shared" si="31"/>
        <v>41845.125</v>
      </c>
      <c r="L686" s="11">
        <v>2014</v>
      </c>
      <c r="M686">
        <v>1403176891</v>
      </c>
      <c r="N686" s="9">
        <f t="shared" si="32"/>
        <v>41809.473275462966</v>
      </c>
      <c r="O686" s="11">
        <f>YEAR(Table1[[#This Row],[launch date  conversion]])</f>
        <v>2014</v>
      </c>
      <c r="P686" t="b">
        <v>0</v>
      </c>
      <c r="Q686">
        <v>135</v>
      </c>
      <c r="R686" t="b">
        <v>0</v>
      </c>
      <c r="S686" t="s">
        <v>8271</v>
      </c>
      <c r="T686" t="s">
        <v>8355</v>
      </c>
      <c r="U686" t="s">
        <v>8367</v>
      </c>
    </row>
    <row r="687" spans="1:21" ht="50" customHeight="1" x14ac:dyDescent="0.2">
      <c r="A687">
        <v>685</v>
      </c>
      <c r="B687" s="3" t="s">
        <v>686</v>
      </c>
      <c r="C687" s="3" t="s">
        <v>4795</v>
      </c>
      <c r="D687" s="6">
        <v>2000</v>
      </c>
      <c r="E687" s="15" t="str">
        <f t="shared" si="30"/>
        <v>1000 to 4999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 s="9">
        <f t="shared" si="31"/>
        <v>42016.866574074069</v>
      </c>
      <c r="L687" s="11">
        <v>2015</v>
      </c>
      <c r="M687">
        <v>1417207672</v>
      </c>
      <c r="N687" s="9">
        <f t="shared" si="32"/>
        <v>41971.866574074069</v>
      </c>
      <c r="O687" s="11">
        <f>YEAR(Table1[[#This Row],[launch date  conversion]])</f>
        <v>2014</v>
      </c>
      <c r="P687" t="b">
        <v>0</v>
      </c>
      <c r="Q687">
        <v>10</v>
      </c>
      <c r="R687" t="b">
        <v>0</v>
      </c>
      <c r="S687" t="s">
        <v>8271</v>
      </c>
      <c r="T687" t="s">
        <v>8355</v>
      </c>
      <c r="U687" t="s">
        <v>8367</v>
      </c>
    </row>
    <row r="688" spans="1:21" ht="50" customHeight="1" x14ac:dyDescent="0.2">
      <c r="A688">
        <v>686</v>
      </c>
      <c r="B688" s="3" t="s">
        <v>687</v>
      </c>
      <c r="C688" s="3" t="s">
        <v>4796</v>
      </c>
      <c r="D688" s="6">
        <v>500000</v>
      </c>
      <c r="E688" s="15" t="str">
        <f t="shared" si="30"/>
        <v>Greater than 50000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 s="9">
        <f t="shared" si="31"/>
        <v>42219.673263888893</v>
      </c>
      <c r="L688" s="11">
        <v>2015</v>
      </c>
      <c r="M688">
        <v>1436026170</v>
      </c>
      <c r="N688" s="9">
        <f t="shared" si="32"/>
        <v>42189.673263888893</v>
      </c>
      <c r="O688" s="11">
        <f>YEAR(Table1[[#This Row],[launch date  conversion]])</f>
        <v>2015</v>
      </c>
      <c r="P688" t="b">
        <v>0</v>
      </c>
      <c r="Q688">
        <v>0</v>
      </c>
      <c r="R688" t="b">
        <v>0</v>
      </c>
      <c r="S688" t="s">
        <v>8271</v>
      </c>
      <c r="T688" t="s">
        <v>8355</v>
      </c>
      <c r="U688" t="s">
        <v>8367</v>
      </c>
    </row>
    <row r="689" spans="1:21" ht="50" customHeight="1" x14ac:dyDescent="0.2">
      <c r="A689">
        <v>687</v>
      </c>
      <c r="B689" s="3" t="s">
        <v>688</v>
      </c>
      <c r="C689" s="3" t="s">
        <v>4797</v>
      </c>
      <c r="D689" s="6">
        <v>100000</v>
      </c>
      <c r="E689" s="15" t="str">
        <f t="shared" si="30"/>
        <v>Greater than 50000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 s="9">
        <f t="shared" si="31"/>
        <v>42771.750613425931</v>
      </c>
      <c r="L689" s="11">
        <v>2017</v>
      </c>
      <c r="M689">
        <v>1481133653</v>
      </c>
      <c r="N689" s="9">
        <f t="shared" si="32"/>
        <v>42711.750613425931</v>
      </c>
      <c r="O689" s="11">
        <f>YEAR(Table1[[#This Row],[launch date  conversion]])</f>
        <v>2016</v>
      </c>
      <c r="P689" t="b">
        <v>0</v>
      </c>
      <c r="Q689">
        <v>6</v>
      </c>
      <c r="R689" t="b">
        <v>0</v>
      </c>
      <c r="S689" t="s">
        <v>8271</v>
      </c>
      <c r="T689" t="s">
        <v>8355</v>
      </c>
      <c r="U689" t="s">
        <v>8367</v>
      </c>
    </row>
    <row r="690" spans="1:21" ht="50" customHeight="1" x14ac:dyDescent="0.2">
      <c r="A690">
        <v>688</v>
      </c>
      <c r="B690" s="3" t="s">
        <v>689</v>
      </c>
      <c r="C690" s="3" t="s">
        <v>4798</v>
      </c>
      <c r="D690" s="6">
        <v>20000</v>
      </c>
      <c r="E690" s="15" t="str">
        <f t="shared" si="30"/>
        <v>20000 to 24999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 s="9">
        <f t="shared" si="31"/>
        <v>42292.104780092588</v>
      </c>
      <c r="L690" s="11">
        <v>2015</v>
      </c>
      <c r="M690">
        <v>1442284253</v>
      </c>
      <c r="N690" s="9">
        <f t="shared" si="32"/>
        <v>42262.104780092588</v>
      </c>
      <c r="O690" s="11">
        <f>YEAR(Table1[[#This Row],[launch date  conversion]])</f>
        <v>2015</v>
      </c>
      <c r="P690" t="b">
        <v>0</v>
      </c>
      <c r="Q690">
        <v>36</v>
      </c>
      <c r="R690" t="b">
        <v>0</v>
      </c>
      <c r="S690" t="s">
        <v>8271</v>
      </c>
      <c r="T690" t="s">
        <v>8355</v>
      </c>
      <c r="U690" t="s">
        <v>8367</v>
      </c>
    </row>
    <row r="691" spans="1:21" ht="50" customHeight="1" x14ac:dyDescent="0.2">
      <c r="A691">
        <v>689</v>
      </c>
      <c r="B691" s="3" t="s">
        <v>690</v>
      </c>
      <c r="C691" s="3" t="s">
        <v>4799</v>
      </c>
      <c r="D691" s="6">
        <v>200000</v>
      </c>
      <c r="E691" s="15" t="str">
        <f t="shared" si="30"/>
        <v>Greater than 50000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 s="9">
        <f t="shared" si="31"/>
        <v>42712.207638888889</v>
      </c>
      <c r="L691" s="11">
        <v>2016</v>
      </c>
      <c r="M691">
        <v>1478016097</v>
      </c>
      <c r="N691" s="9">
        <f t="shared" si="32"/>
        <v>42675.66778935185</v>
      </c>
      <c r="O691" s="11">
        <f>YEAR(Table1[[#This Row],[launch date  conversion]])</f>
        <v>2016</v>
      </c>
      <c r="P691" t="b">
        <v>0</v>
      </c>
      <c r="Q691">
        <v>336</v>
      </c>
      <c r="R691" t="b">
        <v>0</v>
      </c>
      <c r="S691" t="s">
        <v>8271</v>
      </c>
      <c r="T691" t="s">
        <v>8355</v>
      </c>
      <c r="U691" t="s">
        <v>8367</v>
      </c>
    </row>
    <row r="692" spans="1:21" ht="50" customHeight="1" x14ac:dyDescent="0.2">
      <c r="A692">
        <v>690</v>
      </c>
      <c r="B692" s="3" t="s">
        <v>691</v>
      </c>
      <c r="C692" s="3" t="s">
        <v>4800</v>
      </c>
      <c r="D692" s="6">
        <v>20000</v>
      </c>
      <c r="E692" s="15" t="str">
        <f t="shared" si="30"/>
        <v>20000 to 24999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 s="9">
        <f t="shared" si="31"/>
        <v>42622.25</v>
      </c>
      <c r="L692" s="11">
        <v>2016</v>
      </c>
      <c r="M692">
        <v>1469718841</v>
      </c>
      <c r="N692" s="9">
        <f t="shared" si="32"/>
        <v>42579.634733796294</v>
      </c>
      <c r="O692" s="11">
        <f>YEAR(Table1[[#This Row],[launch date  conversion]])</f>
        <v>2016</v>
      </c>
      <c r="P692" t="b">
        <v>0</v>
      </c>
      <c r="Q692">
        <v>34</v>
      </c>
      <c r="R692" t="b">
        <v>0</v>
      </c>
      <c r="S692" t="s">
        <v>8271</v>
      </c>
      <c r="T692" t="s">
        <v>8355</v>
      </c>
      <c r="U692" t="s">
        <v>8367</v>
      </c>
    </row>
    <row r="693" spans="1:21" ht="50" customHeight="1" x14ac:dyDescent="0.2">
      <c r="A693">
        <v>691</v>
      </c>
      <c r="B693" s="3" t="s">
        <v>692</v>
      </c>
      <c r="C693" s="3" t="s">
        <v>4801</v>
      </c>
      <c r="D693" s="6">
        <v>50000</v>
      </c>
      <c r="E693" s="15" t="str">
        <f t="shared" si="30"/>
        <v>Greater than 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 s="9">
        <f t="shared" si="31"/>
        <v>42186.028310185182</v>
      </c>
      <c r="L693" s="11">
        <v>2015</v>
      </c>
      <c r="M693">
        <v>1433292046</v>
      </c>
      <c r="N693" s="9">
        <f t="shared" si="32"/>
        <v>42158.028310185182</v>
      </c>
      <c r="O693" s="11">
        <f>YEAR(Table1[[#This Row],[launch date  conversion]])</f>
        <v>2015</v>
      </c>
      <c r="P693" t="b">
        <v>0</v>
      </c>
      <c r="Q693">
        <v>10</v>
      </c>
      <c r="R693" t="b">
        <v>0</v>
      </c>
      <c r="S693" t="s">
        <v>8271</v>
      </c>
      <c r="T693" t="s">
        <v>8355</v>
      </c>
      <c r="U693" t="s">
        <v>8367</v>
      </c>
    </row>
    <row r="694" spans="1:21" ht="50" customHeight="1" x14ac:dyDescent="0.2">
      <c r="A694">
        <v>692</v>
      </c>
      <c r="B694" s="3" t="s">
        <v>693</v>
      </c>
      <c r="C694" s="3" t="s">
        <v>4802</v>
      </c>
      <c r="D694" s="6">
        <v>20000</v>
      </c>
      <c r="E694" s="15" t="str">
        <f t="shared" si="30"/>
        <v>20000 to 24999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 s="9">
        <f t="shared" si="31"/>
        <v>42726.37572916667</v>
      </c>
      <c r="L694" s="11">
        <v>2016</v>
      </c>
      <c r="M694">
        <v>1479805263</v>
      </c>
      <c r="N694" s="9">
        <f t="shared" si="32"/>
        <v>42696.37572916667</v>
      </c>
      <c r="O694" s="11">
        <f>YEAR(Table1[[#This Row],[launch date  conversion]])</f>
        <v>2016</v>
      </c>
      <c r="P694" t="b">
        <v>0</v>
      </c>
      <c r="Q694">
        <v>201</v>
      </c>
      <c r="R694" t="b">
        <v>0</v>
      </c>
      <c r="S694" t="s">
        <v>8271</v>
      </c>
      <c r="T694" t="s">
        <v>8355</v>
      </c>
      <c r="U694" t="s">
        <v>8367</v>
      </c>
    </row>
    <row r="695" spans="1:21" ht="50" customHeight="1" x14ac:dyDescent="0.2">
      <c r="A695">
        <v>693</v>
      </c>
      <c r="B695" s="3" t="s">
        <v>694</v>
      </c>
      <c r="C695" s="3" t="s">
        <v>4803</v>
      </c>
      <c r="D695" s="6">
        <v>100000</v>
      </c>
      <c r="E695" s="15" t="str">
        <f t="shared" si="30"/>
        <v>Greater than 50000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 s="9">
        <f t="shared" si="31"/>
        <v>42124.808182870373</v>
      </c>
      <c r="L695" s="11">
        <v>2015</v>
      </c>
      <c r="M695">
        <v>1427829827</v>
      </c>
      <c r="N695" s="9">
        <f t="shared" si="32"/>
        <v>42094.808182870373</v>
      </c>
      <c r="O695" s="11">
        <f>YEAR(Table1[[#This Row],[launch date  conversion]])</f>
        <v>2015</v>
      </c>
      <c r="P695" t="b">
        <v>0</v>
      </c>
      <c r="Q695">
        <v>296</v>
      </c>
      <c r="R695" t="b">
        <v>0</v>
      </c>
      <c r="S695" t="s">
        <v>8271</v>
      </c>
      <c r="T695" t="s">
        <v>8355</v>
      </c>
      <c r="U695" t="s">
        <v>8367</v>
      </c>
    </row>
    <row r="696" spans="1:21" ht="50" customHeight="1" x14ac:dyDescent="0.2">
      <c r="A696">
        <v>694</v>
      </c>
      <c r="B696" s="3" t="s">
        <v>695</v>
      </c>
      <c r="C696" s="3" t="s">
        <v>4804</v>
      </c>
      <c r="D696" s="6">
        <v>150000</v>
      </c>
      <c r="E696" s="15" t="str">
        <f t="shared" si="30"/>
        <v>Greater than 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 s="9">
        <f t="shared" si="31"/>
        <v>42767.663877314815</v>
      </c>
      <c r="L696" s="11">
        <v>2017</v>
      </c>
      <c r="M696">
        <v>1483372559</v>
      </c>
      <c r="N696" s="9">
        <f t="shared" si="32"/>
        <v>42737.663877314815</v>
      </c>
      <c r="O696" s="11">
        <f>YEAR(Table1[[#This Row],[launch date  conversion]])</f>
        <v>2017</v>
      </c>
      <c r="P696" t="b">
        <v>0</v>
      </c>
      <c r="Q696">
        <v>7</v>
      </c>
      <c r="R696" t="b">
        <v>0</v>
      </c>
      <c r="S696" t="s">
        <v>8271</v>
      </c>
      <c r="T696" t="s">
        <v>8355</v>
      </c>
      <c r="U696" t="s">
        <v>8367</v>
      </c>
    </row>
    <row r="697" spans="1:21" ht="50" customHeight="1" x14ac:dyDescent="0.2">
      <c r="A697">
        <v>695</v>
      </c>
      <c r="B697" s="3" t="s">
        <v>696</v>
      </c>
      <c r="C697" s="3" t="s">
        <v>4805</v>
      </c>
      <c r="D697" s="6">
        <v>60000</v>
      </c>
      <c r="E697" s="15" t="str">
        <f t="shared" si="30"/>
        <v>Greater than 50000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 s="9">
        <f t="shared" si="31"/>
        <v>41943.521064814813</v>
      </c>
      <c r="L697" s="11">
        <v>2014</v>
      </c>
      <c r="M697">
        <v>1412166620</v>
      </c>
      <c r="N697" s="9">
        <f t="shared" si="32"/>
        <v>41913.521064814813</v>
      </c>
      <c r="O697" s="11">
        <f>YEAR(Table1[[#This Row],[launch date  conversion]])</f>
        <v>2014</v>
      </c>
      <c r="P697" t="b">
        <v>0</v>
      </c>
      <c r="Q697">
        <v>7</v>
      </c>
      <c r="R697" t="b">
        <v>0</v>
      </c>
      <c r="S697" t="s">
        <v>8271</v>
      </c>
      <c r="T697" t="s">
        <v>8355</v>
      </c>
      <c r="U697" t="s">
        <v>8367</v>
      </c>
    </row>
    <row r="698" spans="1:21" ht="50" customHeight="1" x14ac:dyDescent="0.2">
      <c r="A698">
        <v>696</v>
      </c>
      <c r="B698" s="3" t="s">
        <v>697</v>
      </c>
      <c r="C698" s="3" t="s">
        <v>4806</v>
      </c>
      <c r="D698" s="6">
        <v>175000</v>
      </c>
      <c r="E698" s="15" t="str">
        <f t="shared" si="30"/>
        <v>Greater than 50000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 s="9">
        <f t="shared" si="31"/>
        <v>41845.927106481482</v>
      </c>
      <c r="L698" s="11">
        <v>2014</v>
      </c>
      <c r="M698">
        <v>1403734502</v>
      </c>
      <c r="N698" s="9">
        <f t="shared" si="32"/>
        <v>41815.927106481482</v>
      </c>
      <c r="O698" s="11">
        <f>YEAR(Table1[[#This Row],[launch date  conversion]])</f>
        <v>2014</v>
      </c>
      <c r="P698" t="b">
        <v>0</v>
      </c>
      <c r="Q698">
        <v>1</v>
      </c>
      <c r="R698" t="b">
        <v>0</v>
      </c>
      <c r="S698" t="s">
        <v>8271</v>
      </c>
      <c r="T698" t="s">
        <v>8355</v>
      </c>
      <c r="U698" t="s">
        <v>8367</v>
      </c>
    </row>
    <row r="699" spans="1:21" ht="50" customHeight="1" x14ac:dyDescent="0.2">
      <c r="A699">
        <v>697</v>
      </c>
      <c r="B699" s="3" t="s">
        <v>698</v>
      </c>
      <c r="C699" s="3" t="s">
        <v>4807</v>
      </c>
      <c r="D699" s="6">
        <v>5000</v>
      </c>
      <c r="E699" s="15" t="str">
        <f t="shared" si="30"/>
        <v>5000 to 9999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 s="9">
        <f t="shared" si="31"/>
        <v>42403.523020833338</v>
      </c>
      <c r="L699" s="11">
        <v>2016</v>
      </c>
      <c r="M699">
        <v>1453206789</v>
      </c>
      <c r="N699" s="9">
        <f t="shared" si="32"/>
        <v>42388.523020833338</v>
      </c>
      <c r="O699" s="11">
        <f>YEAR(Table1[[#This Row],[launch date  conversion]])</f>
        <v>2016</v>
      </c>
      <c r="P699" t="b">
        <v>0</v>
      </c>
      <c r="Q699">
        <v>114</v>
      </c>
      <c r="R699" t="b">
        <v>0</v>
      </c>
      <c r="S699" t="s">
        <v>8271</v>
      </c>
      <c r="T699" t="s">
        <v>8355</v>
      </c>
      <c r="U699" t="s">
        <v>8367</v>
      </c>
    </row>
    <row r="700" spans="1:21" ht="50" customHeight="1" x14ac:dyDescent="0.2">
      <c r="A700">
        <v>698</v>
      </c>
      <c r="B700" s="3" t="s">
        <v>699</v>
      </c>
      <c r="C700" s="3" t="s">
        <v>4808</v>
      </c>
      <c r="D700" s="6">
        <v>100000</v>
      </c>
      <c r="E700" s="15" t="str">
        <f t="shared" si="30"/>
        <v>Greater than 50000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 s="9">
        <f t="shared" si="31"/>
        <v>41900.083333333336</v>
      </c>
      <c r="L700" s="11">
        <v>2014</v>
      </c>
      <c r="M700">
        <v>1408141245</v>
      </c>
      <c r="N700" s="9">
        <f t="shared" si="32"/>
        <v>41866.931076388886</v>
      </c>
      <c r="O700" s="11">
        <f>YEAR(Table1[[#This Row],[launch date  conversion]])</f>
        <v>2014</v>
      </c>
      <c r="P700" t="b">
        <v>0</v>
      </c>
      <c r="Q700">
        <v>29</v>
      </c>
      <c r="R700" t="b">
        <v>0</v>
      </c>
      <c r="S700" t="s">
        <v>8271</v>
      </c>
      <c r="T700" t="s">
        <v>8355</v>
      </c>
      <c r="U700" t="s">
        <v>8367</v>
      </c>
    </row>
    <row r="701" spans="1:21" ht="50" customHeight="1" x14ac:dyDescent="0.2">
      <c r="A701">
        <v>699</v>
      </c>
      <c r="B701" s="3" t="s">
        <v>700</v>
      </c>
      <c r="C701" s="3" t="s">
        <v>4809</v>
      </c>
      <c r="D701" s="6">
        <v>130000</v>
      </c>
      <c r="E701" s="15" t="str">
        <f t="shared" si="30"/>
        <v>Greater than 50000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 s="9">
        <f t="shared" si="31"/>
        <v>41600.666666666664</v>
      </c>
      <c r="L701" s="11">
        <v>2013</v>
      </c>
      <c r="M701">
        <v>1381923548</v>
      </c>
      <c r="N701" s="9">
        <f t="shared" si="32"/>
        <v>41563.485509259262</v>
      </c>
      <c r="O701" s="11">
        <f>YEAR(Table1[[#This Row],[launch date  conversion]])</f>
        <v>2013</v>
      </c>
      <c r="P701" t="b">
        <v>0</v>
      </c>
      <c r="Q701">
        <v>890</v>
      </c>
      <c r="R701" t="b">
        <v>0</v>
      </c>
      <c r="S701" t="s">
        <v>8271</v>
      </c>
      <c r="T701" t="s">
        <v>8355</v>
      </c>
      <c r="U701" t="s">
        <v>8367</v>
      </c>
    </row>
    <row r="702" spans="1:21" ht="50" customHeight="1" x14ac:dyDescent="0.2">
      <c r="A702">
        <v>700</v>
      </c>
      <c r="B702" s="3" t="s">
        <v>701</v>
      </c>
      <c r="C702" s="3" t="s">
        <v>4810</v>
      </c>
      <c r="D702" s="6">
        <v>15000</v>
      </c>
      <c r="E702" s="15" t="str">
        <f t="shared" si="30"/>
        <v>15000 to 19999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 s="9">
        <f t="shared" si="31"/>
        <v>42745.688437500001</v>
      </c>
      <c r="L702" s="11">
        <v>2017</v>
      </c>
      <c r="M702">
        <v>1481473881</v>
      </c>
      <c r="N702" s="9">
        <f t="shared" si="32"/>
        <v>42715.688437500001</v>
      </c>
      <c r="O702" s="11">
        <f>YEAR(Table1[[#This Row],[launch date  conversion]])</f>
        <v>2016</v>
      </c>
      <c r="P702" t="b">
        <v>0</v>
      </c>
      <c r="Q702">
        <v>31</v>
      </c>
      <c r="R702" t="b">
        <v>0</v>
      </c>
      <c r="S702" t="s">
        <v>8271</v>
      </c>
      <c r="T702" t="s">
        <v>8355</v>
      </c>
      <c r="U702" t="s">
        <v>8367</v>
      </c>
    </row>
    <row r="703" spans="1:21" ht="50" customHeight="1" x14ac:dyDescent="0.2">
      <c r="A703">
        <v>701</v>
      </c>
      <c r="B703" s="3" t="s">
        <v>702</v>
      </c>
      <c r="C703" s="3" t="s">
        <v>4811</v>
      </c>
      <c r="D703" s="6">
        <v>23000</v>
      </c>
      <c r="E703" s="15" t="str">
        <f t="shared" si="30"/>
        <v>20000 to 24999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 s="9">
        <f t="shared" si="31"/>
        <v>41843.662962962961</v>
      </c>
      <c r="L703" s="11">
        <v>2014</v>
      </c>
      <c r="M703">
        <v>1403538880</v>
      </c>
      <c r="N703" s="9">
        <f t="shared" si="32"/>
        <v>41813.662962962961</v>
      </c>
      <c r="O703" s="11">
        <f>YEAR(Table1[[#This Row],[launch date  conversion]])</f>
        <v>2014</v>
      </c>
      <c r="P703" t="b">
        <v>0</v>
      </c>
      <c r="Q703">
        <v>21</v>
      </c>
      <c r="R703" t="b">
        <v>0</v>
      </c>
      <c r="S703" t="s">
        <v>8271</v>
      </c>
      <c r="T703" t="s">
        <v>8355</v>
      </c>
      <c r="U703" t="s">
        <v>8367</v>
      </c>
    </row>
    <row r="704" spans="1:21" ht="50" customHeight="1" x14ac:dyDescent="0.2">
      <c r="A704">
        <v>702</v>
      </c>
      <c r="B704" s="3" t="s">
        <v>703</v>
      </c>
      <c r="C704" s="3" t="s">
        <v>4812</v>
      </c>
      <c r="D704" s="6">
        <v>15000</v>
      </c>
      <c r="E704" s="15" t="str">
        <f t="shared" si="30"/>
        <v>15000 to 19999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 s="9">
        <f t="shared" si="31"/>
        <v>42698.768368055549</v>
      </c>
      <c r="L704" s="11">
        <v>2016</v>
      </c>
      <c r="M704">
        <v>1477416387</v>
      </c>
      <c r="N704" s="9">
        <f t="shared" si="32"/>
        <v>42668.726701388892</v>
      </c>
      <c r="O704" s="11">
        <f>YEAR(Table1[[#This Row],[launch date  conversion]])</f>
        <v>2016</v>
      </c>
      <c r="P704" t="b">
        <v>0</v>
      </c>
      <c r="Q704">
        <v>37</v>
      </c>
      <c r="R704" t="b">
        <v>0</v>
      </c>
      <c r="S704" t="s">
        <v>8271</v>
      </c>
      <c r="T704" t="s">
        <v>8355</v>
      </c>
      <c r="U704" t="s">
        <v>8367</v>
      </c>
    </row>
    <row r="705" spans="1:21" ht="50" customHeight="1" x14ac:dyDescent="0.2">
      <c r="A705">
        <v>703</v>
      </c>
      <c r="B705" s="3" t="s">
        <v>704</v>
      </c>
      <c r="C705" s="3" t="s">
        <v>4813</v>
      </c>
      <c r="D705" s="6">
        <v>15000</v>
      </c>
      <c r="E705" s="15" t="str">
        <f t="shared" si="30"/>
        <v>15000 to 19999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 s="9">
        <f t="shared" si="31"/>
        <v>42766.98055555555</v>
      </c>
      <c r="L705" s="11">
        <v>2017</v>
      </c>
      <c r="M705">
        <v>1481150949</v>
      </c>
      <c r="N705" s="9">
        <f t="shared" si="32"/>
        <v>42711.950798611113</v>
      </c>
      <c r="O705" s="11">
        <f>YEAR(Table1[[#This Row],[launch date  conversion]])</f>
        <v>2016</v>
      </c>
      <c r="P705" t="b">
        <v>0</v>
      </c>
      <c r="Q705">
        <v>7</v>
      </c>
      <c r="R705" t="b">
        <v>0</v>
      </c>
      <c r="S705" t="s">
        <v>8271</v>
      </c>
      <c r="T705" t="s">
        <v>8355</v>
      </c>
      <c r="U705" t="s">
        <v>8367</v>
      </c>
    </row>
    <row r="706" spans="1:21" ht="50" customHeight="1" x14ac:dyDescent="0.2">
      <c r="A706">
        <v>704</v>
      </c>
      <c r="B706" s="3" t="s">
        <v>705</v>
      </c>
      <c r="C706" s="3" t="s">
        <v>4814</v>
      </c>
      <c r="D706" s="6">
        <v>55000</v>
      </c>
      <c r="E706" s="15" t="str">
        <f t="shared" ref="E706:E769" si="33">_xlfn.IFS(D706&lt;1000,"less than 1000",D706&lt;5000, "1000 to 4999",D706&lt;10000, "5000 to 9999",D706&lt;15000, "10000 to 14999",D706&lt;20000,"15000 to 19999",D706&lt;25000, "20000 to 24999", D706&lt;30000, "25000 to 29999",D706&lt;35000,"30000 to 34999", D706&lt;40000,"35000 to 39999", D706&lt;45000,"40000 to 44999",D706&lt;50000,"45000 to 49999",TRUE, "Greater than 50000")</f>
        <v>Greater than 50000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 s="9">
        <f t="shared" si="31"/>
        <v>42786.192916666667</v>
      </c>
      <c r="L706" s="11">
        <v>2017</v>
      </c>
      <c r="M706">
        <v>1482381468</v>
      </c>
      <c r="N706" s="9">
        <f t="shared" si="32"/>
        <v>42726.192916666667</v>
      </c>
      <c r="O706" s="11">
        <f>YEAR(Table1[[#This Row],[launch date  conversion]])</f>
        <v>2016</v>
      </c>
      <c r="P706" t="b">
        <v>0</v>
      </c>
      <c r="Q706">
        <v>4</v>
      </c>
      <c r="R706" t="b">
        <v>0</v>
      </c>
      <c r="S706" t="s">
        <v>8271</v>
      </c>
      <c r="T706" t="s">
        <v>8355</v>
      </c>
      <c r="U706" t="s">
        <v>8367</v>
      </c>
    </row>
    <row r="707" spans="1:21" ht="50" customHeight="1" x14ac:dyDescent="0.2">
      <c r="A707">
        <v>705</v>
      </c>
      <c r="B707" s="3" t="s">
        <v>706</v>
      </c>
      <c r="C707" s="3" t="s">
        <v>4815</v>
      </c>
      <c r="D707" s="6">
        <v>100000</v>
      </c>
      <c r="E707" s="15" t="str">
        <f t="shared" si="33"/>
        <v>Greater than 50000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 s="9">
        <f t="shared" ref="K707:K770" si="34">(((J707/60)/60)/24)+DATE(1970,1,1)</f>
        <v>42756.491643518515</v>
      </c>
      <c r="L707" s="11">
        <v>2017</v>
      </c>
      <c r="M707">
        <v>1482407278</v>
      </c>
      <c r="N707" s="9">
        <f t="shared" ref="N707:N770" si="35">(((M707/60)/60)/24)+DATE(1970,1,1)</f>
        <v>42726.491643518515</v>
      </c>
      <c r="O707" s="11">
        <f>YEAR(Table1[[#This Row],[launch date  conversion]])</f>
        <v>2016</v>
      </c>
      <c r="P707" t="b">
        <v>0</v>
      </c>
      <c r="Q707">
        <v>5</v>
      </c>
      <c r="R707" t="b">
        <v>0</v>
      </c>
      <c r="S707" t="s">
        <v>8271</v>
      </c>
      <c r="T707" t="s">
        <v>8355</v>
      </c>
      <c r="U707" t="s">
        <v>8367</v>
      </c>
    </row>
    <row r="708" spans="1:21" ht="50" customHeight="1" x14ac:dyDescent="0.2">
      <c r="A708">
        <v>706</v>
      </c>
      <c r="B708" s="3" t="s">
        <v>707</v>
      </c>
      <c r="C708" s="3" t="s">
        <v>4816</v>
      </c>
      <c r="D708" s="6">
        <v>100000</v>
      </c>
      <c r="E708" s="15" t="str">
        <f t="shared" si="33"/>
        <v>Greater than 50000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 s="9">
        <f t="shared" si="34"/>
        <v>42718.777083333334</v>
      </c>
      <c r="L708" s="11">
        <v>2016</v>
      </c>
      <c r="M708">
        <v>1478130783</v>
      </c>
      <c r="N708" s="9">
        <f t="shared" si="35"/>
        <v>42676.995173611111</v>
      </c>
      <c r="O708" s="11">
        <f>YEAR(Table1[[#This Row],[launch date  conversion]])</f>
        <v>2016</v>
      </c>
      <c r="P708" t="b">
        <v>0</v>
      </c>
      <c r="Q708">
        <v>0</v>
      </c>
      <c r="R708" t="b">
        <v>0</v>
      </c>
      <c r="S708" t="s">
        <v>8271</v>
      </c>
      <c r="T708" t="s">
        <v>8355</v>
      </c>
      <c r="U708" t="s">
        <v>8367</v>
      </c>
    </row>
    <row r="709" spans="1:21" ht="50" customHeight="1" x14ac:dyDescent="0.2">
      <c r="A709">
        <v>707</v>
      </c>
      <c r="B709" s="3" t="s">
        <v>708</v>
      </c>
      <c r="C709" s="3" t="s">
        <v>4817</v>
      </c>
      <c r="D709" s="6">
        <v>68000</v>
      </c>
      <c r="E709" s="15" t="str">
        <f t="shared" si="33"/>
        <v>Greater than 50000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 s="9">
        <f t="shared" si="34"/>
        <v>42736.663506944446</v>
      </c>
      <c r="L709" s="11">
        <v>2017</v>
      </c>
      <c r="M709">
        <v>1479830127</v>
      </c>
      <c r="N709" s="9">
        <f t="shared" si="35"/>
        <v>42696.663506944446</v>
      </c>
      <c r="O709" s="11">
        <f>YEAR(Table1[[#This Row],[launch date  conversion]])</f>
        <v>2016</v>
      </c>
      <c r="P709" t="b">
        <v>0</v>
      </c>
      <c r="Q709">
        <v>456</v>
      </c>
      <c r="R709" t="b">
        <v>0</v>
      </c>
      <c r="S709" t="s">
        <v>8271</v>
      </c>
      <c r="T709" t="s">
        <v>8355</v>
      </c>
      <c r="U709" t="s">
        <v>8367</v>
      </c>
    </row>
    <row r="710" spans="1:21" ht="50" customHeight="1" x14ac:dyDescent="0.2">
      <c r="A710">
        <v>708</v>
      </c>
      <c r="B710" s="3" t="s">
        <v>709</v>
      </c>
      <c r="C710" s="3" t="s">
        <v>4818</v>
      </c>
      <c r="D710" s="6">
        <v>40000</v>
      </c>
      <c r="E710" s="15" t="str">
        <f t="shared" si="33"/>
        <v>40000 to 44999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 s="9">
        <f t="shared" si="34"/>
        <v>41895.581018518518</v>
      </c>
      <c r="L710" s="11">
        <v>2014</v>
      </c>
      <c r="M710">
        <v>1405432600</v>
      </c>
      <c r="N710" s="9">
        <f t="shared" si="35"/>
        <v>41835.581018518518</v>
      </c>
      <c r="O710" s="11">
        <f>YEAR(Table1[[#This Row],[launch date  conversion]])</f>
        <v>2014</v>
      </c>
      <c r="P710" t="b">
        <v>0</v>
      </c>
      <c r="Q710">
        <v>369</v>
      </c>
      <c r="R710" t="b">
        <v>0</v>
      </c>
      <c r="S710" t="s">
        <v>8271</v>
      </c>
      <c r="T710" t="s">
        <v>8355</v>
      </c>
      <c r="U710" t="s">
        <v>8367</v>
      </c>
    </row>
    <row r="711" spans="1:21" ht="50" customHeight="1" x14ac:dyDescent="0.2">
      <c r="A711">
        <v>709</v>
      </c>
      <c r="B711" s="3" t="s">
        <v>710</v>
      </c>
      <c r="C711" s="3" t="s">
        <v>4819</v>
      </c>
      <c r="D711" s="6">
        <v>15000</v>
      </c>
      <c r="E711" s="15" t="str">
        <f t="shared" si="33"/>
        <v>15000 to 19999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 s="9">
        <f t="shared" si="34"/>
        <v>41978.041192129633</v>
      </c>
      <c r="L711" s="11">
        <v>2014</v>
      </c>
      <c r="M711">
        <v>1415149159</v>
      </c>
      <c r="N711" s="9">
        <f t="shared" si="35"/>
        <v>41948.041192129633</v>
      </c>
      <c r="O711" s="11">
        <f>YEAR(Table1[[#This Row],[launch date  conversion]])</f>
        <v>2014</v>
      </c>
      <c r="P711" t="b">
        <v>0</v>
      </c>
      <c r="Q711">
        <v>2</v>
      </c>
      <c r="R711" t="b">
        <v>0</v>
      </c>
      <c r="S711" t="s">
        <v>8271</v>
      </c>
      <c r="T711" t="s">
        <v>8355</v>
      </c>
      <c r="U711" t="s">
        <v>8367</v>
      </c>
    </row>
    <row r="712" spans="1:21" ht="50" customHeight="1" x14ac:dyDescent="0.2">
      <c r="A712">
        <v>710</v>
      </c>
      <c r="B712" s="3" t="s">
        <v>711</v>
      </c>
      <c r="C712" s="3" t="s">
        <v>4820</v>
      </c>
      <c r="D712" s="6">
        <v>1200</v>
      </c>
      <c r="E712" s="15" t="str">
        <f t="shared" si="33"/>
        <v>1000 to 4999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 s="9">
        <f t="shared" si="34"/>
        <v>41871.030555555553</v>
      </c>
      <c r="L712" s="11">
        <v>2014</v>
      </c>
      <c r="M712">
        <v>1405640302</v>
      </c>
      <c r="N712" s="9">
        <f t="shared" si="35"/>
        <v>41837.984976851854</v>
      </c>
      <c r="O712" s="11">
        <f>YEAR(Table1[[#This Row],[launch date  conversion]])</f>
        <v>2014</v>
      </c>
      <c r="P712" t="b">
        <v>0</v>
      </c>
      <c r="Q712">
        <v>0</v>
      </c>
      <c r="R712" t="b">
        <v>0</v>
      </c>
      <c r="S712" t="s">
        <v>8271</v>
      </c>
      <c r="T712" t="s">
        <v>8355</v>
      </c>
      <c r="U712" t="s">
        <v>8367</v>
      </c>
    </row>
    <row r="713" spans="1:21" ht="50" customHeight="1" x14ac:dyDescent="0.2">
      <c r="A713">
        <v>711</v>
      </c>
      <c r="B713" s="3" t="s">
        <v>712</v>
      </c>
      <c r="C713" s="3" t="s">
        <v>4821</v>
      </c>
      <c r="D713" s="6">
        <v>100000</v>
      </c>
      <c r="E713" s="15" t="str">
        <f t="shared" si="33"/>
        <v>Greater than 50000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 s="9">
        <f t="shared" si="34"/>
        <v>42718.500787037032</v>
      </c>
      <c r="L713" s="11">
        <v>2016</v>
      </c>
      <c r="M713">
        <v>1478257268</v>
      </c>
      <c r="N713" s="9">
        <f t="shared" si="35"/>
        <v>42678.459120370375</v>
      </c>
      <c r="O713" s="11">
        <f>YEAR(Table1[[#This Row],[launch date  conversion]])</f>
        <v>2016</v>
      </c>
      <c r="P713" t="b">
        <v>0</v>
      </c>
      <c r="Q713">
        <v>338</v>
      </c>
      <c r="R713" t="b">
        <v>0</v>
      </c>
      <c r="S713" t="s">
        <v>8271</v>
      </c>
      <c r="T713" t="s">
        <v>8355</v>
      </c>
      <c r="U713" t="s">
        <v>8367</v>
      </c>
    </row>
    <row r="714" spans="1:21" ht="50" customHeight="1" x14ac:dyDescent="0.2">
      <c r="A714">
        <v>712</v>
      </c>
      <c r="B714" s="3" t="s">
        <v>713</v>
      </c>
      <c r="C714" s="3" t="s">
        <v>4822</v>
      </c>
      <c r="D714" s="6">
        <v>48500</v>
      </c>
      <c r="E714" s="15" t="str">
        <f t="shared" si="33"/>
        <v>45000 to 49999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 s="9">
        <f t="shared" si="34"/>
        <v>42414.680925925932</v>
      </c>
      <c r="L714" s="11">
        <v>2016</v>
      </c>
      <c r="M714">
        <v>1452874832</v>
      </c>
      <c r="N714" s="9">
        <f t="shared" si="35"/>
        <v>42384.680925925932</v>
      </c>
      <c r="O714" s="11">
        <f>YEAR(Table1[[#This Row],[launch date  conversion]])</f>
        <v>2016</v>
      </c>
      <c r="P714" t="b">
        <v>0</v>
      </c>
      <c r="Q714">
        <v>4</v>
      </c>
      <c r="R714" t="b">
        <v>0</v>
      </c>
      <c r="S714" t="s">
        <v>8271</v>
      </c>
      <c r="T714" t="s">
        <v>8355</v>
      </c>
      <c r="U714" t="s">
        <v>8367</v>
      </c>
    </row>
    <row r="715" spans="1:21" ht="50" customHeight="1" x14ac:dyDescent="0.2">
      <c r="A715">
        <v>713</v>
      </c>
      <c r="B715" s="3" t="s">
        <v>714</v>
      </c>
      <c r="C715" s="3" t="s">
        <v>4823</v>
      </c>
      <c r="D715" s="6">
        <v>25000</v>
      </c>
      <c r="E715" s="15" t="str">
        <f t="shared" si="33"/>
        <v>25000 to 29999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 s="9">
        <f t="shared" si="34"/>
        <v>42526.529305555552</v>
      </c>
      <c r="L715" s="11">
        <v>2016</v>
      </c>
      <c r="M715">
        <v>1462538532</v>
      </c>
      <c r="N715" s="9">
        <f t="shared" si="35"/>
        <v>42496.529305555552</v>
      </c>
      <c r="O715" s="11">
        <f>YEAR(Table1[[#This Row],[launch date  conversion]])</f>
        <v>2016</v>
      </c>
      <c r="P715" t="b">
        <v>0</v>
      </c>
      <c r="Q715">
        <v>1</v>
      </c>
      <c r="R715" t="b">
        <v>0</v>
      </c>
      <c r="S715" t="s">
        <v>8271</v>
      </c>
      <c r="T715" t="s">
        <v>8355</v>
      </c>
      <c r="U715" t="s">
        <v>8367</v>
      </c>
    </row>
    <row r="716" spans="1:21" ht="50" customHeight="1" x14ac:dyDescent="0.2">
      <c r="A716">
        <v>714</v>
      </c>
      <c r="B716" s="3" t="s">
        <v>715</v>
      </c>
      <c r="C716" s="3" t="s">
        <v>4824</v>
      </c>
      <c r="D716" s="6">
        <v>15000</v>
      </c>
      <c r="E716" s="15" t="str">
        <f t="shared" si="33"/>
        <v>15000 to 19999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 s="9">
        <f t="shared" si="34"/>
        <v>42794.787986111114</v>
      </c>
      <c r="L716" s="11">
        <v>2017</v>
      </c>
      <c r="M716">
        <v>1483124082</v>
      </c>
      <c r="N716" s="9">
        <f t="shared" si="35"/>
        <v>42734.787986111114</v>
      </c>
      <c r="O716" s="11">
        <f>YEAR(Table1[[#This Row],[launch date  conversion]])</f>
        <v>2016</v>
      </c>
      <c r="P716" t="b">
        <v>0</v>
      </c>
      <c r="Q716">
        <v>28</v>
      </c>
      <c r="R716" t="b">
        <v>0</v>
      </c>
      <c r="S716" t="s">
        <v>8271</v>
      </c>
      <c r="T716" t="s">
        <v>8355</v>
      </c>
      <c r="U716" t="s">
        <v>8367</v>
      </c>
    </row>
    <row r="717" spans="1:21" ht="50" customHeight="1" x14ac:dyDescent="0.2">
      <c r="A717">
        <v>715</v>
      </c>
      <c r="B717" s="3" t="s">
        <v>716</v>
      </c>
      <c r="C717" s="3" t="s">
        <v>4825</v>
      </c>
      <c r="D717" s="6">
        <v>27500</v>
      </c>
      <c r="E717" s="15" t="str">
        <f t="shared" si="33"/>
        <v>25000 to 29999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 s="9">
        <f t="shared" si="34"/>
        <v>42313.132407407407</v>
      </c>
      <c r="L717" s="11">
        <v>2015</v>
      </c>
      <c r="M717">
        <v>1443233440</v>
      </c>
      <c r="N717" s="9">
        <f t="shared" si="35"/>
        <v>42273.090740740736</v>
      </c>
      <c r="O717" s="11">
        <f>YEAR(Table1[[#This Row],[launch date  conversion]])</f>
        <v>2015</v>
      </c>
      <c r="P717" t="b">
        <v>0</v>
      </c>
      <c r="Q717">
        <v>12</v>
      </c>
      <c r="R717" t="b">
        <v>0</v>
      </c>
      <c r="S717" t="s">
        <v>8271</v>
      </c>
      <c r="T717" t="s">
        <v>8355</v>
      </c>
      <c r="U717" t="s">
        <v>8367</v>
      </c>
    </row>
    <row r="718" spans="1:21" ht="50" customHeight="1" x14ac:dyDescent="0.2">
      <c r="A718">
        <v>716</v>
      </c>
      <c r="B718" s="3" t="s">
        <v>717</v>
      </c>
      <c r="C718" s="3" t="s">
        <v>4826</v>
      </c>
      <c r="D718" s="6">
        <v>7000</v>
      </c>
      <c r="E718" s="15" t="str">
        <f t="shared" si="33"/>
        <v>5000 to 9999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 s="9">
        <f t="shared" si="34"/>
        <v>41974</v>
      </c>
      <c r="L718" s="11">
        <v>2014</v>
      </c>
      <c r="M718">
        <v>1414511307</v>
      </c>
      <c r="N718" s="9">
        <f t="shared" si="35"/>
        <v>41940.658645833333</v>
      </c>
      <c r="O718" s="11">
        <f>YEAR(Table1[[#This Row],[launch date  conversion]])</f>
        <v>2014</v>
      </c>
      <c r="P718" t="b">
        <v>0</v>
      </c>
      <c r="Q718">
        <v>16</v>
      </c>
      <c r="R718" t="b">
        <v>0</v>
      </c>
      <c r="S718" t="s">
        <v>8271</v>
      </c>
      <c r="T718" t="s">
        <v>8355</v>
      </c>
      <c r="U718" t="s">
        <v>8367</v>
      </c>
    </row>
    <row r="719" spans="1:21" ht="50" customHeight="1" x14ac:dyDescent="0.2">
      <c r="A719">
        <v>717</v>
      </c>
      <c r="B719" s="3" t="s">
        <v>718</v>
      </c>
      <c r="C719" s="3" t="s">
        <v>4827</v>
      </c>
      <c r="D719" s="6">
        <v>100000</v>
      </c>
      <c r="E719" s="15" t="str">
        <f t="shared" si="33"/>
        <v>Greater than 50000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 s="9">
        <f t="shared" si="34"/>
        <v>41887.854189814818</v>
      </c>
      <c r="L719" s="11">
        <v>2014</v>
      </c>
      <c r="M719">
        <v>1407357002</v>
      </c>
      <c r="N719" s="9">
        <f t="shared" si="35"/>
        <v>41857.854189814818</v>
      </c>
      <c r="O719" s="11">
        <f>YEAR(Table1[[#This Row],[launch date  conversion]])</f>
        <v>2014</v>
      </c>
      <c r="P719" t="b">
        <v>0</v>
      </c>
      <c r="Q719">
        <v>4</v>
      </c>
      <c r="R719" t="b">
        <v>0</v>
      </c>
      <c r="S719" t="s">
        <v>8271</v>
      </c>
      <c r="T719" t="s">
        <v>8355</v>
      </c>
      <c r="U719" t="s">
        <v>8367</v>
      </c>
    </row>
    <row r="720" spans="1:21" ht="50" customHeight="1" x14ac:dyDescent="0.2">
      <c r="A720">
        <v>718</v>
      </c>
      <c r="B720" s="3" t="s">
        <v>719</v>
      </c>
      <c r="C720" s="3" t="s">
        <v>4828</v>
      </c>
      <c r="D720" s="6">
        <v>12000</v>
      </c>
      <c r="E720" s="15" t="str">
        <f t="shared" si="33"/>
        <v>10000 to 14999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 s="9">
        <f t="shared" si="34"/>
        <v>42784.249305555553</v>
      </c>
      <c r="L720" s="11">
        <v>2017</v>
      </c>
      <c r="M720">
        <v>1484684247</v>
      </c>
      <c r="N720" s="9">
        <f t="shared" si="35"/>
        <v>42752.845451388886</v>
      </c>
      <c r="O720" s="11">
        <f>YEAR(Table1[[#This Row],[launch date  conversion]])</f>
        <v>2017</v>
      </c>
      <c r="P720" t="b">
        <v>0</v>
      </c>
      <c r="Q720">
        <v>4</v>
      </c>
      <c r="R720" t="b">
        <v>0</v>
      </c>
      <c r="S720" t="s">
        <v>8271</v>
      </c>
      <c r="T720" t="s">
        <v>8355</v>
      </c>
      <c r="U720" t="s">
        <v>8367</v>
      </c>
    </row>
    <row r="721" spans="1:21" ht="50" customHeight="1" x14ac:dyDescent="0.2">
      <c r="A721">
        <v>719</v>
      </c>
      <c r="B721" s="3" t="s">
        <v>720</v>
      </c>
      <c r="C721" s="3" t="s">
        <v>4829</v>
      </c>
      <c r="D721" s="6">
        <v>15000</v>
      </c>
      <c r="E721" s="15" t="str">
        <f t="shared" si="33"/>
        <v>15000 to 19999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 s="9">
        <f t="shared" si="34"/>
        <v>42423.040231481486</v>
      </c>
      <c r="L721" s="11">
        <v>2016</v>
      </c>
      <c r="M721">
        <v>1454979476</v>
      </c>
      <c r="N721" s="9">
        <f t="shared" si="35"/>
        <v>42409.040231481486</v>
      </c>
      <c r="O721" s="11">
        <f>YEAR(Table1[[#This Row],[launch date  conversion]])</f>
        <v>2016</v>
      </c>
      <c r="P721" t="b">
        <v>0</v>
      </c>
      <c r="Q721">
        <v>10</v>
      </c>
      <c r="R721" t="b">
        <v>0</v>
      </c>
      <c r="S721" t="s">
        <v>8271</v>
      </c>
      <c r="T721" t="s">
        <v>8355</v>
      </c>
      <c r="U721" t="s">
        <v>8367</v>
      </c>
    </row>
    <row r="722" spans="1:21" ht="50" customHeight="1" x14ac:dyDescent="0.2">
      <c r="A722">
        <v>720</v>
      </c>
      <c r="B722" s="3" t="s">
        <v>721</v>
      </c>
      <c r="C722" s="3" t="s">
        <v>4830</v>
      </c>
      <c r="D722" s="6">
        <v>1900</v>
      </c>
      <c r="E722" s="15" t="str">
        <f t="shared" si="33"/>
        <v>1000 to 4999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 s="9">
        <f t="shared" si="34"/>
        <v>40937.649201388893</v>
      </c>
      <c r="L722" s="11">
        <v>2012</v>
      </c>
      <c r="M722">
        <v>1325432091</v>
      </c>
      <c r="N722" s="9">
        <f t="shared" si="35"/>
        <v>40909.649201388893</v>
      </c>
      <c r="O722" s="11">
        <f>YEAR(Table1[[#This Row],[launch date  conversion]])</f>
        <v>2012</v>
      </c>
      <c r="P722" t="b">
        <v>0</v>
      </c>
      <c r="Q722">
        <v>41</v>
      </c>
      <c r="R722" t="b">
        <v>1</v>
      </c>
      <c r="S722" t="s">
        <v>8272</v>
      </c>
      <c r="T722" t="s">
        <v>8354</v>
      </c>
      <c r="U722" t="s">
        <v>8368</v>
      </c>
    </row>
    <row r="723" spans="1:21" ht="50" customHeight="1" x14ac:dyDescent="0.2">
      <c r="A723">
        <v>721</v>
      </c>
      <c r="B723" s="3" t="s">
        <v>722</v>
      </c>
      <c r="C723" s="3" t="s">
        <v>4831</v>
      </c>
      <c r="D723" s="6">
        <v>8200</v>
      </c>
      <c r="E723" s="15" t="str">
        <f t="shared" si="33"/>
        <v>5000 to 9999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 s="9">
        <f t="shared" si="34"/>
        <v>41852.571840277778</v>
      </c>
      <c r="L723" s="11">
        <v>2014</v>
      </c>
      <c r="M723">
        <v>1403012607</v>
      </c>
      <c r="N723" s="9">
        <f t="shared" si="35"/>
        <v>41807.571840277778</v>
      </c>
      <c r="O723" s="11">
        <f>YEAR(Table1[[#This Row],[launch date  conversion]])</f>
        <v>2014</v>
      </c>
      <c r="P723" t="b">
        <v>0</v>
      </c>
      <c r="Q723">
        <v>119</v>
      </c>
      <c r="R723" t="b">
        <v>1</v>
      </c>
      <c r="S723" t="s">
        <v>8272</v>
      </c>
      <c r="T723" t="s">
        <v>8354</v>
      </c>
      <c r="U723" t="s">
        <v>8368</v>
      </c>
    </row>
    <row r="724" spans="1:21" ht="50" customHeight="1" x14ac:dyDescent="0.2">
      <c r="A724">
        <v>722</v>
      </c>
      <c r="B724" s="3" t="s">
        <v>723</v>
      </c>
      <c r="C724" s="3" t="s">
        <v>4832</v>
      </c>
      <c r="D724" s="6">
        <v>25000</v>
      </c>
      <c r="E724" s="15" t="str">
        <f t="shared" si="33"/>
        <v>25000 to 29999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 s="9">
        <f t="shared" si="34"/>
        <v>41007.76363425926</v>
      </c>
      <c r="L724" s="11">
        <v>2012</v>
      </c>
      <c r="M724">
        <v>1331320778</v>
      </c>
      <c r="N724" s="9">
        <f t="shared" si="35"/>
        <v>40977.805300925924</v>
      </c>
      <c r="O724" s="11">
        <f>YEAR(Table1[[#This Row],[launch date  conversion]])</f>
        <v>2012</v>
      </c>
      <c r="P724" t="b">
        <v>0</v>
      </c>
      <c r="Q724">
        <v>153</v>
      </c>
      <c r="R724" t="b">
        <v>1</v>
      </c>
      <c r="S724" t="s">
        <v>8272</v>
      </c>
      <c r="T724" t="s">
        <v>8354</v>
      </c>
      <c r="U724" t="s">
        <v>8368</v>
      </c>
    </row>
    <row r="725" spans="1:21" ht="50" customHeight="1" x14ac:dyDescent="0.2">
      <c r="A725">
        <v>723</v>
      </c>
      <c r="B725" s="3" t="s">
        <v>724</v>
      </c>
      <c r="C725" s="3" t="s">
        <v>4833</v>
      </c>
      <c r="D725" s="6">
        <v>5000</v>
      </c>
      <c r="E725" s="15" t="str">
        <f t="shared" si="33"/>
        <v>5000 to 9999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 s="9">
        <f t="shared" si="34"/>
        <v>42215.165972222225</v>
      </c>
      <c r="L725" s="11">
        <v>2015</v>
      </c>
      <c r="M725">
        <v>1435606549</v>
      </c>
      <c r="N725" s="9">
        <f t="shared" si="35"/>
        <v>42184.816539351858</v>
      </c>
      <c r="O725" s="11">
        <f>YEAR(Table1[[#This Row],[launch date  conversion]])</f>
        <v>2015</v>
      </c>
      <c r="P725" t="b">
        <v>0</v>
      </c>
      <c r="Q725">
        <v>100</v>
      </c>
      <c r="R725" t="b">
        <v>1</v>
      </c>
      <c r="S725" t="s">
        <v>8272</v>
      </c>
      <c r="T725" t="s">
        <v>8354</v>
      </c>
      <c r="U725" t="s">
        <v>8368</v>
      </c>
    </row>
    <row r="726" spans="1:21" ht="50" customHeight="1" x14ac:dyDescent="0.2">
      <c r="A726">
        <v>724</v>
      </c>
      <c r="B726" s="3" t="s">
        <v>725</v>
      </c>
      <c r="C726" s="3" t="s">
        <v>4834</v>
      </c>
      <c r="D726" s="6">
        <v>7000</v>
      </c>
      <c r="E726" s="15" t="str">
        <f t="shared" si="33"/>
        <v>5000 to 9999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 s="9">
        <f t="shared" si="34"/>
        <v>40724.638460648144</v>
      </c>
      <c r="L726" s="11">
        <v>2011</v>
      </c>
      <c r="M726">
        <v>1306855163</v>
      </c>
      <c r="N726" s="9">
        <f t="shared" si="35"/>
        <v>40694.638460648144</v>
      </c>
      <c r="O726" s="11">
        <f>YEAR(Table1[[#This Row],[launch date  conversion]])</f>
        <v>2011</v>
      </c>
      <c r="P726" t="b">
        <v>0</v>
      </c>
      <c r="Q726">
        <v>143</v>
      </c>
      <c r="R726" t="b">
        <v>1</v>
      </c>
      <c r="S726" t="s">
        <v>8272</v>
      </c>
      <c r="T726" t="s">
        <v>8354</v>
      </c>
      <c r="U726" t="s">
        <v>8368</v>
      </c>
    </row>
    <row r="727" spans="1:21" ht="50" customHeight="1" x14ac:dyDescent="0.2">
      <c r="A727">
        <v>725</v>
      </c>
      <c r="B727" s="3" t="s">
        <v>726</v>
      </c>
      <c r="C727" s="3" t="s">
        <v>4835</v>
      </c>
      <c r="D727" s="6">
        <v>20000</v>
      </c>
      <c r="E727" s="15" t="str">
        <f t="shared" si="33"/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 s="9">
        <f t="shared" si="34"/>
        <v>42351.626296296294</v>
      </c>
      <c r="L727" s="11">
        <v>2015</v>
      </c>
      <c r="M727">
        <v>1447426912</v>
      </c>
      <c r="N727" s="9">
        <f t="shared" si="35"/>
        <v>42321.626296296294</v>
      </c>
      <c r="O727" s="11">
        <f>YEAR(Table1[[#This Row],[launch date  conversion]])</f>
        <v>2015</v>
      </c>
      <c r="P727" t="b">
        <v>0</v>
      </c>
      <c r="Q727">
        <v>140</v>
      </c>
      <c r="R727" t="b">
        <v>1</v>
      </c>
      <c r="S727" t="s">
        <v>8272</v>
      </c>
      <c r="T727" t="s">
        <v>8354</v>
      </c>
      <c r="U727" t="s">
        <v>8368</v>
      </c>
    </row>
    <row r="728" spans="1:21" ht="50" customHeight="1" x14ac:dyDescent="0.2">
      <c r="A728">
        <v>726</v>
      </c>
      <c r="B728" s="3" t="s">
        <v>727</v>
      </c>
      <c r="C728" s="3" t="s">
        <v>4836</v>
      </c>
      <c r="D728" s="6">
        <v>2500</v>
      </c>
      <c r="E728" s="15" t="str">
        <f t="shared" si="33"/>
        <v>1000 to 4999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 s="9">
        <f t="shared" si="34"/>
        <v>41376.042673611111</v>
      </c>
      <c r="L728" s="11">
        <v>2013</v>
      </c>
      <c r="M728">
        <v>1363136487</v>
      </c>
      <c r="N728" s="9">
        <f t="shared" si="35"/>
        <v>41346.042673611111</v>
      </c>
      <c r="O728" s="11">
        <f>YEAR(Table1[[#This Row],[launch date  conversion]])</f>
        <v>2013</v>
      </c>
      <c r="P728" t="b">
        <v>0</v>
      </c>
      <c r="Q728">
        <v>35</v>
      </c>
      <c r="R728" t="b">
        <v>1</v>
      </c>
      <c r="S728" t="s">
        <v>8272</v>
      </c>
      <c r="T728" t="s">
        <v>8354</v>
      </c>
      <c r="U728" t="s">
        <v>8368</v>
      </c>
    </row>
    <row r="729" spans="1:21" ht="50" customHeight="1" x14ac:dyDescent="0.2">
      <c r="A729">
        <v>727</v>
      </c>
      <c r="B729" s="3" t="s">
        <v>728</v>
      </c>
      <c r="C729" s="3" t="s">
        <v>4837</v>
      </c>
      <c r="D729" s="6">
        <v>3500</v>
      </c>
      <c r="E729" s="15" t="str">
        <f t="shared" si="33"/>
        <v>1000 to 4999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 s="9">
        <f t="shared" si="34"/>
        <v>41288.888888888891</v>
      </c>
      <c r="L729" s="11">
        <v>2013</v>
      </c>
      <c r="M729">
        <v>1354580949</v>
      </c>
      <c r="N729" s="9">
        <f t="shared" si="35"/>
        <v>41247.020243055551</v>
      </c>
      <c r="O729" s="11">
        <f>YEAR(Table1[[#This Row],[launch date  conversion]])</f>
        <v>2012</v>
      </c>
      <c r="P729" t="b">
        <v>0</v>
      </c>
      <c r="Q729">
        <v>149</v>
      </c>
      <c r="R729" t="b">
        <v>1</v>
      </c>
      <c r="S729" t="s">
        <v>8272</v>
      </c>
      <c r="T729" t="s">
        <v>8354</v>
      </c>
      <c r="U729" t="s">
        <v>8368</v>
      </c>
    </row>
    <row r="730" spans="1:21" ht="50" customHeight="1" x14ac:dyDescent="0.2">
      <c r="A730">
        <v>728</v>
      </c>
      <c r="B730" s="3" t="s">
        <v>729</v>
      </c>
      <c r="C730" s="3" t="s">
        <v>4838</v>
      </c>
      <c r="D730" s="6">
        <v>7500</v>
      </c>
      <c r="E730" s="15" t="str">
        <f t="shared" si="33"/>
        <v>5000 to 9999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 s="9">
        <f t="shared" si="34"/>
        <v>40776.837465277778</v>
      </c>
      <c r="L730" s="11">
        <v>2011</v>
      </c>
      <c r="M730">
        <v>1310069157</v>
      </c>
      <c r="N730" s="9">
        <f t="shared" si="35"/>
        <v>40731.837465277778</v>
      </c>
      <c r="O730" s="11">
        <f>YEAR(Table1[[#This Row],[launch date  conversion]])</f>
        <v>2011</v>
      </c>
      <c r="P730" t="b">
        <v>0</v>
      </c>
      <c r="Q730">
        <v>130</v>
      </c>
      <c r="R730" t="b">
        <v>1</v>
      </c>
      <c r="S730" t="s">
        <v>8272</v>
      </c>
      <c r="T730" t="s">
        <v>8354</v>
      </c>
      <c r="U730" t="s">
        <v>8368</v>
      </c>
    </row>
    <row r="731" spans="1:21" ht="50" customHeight="1" x14ac:dyDescent="0.2">
      <c r="A731">
        <v>729</v>
      </c>
      <c r="B731" s="3" t="s">
        <v>730</v>
      </c>
      <c r="C731" s="3" t="s">
        <v>4839</v>
      </c>
      <c r="D731" s="6">
        <v>4000</v>
      </c>
      <c r="E731" s="15" t="str">
        <f t="shared" si="33"/>
        <v>1000 to 4999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 s="9">
        <f t="shared" si="34"/>
        <v>41171.185891203706</v>
      </c>
      <c r="L731" s="11">
        <v>2012</v>
      </c>
      <c r="M731">
        <v>1342844861</v>
      </c>
      <c r="N731" s="9">
        <f t="shared" si="35"/>
        <v>41111.185891203706</v>
      </c>
      <c r="O731" s="11">
        <f>YEAR(Table1[[#This Row],[launch date  conversion]])</f>
        <v>2012</v>
      </c>
      <c r="P731" t="b">
        <v>0</v>
      </c>
      <c r="Q731">
        <v>120</v>
      </c>
      <c r="R731" t="b">
        <v>1</v>
      </c>
      <c r="S731" t="s">
        <v>8272</v>
      </c>
      <c r="T731" t="s">
        <v>8354</v>
      </c>
      <c r="U731" t="s">
        <v>8368</v>
      </c>
    </row>
    <row r="732" spans="1:21" ht="50" customHeight="1" x14ac:dyDescent="0.2">
      <c r="A732">
        <v>730</v>
      </c>
      <c r="B732" s="3" t="s">
        <v>731</v>
      </c>
      <c r="C732" s="3" t="s">
        <v>4840</v>
      </c>
      <c r="D732" s="6">
        <v>20000</v>
      </c>
      <c r="E732" s="15" t="str">
        <f t="shared" si="33"/>
        <v>20000 to 24999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 s="9">
        <f t="shared" si="34"/>
        <v>40884.745266203703</v>
      </c>
      <c r="L732" s="11">
        <v>2011</v>
      </c>
      <c r="M732">
        <v>1320688391</v>
      </c>
      <c r="N732" s="9">
        <f t="shared" si="35"/>
        <v>40854.745266203703</v>
      </c>
      <c r="O732" s="11">
        <f>YEAR(Table1[[#This Row],[launch date  conversion]])</f>
        <v>2011</v>
      </c>
      <c r="P732" t="b">
        <v>0</v>
      </c>
      <c r="Q732">
        <v>265</v>
      </c>
      <c r="R732" t="b">
        <v>1</v>
      </c>
      <c r="S732" t="s">
        <v>8272</v>
      </c>
      <c r="T732" t="s">
        <v>8354</v>
      </c>
      <c r="U732" t="s">
        <v>8368</v>
      </c>
    </row>
    <row r="733" spans="1:21" ht="50" customHeight="1" x14ac:dyDescent="0.2">
      <c r="A733">
        <v>731</v>
      </c>
      <c r="B733" s="3" t="s">
        <v>732</v>
      </c>
      <c r="C733" s="3" t="s">
        <v>4841</v>
      </c>
      <c r="D733" s="6">
        <v>5000</v>
      </c>
      <c r="E733" s="15" t="str">
        <f t="shared" si="33"/>
        <v>5000 to 9999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 s="9">
        <f t="shared" si="34"/>
        <v>40930.25</v>
      </c>
      <c r="L733" s="11">
        <v>2012</v>
      </c>
      <c r="M733">
        <v>1322852747</v>
      </c>
      <c r="N733" s="9">
        <f t="shared" si="35"/>
        <v>40879.795682870368</v>
      </c>
      <c r="O733" s="11">
        <f>YEAR(Table1[[#This Row],[launch date  conversion]])</f>
        <v>2011</v>
      </c>
      <c r="P733" t="b">
        <v>0</v>
      </c>
      <c r="Q733">
        <v>71</v>
      </c>
      <c r="R733" t="b">
        <v>1</v>
      </c>
      <c r="S733" t="s">
        <v>8272</v>
      </c>
      <c r="T733" t="s">
        <v>8354</v>
      </c>
      <c r="U733" t="s">
        <v>8368</v>
      </c>
    </row>
    <row r="734" spans="1:21" ht="50" customHeight="1" x14ac:dyDescent="0.2">
      <c r="A734">
        <v>732</v>
      </c>
      <c r="B734" s="3" t="s">
        <v>733</v>
      </c>
      <c r="C734" s="3" t="s">
        <v>4842</v>
      </c>
      <c r="D734" s="6">
        <v>40</v>
      </c>
      <c r="E734" s="15" t="str">
        <f t="shared" si="33"/>
        <v>less than 1000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 s="9">
        <f t="shared" si="34"/>
        <v>41546.424317129626</v>
      </c>
      <c r="L734" s="11">
        <v>2013</v>
      </c>
      <c r="M734">
        <v>1375265461</v>
      </c>
      <c r="N734" s="9">
        <f t="shared" si="35"/>
        <v>41486.424317129626</v>
      </c>
      <c r="O734" s="11">
        <f>YEAR(Table1[[#This Row],[launch date  conversion]])</f>
        <v>2013</v>
      </c>
      <c r="P734" t="b">
        <v>0</v>
      </c>
      <c r="Q734">
        <v>13</v>
      </c>
      <c r="R734" t="b">
        <v>1</v>
      </c>
      <c r="S734" t="s">
        <v>8272</v>
      </c>
      <c r="T734" t="s">
        <v>8354</v>
      </c>
      <c r="U734" t="s">
        <v>8368</v>
      </c>
    </row>
    <row r="735" spans="1:21" ht="50" customHeight="1" x14ac:dyDescent="0.2">
      <c r="A735">
        <v>733</v>
      </c>
      <c r="B735" s="3" t="s">
        <v>734</v>
      </c>
      <c r="C735" s="3" t="s">
        <v>4843</v>
      </c>
      <c r="D735" s="6">
        <v>2500</v>
      </c>
      <c r="E735" s="15" t="str">
        <f t="shared" si="33"/>
        <v>1000 to 4999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 s="9">
        <f t="shared" si="34"/>
        <v>41628.420046296298</v>
      </c>
      <c r="L735" s="11">
        <v>2013</v>
      </c>
      <c r="M735">
        <v>1384941892</v>
      </c>
      <c r="N735" s="9">
        <f t="shared" si="35"/>
        <v>41598.420046296298</v>
      </c>
      <c r="O735" s="11">
        <f>YEAR(Table1[[#This Row],[launch date  conversion]])</f>
        <v>2013</v>
      </c>
      <c r="P735" t="b">
        <v>0</v>
      </c>
      <c r="Q735">
        <v>169</v>
      </c>
      <c r="R735" t="b">
        <v>1</v>
      </c>
      <c r="S735" t="s">
        <v>8272</v>
      </c>
      <c r="T735" t="s">
        <v>8354</v>
      </c>
      <c r="U735" t="s">
        <v>8368</v>
      </c>
    </row>
    <row r="736" spans="1:21" ht="50" customHeight="1" x14ac:dyDescent="0.2">
      <c r="A736">
        <v>734</v>
      </c>
      <c r="B736" s="3" t="s">
        <v>735</v>
      </c>
      <c r="C736" s="3" t="s">
        <v>4844</v>
      </c>
      <c r="D736" s="6">
        <v>8500</v>
      </c>
      <c r="E736" s="15" t="str">
        <f t="shared" si="33"/>
        <v>5000 to 9999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 s="9">
        <f t="shared" si="34"/>
        <v>42133.208333333328</v>
      </c>
      <c r="L736" s="11">
        <v>2015</v>
      </c>
      <c r="M736">
        <v>1428465420</v>
      </c>
      <c r="N736" s="9">
        <f t="shared" si="35"/>
        <v>42102.164583333331</v>
      </c>
      <c r="O736" s="11">
        <f>YEAR(Table1[[#This Row],[launch date  conversion]])</f>
        <v>2015</v>
      </c>
      <c r="P736" t="b">
        <v>0</v>
      </c>
      <c r="Q736">
        <v>57</v>
      </c>
      <c r="R736" t="b">
        <v>1</v>
      </c>
      <c r="S736" t="s">
        <v>8272</v>
      </c>
      <c r="T736" t="s">
        <v>8354</v>
      </c>
      <c r="U736" t="s">
        <v>8368</v>
      </c>
    </row>
    <row r="737" spans="1:21" ht="50" customHeight="1" x14ac:dyDescent="0.2">
      <c r="A737">
        <v>735</v>
      </c>
      <c r="B737" s="3" t="s">
        <v>736</v>
      </c>
      <c r="C737" s="3" t="s">
        <v>4845</v>
      </c>
      <c r="D737" s="6">
        <v>47000</v>
      </c>
      <c r="E737" s="15" t="str">
        <f t="shared" si="33"/>
        <v>45000 to 49999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 s="9">
        <f t="shared" si="34"/>
        <v>41977.027083333334</v>
      </c>
      <c r="L737" s="11">
        <v>2014</v>
      </c>
      <c r="M737">
        <v>1414975346</v>
      </c>
      <c r="N737" s="9">
        <f t="shared" si="35"/>
        <v>41946.029467592591</v>
      </c>
      <c r="O737" s="11">
        <f>YEAR(Table1[[#This Row],[launch date  conversion]])</f>
        <v>2014</v>
      </c>
      <c r="P737" t="b">
        <v>0</v>
      </c>
      <c r="Q737">
        <v>229</v>
      </c>
      <c r="R737" t="b">
        <v>1</v>
      </c>
      <c r="S737" t="s">
        <v>8272</v>
      </c>
      <c r="T737" t="s">
        <v>8354</v>
      </c>
      <c r="U737" t="s">
        <v>8368</v>
      </c>
    </row>
    <row r="738" spans="1:21" ht="50" customHeight="1" x14ac:dyDescent="0.2">
      <c r="A738">
        <v>736</v>
      </c>
      <c r="B738" s="3" t="s">
        <v>737</v>
      </c>
      <c r="C738" s="3" t="s">
        <v>4846</v>
      </c>
      <c r="D738" s="6">
        <v>3600</v>
      </c>
      <c r="E738" s="15" t="str">
        <f t="shared" si="33"/>
        <v>1000 to 4999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 s="9">
        <f t="shared" si="34"/>
        <v>41599.207638888889</v>
      </c>
      <c r="L738" s="11">
        <v>2013</v>
      </c>
      <c r="M738">
        <v>1383327440</v>
      </c>
      <c r="N738" s="9">
        <f t="shared" si="35"/>
        <v>41579.734259259261</v>
      </c>
      <c r="O738" s="11">
        <f>YEAR(Table1[[#This Row],[launch date  conversion]])</f>
        <v>2013</v>
      </c>
      <c r="P738" t="b">
        <v>0</v>
      </c>
      <c r="Q738">
        <v>108</v>
      </c>
      <c r="R738" t="b">
        <v>1</v>
      </c>
      <c r="S738" t="s">
        <v>8272</v>
      </c>
      <c r="T738" t="s">
        <v>8354</v>
      </c>
      <c r="U738" t="s">
        <v>8368</v>
      </c>
    </row>
    <row r="739" spans="1:21" ht="50" customHeight="1" x14ac:dyDescent="0.2">
      <c r="A739">
        <v>737</v>
      </c>
      <c r="B739" s="3" t="s">
        <v>738</v>
      </c>
      <c r="C739" s="3" t="s">
        <v>4847</v>
      </c>
      <c r="D739" s="6">
        <v>5000</v>
      </c>
      <c r="E739" s="15" t="str">
        <f t="shared" si="33"/>
        <v>5000 to 9999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 s="9">
        <f t="shared" si="34"/>
        <v>41684.833333333336</v>
      </c>
      <c r="L739" s="11">
        <v>2014</v>
      </c>
      <c r="M739">
        <v>1390890987</v>
      </c>
      <c r="N739" s="9">
        <f t="shared" si="35"/>
        <v>41667.275312500002</v>
      </c>
      <c r="O739" s="11">
        <f>YEAR(Table1[[#This Row],[launch date  conversion]])</f>
        <v>2014</v>
      </c>
      <c r="P739" t="b">
        <v>0</v>
      </c>
      <c r="Q739">
        <v>108</v>
      </c>
      <c r="R739" t="b">
        <v>1</v>
      </c>
      <c r="S739" t="s">
        <v>8272</v>
      </c>
      <c r="T739" t="s">
        <v>8354</v>
      </c>
      <c r="U739" t="s">
        <v>8368</v>
      </c>
    </row>
    <row r="740" spans="1:21" ht="50" customHeight="1" x14ac:dyDescent="0.2">
      <c r="A740">
        <v>738</v>
      </c>
      <c r="B740" s="3" t="s">
        <v>739</v>
      </c>
      <c r="C740" s="3" t="s">
        <v>4848</v>
      </c>
      <c r="D740" s="6">
        <v>1500</v>
      </c>
      <c r="E740" s="15" t="str">
        <f t="shared" si="33"/>
        <v>1000 to 4999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 s="9">
        <f t="shared" si="34"/>
        <v>41974.207638888889</v>
      </c>
      <c r="L740" s="11">
        <v>2014</v>
      </c>
      <c r="M740">
        <v>1414765794</v>
      </c>
      <c r="N740" s="9">
        <f t="shared" si="35"/>
        <v>41943.604097222218</v>
      </c>
      <c r="O740" s="11">
        <f>YEAR(Table1[[#This Row],[launch date  conversion]])</f>
        <v>2014</v>
      </c>
      <c r="P740" t="b">
        <v>0</v>
      </c>
      <c r="Q740">
        <v>41</v>
      </c>
      <c r="R740" t="b">
        <v>1</v>
      </c>
      <c r="S740" t="s">
        <v>8272</v>
      </c>
      <c r="T740" t="s">
        <v>8354</v>
      </c>
      <c r="U740" t="s">
        <v>8368</v>
      </c>
    </row>
    <row r="741" spans="1:21" ht="50" customHeight="1" x14ac:dyDescent="0.2">
      <c r="A741">
        <v>739</v>
      </c>
      <c r="B741" s="3" t="s">
        <v>740</v>
      </c>
      <c r="C741" s="3" t="s">
        <v>4849</v>
      </c>
      <c r="D741" s="6">
        <v>6000</v>
      </c>
      <c r="E741" s="15" t="str">
        <f t="shared" si="33"/>
        <v>5000 to 9999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 s="9">
        <f t="shared" si="34"/>
        <v>41862.502650462964</v>
      </c>
      <c r="L741" s="11">
        <v>2014</v>
      </c>
      <c r="M741">
        <v>1404907429</v>
      </c>
      <c r="N741" s="9">
        <f t="shared" si="35"/>
        <v>41829.502650462964</v>
      </c>
      <c r="O741" s="11">
        <f>YEAR(Table1[[#This Row],[launch date  conversion]])</f>
        <v>2014</v>
      </c>
      <c r="P741" t="b">
        <v>0</v>
      </c>
      <c r="Q741">
        <v>139</v>
      </c>
      <c r="R741" t="b">
        <v>1</v>
      </c>
      <c r="S741" t="s">
        <v>8272</v>
      </c>
      <c r="T741" t="s">
        <v>8354</v>
      </c>
      <c r="U741" t="s">
        <v>8368</v>
      </c>
    </row>
    <row r="742" spans="1:21" ht="50" customHeight="1" x14ac:dyDescent="0.2">
      <c r="A742">
        <v>740</v>
      </c>
      <c r="B742" s="3" t="s">
        <v>741</v>
      </c>
      <c r="C742" s="3" t="s">
        <v>4850</v>
      </c>
      <c r="D742" s="6">
        <v>3000</v>
      </c>
      <c r="E742" s="15" t="str">
        <f t="shared" si="33"/>
        <v>1000 to 4999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 s="9">
        <f t="shared" si="34"/>
        <v>42176.146782407406</v>
      </c>
      <c r="L742" s="11">
        <v>2015</v>
      </c>
      <c r="M742">
        <v>1433647882</v>
      </c>
      <c r="N742" s="9">
        <f t="shared" si="35"/>
        <v>42162.146782407406</v>
      </c>
      <c r="O742" s="11">
        <f>YEAR(Table1[[#This Row],[launch date  conversion]])</f>
        <v>2015</v>
      </c>
      <c r="P742" t="b">
        <v>0</v>
      </c>
      <c r="Q742">
        <v>19</v>
      </c>
      <c r="R742" t="b">
        <v>1</v>
      </c>
      <c r="S742" t="s">
        <v>8272</v>
      </c>
      <c r="T742" t="s">
        <v>8354</v>
      </c>
      <c r="U742" t="s">
        <v>8368</v>
      </c>
    </row>
    <row r="743" spans="1:21" ht="50" customHeight="1" x14ac:dyDescent="0.2">
      <c r="A743">
        <v>741</v>
      </c>
      <c r="B743" s="3" t="s">
        <v>742</v>
      </c>
      <c r="C743" s="3" t="s">
        <v>4851</v>
      </c>
      <c r="D743" s="6">
        <v>13000</v>
      </c>
      <c r="E743" s="15" t="str">
        <f t="shared" si="33"/>
        <v>10000 to 14999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 s="9">
        <f t="shared" si="34"/>
        <v>41436.648217592592</v>
      </c>
      <c r="L743" s="11">
        <v>2013</v>
      </c>
      <c r="M743">
        <v>1367940806</v>
      </c>
      <c r="N743" s="9">
        <f t="shared" si="35"/>
        <v>41401.648217592592</v>
      </c>
      <c r="O743" s="11">
        <f>YEAR(Table1[[#This Row],[launch date  conversion]])</f>
        <v>2013</v>
      </c>
      <c r="P743" t="b">
        <v>0</v>
      </c>
      <c r="Q743">
        <v>94</v>
      </c>
      <c r="R743" t="b">
        <v>1</v>
      </c>
      <c r="S743" t="s">
        <v>8272</v>
      </c>
      <c r="T743" t="s">
        <v>8354</v>
      </c>
      <c r="U743" t="s">
        <v>8368</v>
      </c>
    </row>
    <row r="744" spans="1:21" ht="50" customHeight="1" x14ac:dyDescent="0.2">
      <c r="A744">
        <v>742</v>
      </c>
      <c r="B744" s="3" t="s">
        <v>743</v>
      </c>
      <c r="C744" s="3" t="s">
        <v>4852</v>
      </c>
      <c r="D744" s="6">
        <v>1400</v>
      </c>
      <c r="E744" s="15" t="str">
        <f t="shared" si="33"/>
        <v>1000 to 4999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 s="9">
        <f t="shared" si="34"/>
        <v>41719.876296296294</v>
      </c>
      <c r="L744" s="11">
        <v>2014</v>
      </c>
      <c r="M744">
        <v>1392847312</v>
      </c>
      <c r="N744" s="9">
        <f t="shared" si="35"/>
        <v>41689.917962962965</v>
      </c>
      <c r="O744" s="11">
        <f>YEAR(Table1[[#This Row],[launch date  conversion]])</f>
        <v>2014</v>
      </c>
      <c r="P744" t="b">
        <v>0</v>
      </c>
      <c r="Q744">
        <v>23</v>
      </c>
      <c r="R744" t="b">
        <v>1</v>
      </c>
      <c r="S744" t="s">
        <v>8272</v>
      </c>
      <c r="T744" t="s">
        <v>8354</v>
      </c>
      <c r="U744" t="s">
        <v>8368</v>
      </c>
    </row>
    <row r="745" spans="1:21" ht="50" customHeight="1" x14ac:dyDescent="0.2">
      <c r="A745">
        <v>743</v>
      </c>
      <c r="B745" s="3" t="s">
        <v>744</v>
      </c>
      <c r="C745" s="3" t="s">
        <v>4853</v>
      </c>
      <c r="D745" s="6">
        <v>550</v>
      </c>
      <c r="E745" s="15" t="str">
        <f t="shared" si="33"/>
        <v>less than 1000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 s="9">
        <f t="shared" si="34"/>
        <v>41015.875</v>
      </c>
      <c r="L745" s="11">
        <v>2012</v>
      </c>
      <c r="M745">
        <v>1332435685</v>
      </c>
      <c r="N745" s="9">
        <f t="shared" si="35"/>
        <v>40990.709317129629</v>
      </c>
      <c r="O745" s="11">
        <f>YEAR(Table1[[#This Row],[launch date  conversion]])</f>
        <v>2012</v>
      </c>
      <c r="P745" t="b">
        <v>0</v>
      </c>
      <c r="Q745">
        <v>15</v>
      </c>
      <c r="R745" t="b">
        <v>1</v>
      </c>
      <c r="S745" t="s">
        <v>8272</v>
      </c>
      <c r="T745" t="s">
        <v>8354</v>
      </c>
      <c r="U745" t="s">
        <v>8368</v>
      </c>
    </row>
    <row r="746" spans="1:21" ht="50" customHeight="1" x14ac:dyDescent="0.2">
      <c r="A746">
        <v>744</v>
      </c>
      <c r="B746" s="3" t="s">
        <v>745</v>
      </c>
      <c r="C746" s="3" t="s">
        <v>4854</v>
      </c>
      <c r="D746" s="6">
        <v>5000</v>
      </c>
      <c r="E746" s="15" t="str">
        <f t="shared" si="33"/>
        <v>5000 to 9999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 s="9">
        <f t="shared" si="34"/>
        <v>41256.95721064815</v>
      </c>
      <c r="L746" s="11">
        <v>2012</v>
      </c>
      <c r="M746">
        <v>1352847503</v>
      </c>
      <c r="N746" s="9">
        <f t="shared" si="35"/>
        <v>41226.95721064815</v>
      </c>
      <c r="O746" s="11">
        <f>YEAR(Table1[[#This Row],[launch date  conversion]])</f>
        <v>2012</v>
      </c>
      <c r="P746" t="b">
        <v>0</v>
      </c>
      <c r="Q746">
        <v>62</v>
      </c>
      <c r="R746" t="b">
        <v>1</v>
      </c>
      <c r="S746" t="s">
        <v>8272</v>
      </c>
      <c r="T746" t="s">
        <v>8354</v>
      </c>
      <c r="U746" t="s">
        <v>8368</v>
      </c>
    </row>
    <row r="747" spans="1:21" ht="50" customHeight="1" x14ac:dyDescent="0.2">
      <c r="A747">
        <v>745</v>
      </c>
      <c r="B747" s="3" t="s">
        <v>746</v>
      </c>
      <c r="C747" s="3" t="s">
        <v>4855</v>
      </c>
      <c r="D747" s="6">
        <v>2220</v>
      </c>
      <c r="E747" s="15" t="str">
        <f t="shared" si="33"/>
        <v>1000 to 4999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 s="9">
        <f t="shared" si="34"/>
        <v>41397.572280092594</v>
      </c>
      <c r="L747" s="11">
        <v>2013</v>
      </c>
      <c r="M747">
        <v>1364996645</v>
      </c>
      <c r="N747" s="9">
        <f t="shared" si="35"/>
        <v>41367.572280092594</v>
      </c>
      <c r="O747" s="11">
        <f>YEAR(Table1[[#This Row],[launch date  conversion]])</f>
        <v>2013</v>
      </c>
      <c r="P747" t="b">
        <v>0</v>
      </c>
      <c r="Q747">
        <v>74</v>
      </c>
      <c r="R747" t="b">
        <v>1</v>
      </c>
      <c r="S747" t="s">
        <v>8272</v>
      </c>
      <c r="T747" t="s">
        <v>8354</v>
      </c>
      <c r="U747" t="s">
        <v>8368</v>
      </c>
    </row>
    <row r="748" spans="1:21" ht="50" customHeight="1" x14ac:dyDescent="0.2">
      <c r="A748">
        <v>746</v>
      </c>
      <c r="B748" s="3" t="s">
        <v>747</v>
      </c>
      <c r="C748" s="3" t="s">
        <v>4856</v>
      </c>
      <c r="D748" s="6">
        <v>2987</v>
      </c>
      <c r="E748" s="15" t="str">
        <f t="shared" si="33"/>
        <v>1000 to 4999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 s="9">
        <f t="shared" si="34"/>
        <v>41175.165972222225</v>
      </c>
      <c r="L748" s="11">
        <v>2012</v>
      </c>
      <c r="M748">
        <v>1346806909</v>
      </c>
      <c r="N748" s="9">
        <f t="shared" si="35"/>
        <v>41157.042928240742</v>
      </c>
      <c r="O748" s="11">
        <f>YEAR(Table1[[#This Row],[launch date  conversion]])</f>
        <v>2012</v>
      </c>
      <c r="P748" t="b">
        <v>0</v>
      </c>
      <c r="Q748">
        <v>97</v>
      </c>
      <c r="R748" t="b">
        <v>1</v>
      </c>
      <c r="S748" t="s">
        <v>8272</v>
      </c>
      <c r="T748" t="s">
        <v>8354</v>
      </c>
      <c r="U748" t="s">
        <v>8368</v>
      </c>
    </row>
    <row r="749" spans="1:21" ht="50" customHeight="1" x14ac:dyDescent="0.2">
      <c r="A749">
        <v>747</v>
      </c>
      <c r="B749" s="3" t="s">
        <v>748</v>
      </c>
      <c r="C749" s="3" t="s">
        <v>4857</v>
      </c>
      <c r="D749" s="6">
        <v>7000</v>
      </c>
      <c r="E749" s="15" t="str">
        <f t="shared" si="33"/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 s="9">
        <f t="shared" si="34"/>
        <v>42019.454166666663</v>
      </c>
      <c r="L749" s="11">
        <v>2015</v>
      </c>
      <c r="M749">
        <v>1418649019</v>
      </c>
      <c r="N749" s="9">
        <f t="shared" si="35"/>
        <v>41988.548831018517</v>
      </c>
      <c r="O749" s="11">
        <f>YEAR(Table1[[#This Row],[launch date  conversion]])</f>
        <v>2014</v>
      </c>
      <c r="P749" t="b">
        <v>0</v>
      </c>
      <c r="Q749">
        <v>55</v>
      </c>
      <c r="R749" t="b">
        <v>1</v>
      </c>
      <c r="S749" t="s">
        <v>8272</v>
      </c>
      <c r="T749" t="s">
        <v>8354</v>
      </c>
      <c r="U749" t="s">
        <v>8368</v>
      </c>
    </row>
    <row r="750" spans="1:21" ht="50" customHeight="1" x14ac:dyDescent="0.2">
      <c r="A750">
        <v>748</v>
      </c>
      <c r="B750" s="3" t="s">
        <v>749</v>
      </c>
      <c r="C750" s="3" t="s">
        <v>4858</v>
      </c>
      <c r="D750" s="6">
        <v>2000</v>
      </c>
      <c r="E750" s="15" t="str">
        <f t="shared" si="33"/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 s="9">
        <f t="shared" si="34"/>
        <v>41861.846828703703</v>
      </c>
      <c r="L750" s="11">
        <v>2014</v>
      </c>
      <c r="M750">
        <v>1405109966</v>
      </c>
      <c r="N750" s="9">
        <f t="shared" si="35"/>
        <v>41831.846828703703</v>
      </c>
      <c r="O750" s="11">
        <f>YEAR(Table1[[#This Row],[launch date  conversion]])</f>
        <v>2014</v>
      </c>
      <c r="P750" t="b">
        <v>0</v>
      </c>
      <c r="Q750">
        <v>44</v>
      </c>
      <c r="R750" t="b">
        <v>1</v>
      </c>
      <c r="S750" t="s">
        <v>8272</v>
      </c>
      <c r="T750" t="s">
        <v>8354</v>
      </c>
      <c r="U750" t="s">
        <v>8368</v>
      </c>
    </row>
    <row r="751" spans="1:21" ht="50" customHeight="1" x14ac:dyDescent="0.2">
      <c r="A751">
        <v>749</v>
      </c>
      <c r="B751" s="3" t="s">
        <v>750</v>
      </c>
      <c r="C751" s="3" t="s">
        <v>4859</v>
      </c>
      <c r="D751" s="6">
        <v>10000</v>
      </c>
      <c r="E751" s="15" t="str">
        <f t="shared" si="33"/>
        <v>10000 to 14999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 s="9">
        <f t="shared" si="34"/>
        <v>42763.94131944445</v>
      </c>
      <c r="L751" s="11">
        <v>2017</v>
      </c>
      <c r="M751">
        <v>1483050930</v>
      </c>
      <c r="N751" s="9">
        <f t="shared" si="35"/>
        <v>42733.94131944445</v>
      </c>
      <c r="O751" s="11">
        <f>YEAR(Table1[[#This Row],[launch date  conversion]])</f>
        <v>2016</v>
      </c>
      <c r="P751" t="b">
        <v>0</v>
      </c>
      <c r="Q751">
        <v>110</v>
      </c>
      <c r="R751" t="b">
        <v>1</v>
      </c>
      <c r="S751" t="s">
        <v>8272</v>
      </c>
      <c r="T751" t="s">
        <v>8354</v>
      </c>
      <c r="U751" t="s">
        <v>8368</v>
      </c>
    </row>
    <row r="752" spans="1:21" ht="50" customHeight="1" x14ac:dyDescent="0.2">
      <c r="A752">
        <v>750</v>
      </c>
      <c r="B752" s="3" t="s">
        <v>751</v>
      </c>
      <c r="C752" s="3" t="s">
        <v>4860</v>
      </c>
      <c r="D752" s="6">
        <v>4444</v>
      </c>
      <c r="E752" s="15" t="str">
        <f t="shared" si="33"/>
        <v>1000 to 4999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 s="9">
        <f t="shared" si="34"/>
        <v>41329.878148148149</v>
      </c>
      <c r="L752" s="11">
        <v>2013</v>
      </c>
      <c r="M752">
        <v>1359147872</v>
      </c>
      <c r="N752" s="9">
        <f t="shared" si="35"/>
        <v>41299.878148148149</v>
      </c>
      <c r="O752" s="11">
        <f>YEAR(Table1[[#This Row],[launch date  conversion]])</f>
        <v>2013</v>
      </c>
      <c r="P752" t="b">
        <v>0</v>
      </c>
      <c r="Q752">
        <v>59</v>
      </c>
      <c r="R752" t="b">
        <v>1</v>
      </c>
      <c r="S752" t="s">
        <v>8272</v>
      </c>
      <c r="T752" t="s">
        <v>8354</v>
      </c>
      <c r="U752" t="s">
        <v>8368</v>
      </c>
    </row>
    <row r="753" spans="1:21" ht="50" customHeight="1" x14ac:dyDescent="0.2">
      <c r="A753">
        <v>751</v>
      </c>
      <c r="B753" s="3" t="s">
        <v>752</v>
      </c>
      <c r="C753" s="3" t="s">
        <v>4861</v>
      </c>
      <c r="D753" s="6">
        <v>3000</v>
      </c>
      <c r="E753" s="15" t="str">
        <f t="shared" si="33"/>
        <v>1000 to 4999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 s="9">
        <f t="shared" si="34"/>
        <v>40759.630497685182</v>
      </c>
      <c r="L753" s="11">
        <v>2011</v>
      </c>
      <c r="M753">
        <v>1308496075</v>
      </c>
      <c r="N753" s="9">
        <f t="shared" si="35"/>
        <v>40713.630497685182</v>
      </c>
      <c r="O753" s="11">
        <f>YEAR(Table1[[#This Row],[launch date  conversion]])</f>
        <v>2011</v>
      </c>
      <c r="P753" t="b">
        <v>0</v>
      </c>
      <c r="Q753">
        <v>62</v>
      </c>
      <c r="R753" t="b">
        <v>1</v>
      </c>
      <c r="S753" t="s">
        <v>8272</v>
      </c>
      <c r="T753" t="s">
        <v>8354</v>
      </c>
      <c r="U753" t="s">
        <v>8368</v>
      </c>
    </row>
    <row r="754" spans="1:21" ht="50" customHeight="1" x14ac:dyDescent="0.2">
      <c r="A754">
        <v>752</v>
      </c>
      <c r="B754" s="3" t="s">
        <v>753</v>
      </c>
      <c r="C754" s="3" t="s">
        <v>4862</v>
      </c>
      <c r="D754" s="6">
        <v>5000</v>
      </c>
      <c r="E754" s="15" t="str">
        <f t="shared" si="33"/>
        <v>5000 to 9999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 s="9">
        <f t="shared" si="34"/>
        <v>42659.458333333328</v>
      </c>
      <c r="L754" s="11">
        <v>2016</v>
      </c>
      <c r="M754">
        <v>1474884417</v>
      </c>
      <c r="N754" s="9">
        <f t="shared" si="35"/>
        <v>42639.421493055561</v>
      </c>
      <c r="O754" s="11">
        <f>YEAR(Table1[[#This Row],[launch date  conversion]])</f>
        <v>2016</v>
      </c>
      <c r="P754" t="b">
        <v>0</v>
      </c>
      <c r="Q754">
        <v>105</v>
      </c>
      <c r="R754" t="b">
        <v>1</v>
      </c>
      <c r="S754" t="s">
        <v>8272</v>
      </c>
      <c r="T754" t="s">
        <v>8354</v>
      </c>
      <c r="U754" t="s">
        <v>8368</v>
      </c>
    </row>
    <row r="755" spans="1:21" ht="50" customHeight="1" x14ac:dyDescent="0.2">
      <c r="A755">
        <v>753</v>
      </c>
      <c r="B755" s="3" t="s">
        <v>754</v>
      </c>
      <c r="C755" s="3" t="s">
        <v>4863</v>
      </c>
      <c r="D755" s="6">
        <v>10000</v>
      </c>
      <c r="E755" s="15" t="str">
        <f t="shared" si="33"/>
        <v>10000 to 14999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 s="9">
        <f t="shared" si="34"/>
        <v>42049.590173611112</v>
      </c>
      <c r="L755" s="11">
        <v>2015</v>
      </c>
      <c r="M755">
        <v>1421330991</v>
      </c>
      <c r="N755" s="9">
        <f t="shared" si="35"/>
        <v>42019.590173611112</v>
      </c>
      <c r="O755" s="11">
        <f>YEAR(Table1[[#This Row],[launch date  conversion]])</f>
        <v>2015</v>
      </c>
      <c r="P755" t="b">
        <v>0</v>
      </c>
      <c r="Q755">
        <v>26</v>
      </c>
      <c r="R755" t="b">
        <v>1</v>
      </c>
      <c r="S755" t="s">
        <v>8272</v>
      </c>
      <c r="T755" t="s">
        <v>8354</v>
      </c>
      <c r="U755" t="s">
        <v>8368</v>
      </c>
    </row>
    <row r="756" spans="1:21" ht="50" customHeight="1" x14ac:dyDescent="0.2">
      <c r="A756">
        <v>754</v>
      </c>
      <c r="B756" s="3" t="s">
        <v>755</v>
      </c>
      <c r="C756" s="3" t="s">
        <v>4864</v>
      </c>
      <c r="D756" s="6">
        <v>2000</v>
      </c>
      <c r="E756" s="15" t="str">
        <f t="shared" si="33"/>
        <v>1000 to 4999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 s="9">
        <f t="shared" si="34"/>
        <v>41279.749085648145</v>
      </c>
      <c r="L756" s="11">
        <v>2013</v>
      </c>
      <c r="M756">
        <v>1354816721</v>
      </c>
      <c r="N756" s="9">
        <f t="shared" si="35"/>
        <v>41249.749085648145</v>
      </c>
      <c r="O756" s="11">
        <f>YEAR(Table1[[#This Row],[launch date  conversion]])</f>
        <v>2012</v>
      </c>
      <c r="P756" t="b">
        <v>0</v>
      </c>
      <c r="Q756">
        <v>49</v>
      </c>
      <c r="R756" t="b">
        <v>1</v>
      </c>
      <c r="S756" t="s">
        <v>8272</v>
      </c>
      <c r="T756" t="s">
        <v>8354</v>
      </c>
      <c r="U756" t="s">
        <v>8368</v>
      </c>
    </row>
    <row r="757" spans="1:21" ht="50" customHeight="1" x14ac:dyDescent="0.2">
      <c r="A757">
        <v>755</v>
      </c>
      <c r="B757" s="3" t="s">
        <v>756</v>
      </c>
      <c r="C757" s="3" t="s">
        <v>4865</v>
      </c>
      <c r="D757" s="6">
        <v>2500</v>
      </c>
      <c r="E757" s="15" t="str">
        <f t="shared" si="33"/>
        <v>1000 to 4999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 s="9">
        <f t="shared" si="34"/>
        <v>41414.02847222222</v>
      </c>
      <c r="L757" s="11">
        <v>2013</v>
      </c>
      <c r="M757">
        <v>1366381877</v>
      </c>
      <c r="N757" s="9">
        <f t="shared" si="35"/>
        <v>41383.605057870373</v>
      </c>
      <c r="O757" s="11">
        <f>YEAR(Table1[[#This Row],[launch date  conversion]])</f>
        <v>2013</v>
      </c>
      <c r="P757" t="b">
        <v>0</v>
      </c>
      <c r="Q757">
        <v>68</v>
      </c>
      <c r="R757" t="b">
        <v>1</v>
      </c>
      <c r="S757" t="s">
        <v>8272</v>
      </c>
      <c r="T757" t="s">
        <v>8354</v>
      </c>
      <c r="U757" t="s">
        <v>8368</v>
      </c>
    </row>
    <row r="758" spans="1:21" ht="50" customHeight="1" x14ac:dyDescent="0.2">
      <c r="A758">
        <v>756</v>
      </c>
      <c r="B758" s="3" t="s">
        <v>757</v>
      </c>
      <c r="C758" s="3" t="s">
        <v>4866</v>
      </c>
      <c r="D758" s="6">
        <v>700</v>
      </c>
      <c r="E758" s="15" t="str">
        <f t="shared" si="33"/>
        <v>less than 1000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 s="9">
        <f t="shared" si="34"/>
        <v>40651.725219907406</v>
      </c>
      <c r="L758" s="11">
        <v>2011</v>
      </c>
      <c r="M758">
        <v>1297880659</v>
      </c>
      <c r="N758" s="9">
        <f t="shared" si="35"/>
        <v>40590.766886574071</v>
      </c>
      <c r="O758" s="11">
        <f>YEAR(Table1[[#This Row],[launch date  conversion]])</f>
        <v>2011</v>
      </c>
      <c r="P758" t="b">
        <v>0</v>
      </c>
      <c r="Q758">
        <v>22</v>
      </c>
      <c r="R758" t="b">
        <v>1</v>
      </c>
      <c r="S758" t="s">
        <v>8272</v>
      </c>
      <c r="T758" t="s">
        <v>8354</v>
      </c>
      <c r="U758" t="s">
        <v>8368</v>
      </c>
    </row>
    <row r="759" spans="1:21" ht="50" customHeight="1" x14ac:dyDescent="0.2">
      <c r="A759">
        <v>757</v>
      </c>
      <c r="B759" s="3" t="s">
        <v>758</v>
      </c>
      <c r="C759" s="3" t="s">
        <v>4867</v>
      </c>
      <c r="D759" s="6">
        <v>250</v>
      </c>
      <c r="E759" s="15" t="str">
        <f t="shared" si="33"/>
        <v>less than 1000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 s="9">
        <f t="shared" si="34"/>
        <v>41249.054560185185</v>
      </c>
      <c r="L759" s="11">
        <v>2012</v>
      </c>
      <c r="M759">
        <v>1353547114</v>
      </c>
      <c r="N759" s="9">
        <f t="shared" si="35"/>
        <v>41235.054560185185</v>
      </c>
      <c r="O759" s="11">
        <f>YEAR(Table1[[#This Row],[launch date  conversion]])</f>
        <v>2012</v>
      </c>
      <c r="P759" t="b">
        <v>0</v>
      </c>
      <c r="Q759">
        <v>18</v>
      </c>
      <c r="R759" t="b">
        <v>1</v>
      </c>
      <c r="S759" t="s">
        <v>8272</v>
      </c>
      <c r="T759" t="s">
        <v>8354</v>
      </c>
      <c r="U759" t="s">
        <v>8368</v>
      </c>
    </row>
    <row r="760" spans="1:21" ht="50" customHeight="1" x14ac:dyDescent="0.2">
      <c r="A760">
        <v>758</v>
      </c>
      <c r="B760" s="3" t="s">
        <v>759</v>
      </c>
      <c r="C760" s="3" t="s">
        <v>4868</v>
      </c>
      <c r="D760" s="6">
        <v>2500</v>
      </c>
      <c r="E760" s="15" t="str">
        <f t="shared" si="33"/>
        <v>1000 to 4999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 s="9">
        <f t="shared" si="34"/>
        <v>40459.836435185185</v>
      </c>
      <c r="L760" s="11">
        <v>2010</v>
      </c>
      <c r="M760">
        <v>1283976268</v>
      </c>
      <c r="N760" s="9">
        <f t="shared" si="35"/>
        <v>40429.836435185185</v>
      </c>
      <c r="O760" s="11">
        <f>YEAR(Table1[[#This Row],[launch date  conversion]])</f>
        <v>2010</v>
      </c>
      <c r="P760" t="b">
        <v>0</v>
      </c>
      <c r="Q760">
        <v>19</v>
      </c>
      <c r="R760" t="b">
        <v>1</v>
      </c>
      <c r="S760" t="s">
        <v>8272</v>
      </c>
      <c r="T760" t="s">
        <v>8354</v>
      </c>
      <c r="U760" t="s">
        <v>8368</v>
      </c>
    </row>
    <row r="761" spans="1:21" ht="50" customHeight="1" x14ac:dyDescent="0.2">
      <c r="A761">
        <v>759</v>
      </c>
      <c r="B761" s="3" t="s">
        <v>760</v>
      </c>
      <c r="C761" s="3" t="s">
        <v>4869</v>
      </c>
      <c r="D761" s="6">
        <v>5000</v>
      </c>
      <c r="E761" s="15" t="str">
        <f t="shared" si="33"/>
        <v>5000 to 9999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 s="9">
        <f t="shared" si="34"/>
        <v>41829.330312500002</v>
      </c>
      <c r="L761" s="11">
        <v>2014</v>
      </c>
      <c r="M761">
        <v>1401436539</v>
      </c>
      <c r="N761" s="9">
        <f t="shared" si="35"/>
        <v>41789.330312500002</v>
      </c>
      <c r="O761" s="11">
        <f>YEAR(Table1[[#This Row],[launch date  conversion]])</f>
        <v>2014</v>
      </c>
      <c r="P761" t="b">
        <v>0</v>
      </c>
      <c r="Q761">
        <v>99</v>
      </c>
      <c r="R761" t="b">
        <v>1</v>
      </c>
      <c r="S761" t="s">
        <v>8272</v>
      </c>
      <c r="T761" t="s">
        <v>8354</v>
      </c>
      <c r="U761" t="s">
        <v>8368</v>
      </c>
    </row>
    <row r="762" spans="1:21" ht="50" customHeight="1" x14ac:dyDescent="0.2">
      <c r="A762">
        <v>760</v>
      </c>
      <c r="B762" s="3" t="s">
        <v>761</v>
      </c>
      <c r="C762" s="3" t="s">
        <v>4870</v>
      </c>
      <c r="D762" s="6">
        <v>2200</v>
      </c>
      <c r="E762" s="15" t="str">
        <f t="shared" si="33"/>
        <v>1000 to 4999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 s="9">
        <f t="shared" si="34"/>
        <v>42700.805706018517</v>
      </c>
      <c r="L762" s="11">
        <v>2016</v>
      </c>
      <c r="M762">
        <v>1477592413</v>
      </c>
      <c r="N762" s="9">
        <f t="shared" si="35"/>
        <v>42670.764039351852</v>
      </c>
      <c r="O762" s="11">
        <f>YEAR(Table1[[#This Row],[launch date  conversion]])</f>
        <v>2016</v>
      </c>
      <c r="P762" t="b">
        <v>0</v>
      </c>
      <c r="Q762">
        <v>0</v>
      </c>
      <c r="R762" t="b">
        <v>0</v>
      </c>
      <c r="S762" t="s">
        <v>8273</v>
      </c>
      <c r="T762" t="s">
        <v>8354</v>
      </c>
      <c r="U762" t="s">
        <v>8369</v>
      </c>
    </row>
    <row r="763" spans="1:21" ht="50" customHeight="1" x14ac:dyDescent="0.2">
      <c r="A763">
        <v>761</v>
      </c>
      <c r="B763" s="3" t="s">
        <v>762</v>
      </c>
      <c r="C763" s="3" t="s">
        <v>4871</v>
      </c>
      <c r="D763" s="6">
        <v>5000</v>
      </c>
      <c r="E763" s="15" t="str">
        <f t="shared" si="33"/>
        <v>5000 to 9999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 s="9">
        <f t="shared" si="34"/>
        <v>41672.751458333332</v>
      </c>
      <c r="L763" s="11">
        <v>2014</v>
      </c>
      <c r="M763">
        <v>1388772126</v>
      </c>
      <c r="N763" s="9">
        <f t="shared" si="35"/>
        <v>41642.751458333332</v>
      </c>
      <c r="O763" s="11">
        <f>YEAR(Table1[[#This Row],[launch date  conversion]])</f>
        <v>2014</v>
      </c>
      <c r="P763" t="b">
        <v>0</v>
      </c>
      <c r="Q763">
        <v>6</v>
      </c>
      <c r="R763" t="b">
        <v>0</v>
      </c>
      <c r="S763" t="s">
        <v>8273</v>
      </c>
      <c r="T763" t="s">
        <v>8354</v>
      </c>
      <c r="U763" t="s">
        <v>8369</v>
      </c>
    </row>
    <row r="764" spans="1:21" ht="50" customHeight="1" x14ac:dyDescent="0.2">
      <c r="A764">
        <v>762</v>
      </c>
      <c r="B764" s="3" t="s">
        <v>763</v>
      </c>
      <c r="C764" s="3" t="s">
        <v>4872</v>
      </c>
      <c r="D764" s="6">
        <v>3500</v>
      </c>
      <c r="E764" s="15" t="str">
        <f t="shared" si="33"/>
        <v>1000 to 4999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 s="9">
        <f t="shared" si="34"/>
        <v>42708.25</v>
      </c>
      <c r="L764" s="11">
        <v>2016</v>
      </c>
      <c r="M764">
        <v>1479328570</v>
      </c>
      <c r="N764" s="9">
        <f t="shared" si="35"/>
        <v>42690.858449074076</v>
      </c>
      <c r="O764" s="11">
        <f>YEAR(Table1[[#This Row],[launch date  conversion]])</f>
        <v>2016</v>
      </c>
      <c r="P764" t="b">
        <v>0</v>
      </c>
      <c r="Q764">
        <v>0</v>
      </c>
      <c r="R764" t="b">
        <v>0</v>
      </c>
      <c r="S764" t="s">
        <v>8273</v>
      </c>
      <c r="T764" t="s">
        <v>8354</v>
      </c>
      <c r="U764" t="s">
        <v>8369</v>
      </c>
    </row>
    <row r="765" spans="1:21" ht="50" customHeight="1" x14ac:dyDescent="0.2">
      <c r="A765">
        <v>763</v>
      </c>
      <c r="B765" s="3" t="s">
        <v>764</v>
      </c>
      <c r="C765" s="3" t="s">
        <v>4873</v>
      </c>
      <c r="D765" s="6">
        <v>4290</v>
      </c>
      <c r="E765" s="15" t="str">
        <f t="shared" si="33"/>
        <v>1000 to 4999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 s="9">
        <f t="shared" si="34"/>
        <v>41501.446851851848</v>
      </c>
      <c r="L765" s="11">
        <v>2013</v>
      </c>
      <c r="M765">
        <v>1373971408</v>
      </c>
      <c r="N765" s="9">
        <f t="shared" si="35"/>
        <v>41471.446851851848</v>
      </c>
      <c r="O765" s="11">
        <f>YEAR(Table1[[#This Row],[launch date  conversion]])</f>
        <v>2013</v>
      </c>
      <c r="P765" t="b">
        <v>0</v>
      </c>
      <c r="Q765">
        <v>1</v>
      </c>
      <c r="R765" t="b">
        <v>0</v>
      </c>
      <c r="S765" t="s">
        <v>8273</v>
      </c>
      <c r="T765" t="s">
        <v>8354</v>
      </c>
      <c r="U765" t="s">
        <v>8369</v>
      </c>
    </row>
    <row r="766" spans="1:21" ht="50" customHeight="1" x14ac:dyDescent="0.2">
      <c r="A766">
        <v>764</v>
      </c>
      <c r="B766" s="3" t="s">
        <v>765</v>
      </c>
      <c r="C766" s="3" t="s">
        <v>4874</v>
      </c>
      <c r="D766" s="6">
        <v>5000</v>
      </c>
      <c r="E766" s="15" t="str">
        <f t="shared" si="33"/>
        <v>5000 to 9999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 s="9">
        <f t="shared" si="34"/>
        <v>42257.173159722224</v>
      </c>
      <c r="L766" s="11">
        <v>2015</v>
      </c>
      <c r="M766">
        <v>1439266161</v>
      </c>
      <c r="N766" s="9">
        <f t="shared" si="35"/>
        <v>42227.173159722224</v>
      </c>
      <c r="O766" s="11">
        <f>YEAR(Table1[[#This Row],[launch date  conversion]])</f>
        <v>2015</v>
      </c>
      <c r="P766" t="b">
        <v>0</v>
      </c>
      <c r="Q766">
        <v>0</v>
      </c>
      <c r="R766" t="b">
        <v>0</v>
      </c>
      <c r="S766" t="s">
        <v>8273</v>
      </c>
      <c r="T766" t="s">
        <v>8354</v>
      </c>
      <c r="U766" t="s">
        <v>8369</v>
      </c>
    </row>
    <row r="767" spans="1:21" ht="50" customHeight="1" x14ac:dyDescent="0.2">
      <c r="A767">
        <v>765</v>
      </c>
      <c r="B767" s="3" t="s">
        <v>766</v>
      </c>
      <c r="C767" s="3" t="s">
        <v>4875</v>
      </c>
      <c r="D767" s="6">
        <v>7000</v>
      </c>
      <c r="E767" s="15" t="str">
        <f t="shared" si="33"/>
        <v>5000 to 9999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 s="9">
        <f t="shared" si="34"/>
        <v>41931.542638888888</v>
      </c>
      <c r="L767" s="11">
        <v>2014</v>
      </c>
      <c r="M767">
        <v>1411131684</v>
      </c>
      <c r="N767" s="9">
        <f t="shared" si="35"/>
        <v>41901.542638888888</v>
      </c>
      <c r="O767" s="11">
        <f>YEAR(Table1[[#This Row],[launch date  conversion]])</f>
        <v>2014</v>
      </c>
      <c r="P767" t="b">
        <v>0</v>
      </c>
      <c r="Q767">
        <v>44</v>
      </c>
      <c r="R767" t="b">
        <v>0</v>
      </c>
      <c r="S767" t="s">
        <v>8273</v>
      </c>
      <c r="T767" t="s">
        <v>8354</v>
      </c>
      <c r="U767" t="s">
        <v>8369</v>
      </c>
    </row>
    <row r="768" spans="1:21" ht="50" customHeight="1" x14ac:dyDescent="0.2">
      <c r="A768">
        <v>766</v>
      </c>
      <c r="B768" s="3" t="s">
        <v>767</v>
      </c>
      <c r="C768" s="3" t="s">
        <v>4876</v>
      </c>
      <c r="D768" s="6">
        <v>4000</v>
      </c>
      <c r="E768" s="15" t="str">
        <f t="shared" si="33"/>
        <v>1000 to 4999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 s="9">
        <f t="shared" si="34"/>
        <v>42051.783368055556</v>
      </c>
      <c r="L768" s="11">
        <v>2015</v>
      </c>
      <c r="M768">
        <v>1421520483</v>
      </c>
      <c r="N768" s="9">
        <f t="shared" si="35"/>
        <v>42021.783368055556</v>
      </c>
      <c r="O768" s="11">
        <f>YEAR(Table1[[#This Row],[launch date  conversion]])</f>
        <v>2015</v>
      </c>
      <c r="P768" t="b">
        <v>0</v>
      </c>
      <c r="Q768">
        <v>0</v>
      </c>
      <c r="R768" t="b">
        <v>0</v>
      </c>
      <c r="S768" t="s">
        <v>8273</v>
      </c>
      <c r="T768" t="s">
        <v>8354</v>
      </c>
      <c r="U768" t="s">
        <v>8369</v>
      </c>
    </row>
    <row r="769" spans="1:21" ht="50" customHeight="1" x14ac:dyDescent="0.2">
      <c r="A769">
        <v>767</v>
      </c>
      <c r="B769" s="3" t="s">
        <v>768</v>
      </c>
      <c r="C769" s="3" t="s">
        <v>4877</v>
      </c>
      <c r="D769" s="6">
        <v>5000</v>
      </c>
      <c r="E769" s="15" t="str">
        <f t="shared" si="33"/>
        <v>5000 to 9999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 s="9">
        <f t="shared" si="34"/>
        <v>42145.143634259264</v>
      </c>
      <c r="L769" s="11">
        <v>2015</v>
      </c>
      <c r="M769">
        <v>1429586810</v>
      </c>
      <c r="N769" s="9">
        <f t="shared" si="35"/>
        <v>42115.143634259264</v>
      </c>
      <c r="O769" s="11">
        <f>YEAR(Table1[[#This Row],[launch date  conversion]])</f>
        <v>2015</v>
      </c>
      <c r="P769" t="b">
        <v>0</v>
      </c>
      <c r="Q769">
        <v>3</v>
      </c>
      <c r="R769" t="b">
        <v>0</v>
      </c>
      <c r="S769" t="s">
        <v>8273</v>
      </c>
      <c r="T769" t="s">
        <v>8354</v>
      </c>
      <c r="U769" t="s">
        <v>8369</v>
      </c>
    </row>
    <row r="770" spans="1:21" ht="50" customHeight="1" x14ac:dyDescent="0.2">
      <c r="A770">
        <v>768</v>
      </c>
      <c r="B770" s="3" t="s">
        <v>769</v>
      </c>
      <c r="C770" s="3" t="s">
        <v>4878</v>
      </c>
      <c r="D770" s="6">
        <v>2500</v>
      </c>
      <c r="E770" s="15" t="str">
        <f t="shared" ref="E770:E833" si="36">_xlfn.IFS(D770&lt;1000,"less than 1000",D770&lt;5000, "1000 to 4999",D770&lt;10000, "5000 to 9999",D770&lt;15000, "10000 to 14999",D770&lt;20000,"15000 to 19999",D770&lt;25000, "20000 to 24999", D770&lt;30000, "25000 to 29999",D770&lt;35000,"30000 to 34999", D770&lt;40000,"35000 to 39999", D770&lt;45000,"40000 to 44999",D770&lt;50000,"45000 to 49999",TRUE, "Greater than 50000")</f>
        <v>1000 to 4999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 s="9">
        <f t="shared" si="34"/>
        <v>41624.207060185188</v>
      </c>
      <c r="L770" s="11">
        <v>2013</v>
      </c>
      <c r="M770">
        <v>1384577890</v>
      </c>
      <c r="N770" s="9">
        <f t="shared" si="35"/>
        <v>41594.207060185188</v>
      </c>
      <c r="O770" s="11">
        <f>YEAR(Table1[[#This Row],[launch date  conversion]])</f>
        <v>2013</v>
      </c>
      <c r="P770" t="b">
        <v>0</v>
      </c>
      <c r="Q770">
        <v>0</v>
      </c>
      <c r="R770" t="b">
        <v>0</v>
      </c>
      <c r="S770" t="s">
        <v>8273</v>
      </c>
      <c r="T770" t="s">
        <v>8354</v>
      </c>
      <c r="U770" t="s">
        <v>8369</v>
      </c>
    </row>
    <row r="771" spans="1:21" ht="50" customHeight="1" x14ac:dyDescent="0.2">
      <c r="A771">
        <v>769</v>
      </c>
      <c r="B771" s="3" t="s">
        <v>770</v>
      </c>
      <c r="C771" s="3" t="s">
        <v>4879</v>
      </c>
      <c r="D771" s="6">
        <v>4000</v>
      </c>
      <c r="E771" s="15" t="str">
        <f t="shared" si="36"/>
        <v>1000 to 4999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 s="9">
        <f t="shared" ref="K771:K834" si="37">(((J771/60)/60)/24)+DATE(1970,1,1)</f>
        <v>41634.996458333335</v>
      </c>
      <c r="L771" s="11">
        <v>2013</v>
      </c>
      <c r="M771">
        <v>1385510094</v>
      </c>
      <c r="N771" s="9">
        <f t="shared" ref="N771:N834" si="38">(((M771/60)/60)/24)+DATE(1970,1,1)</f>
        <v>41604.996458333335</v>
      </c>
      <c r="O771" s="11">
        <f>YEAR(Table1[[#This Row],[launch date  conversion]])</f>
        <v>2013</v>
      </c>
      <c r="P771" t="b">
        <v>0</v>
      </c>
      <c r="Q771">
        <v>52</v>
      </c>
      <c r="R771" t="b">
        <v>0</v>
      </c>
      <c r="S771" t="s">
        <v>8273</v>
      </c>
      <c r="T771" t="s">
        <v>8354</v>
      </c>
      <c r="U771" t="s">
        <v>8369</v>
      </c>
    </row>
    <row r="772" spans="1:21" ht="50" customHeight="1" x14ac:dyDescent="0.2">
      <c r="A772">
        <v>770</v>
      </c>
      <c r="B772" s="3" t="s">
        <v>771</v>
      </c>
      <c r="C772" s="3" t="s">
        <v>4880</v>
      </c>
      <c r="D772" s="6">
        <v>17500</v>
      </c>
      <c r="E772" s="15" t="str">
        <f t="shared" si="36"/>
        <v>15000 to 19999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 s="9">
        <f t="shared" si="37"/>
        <v>41329.999641203707</v>
      </c>
      <c r="L772" s="11">
        <v>2013</v>
      </c>
      <c r="M772">
        <v>1358294369</v>
      </c>
      <c r="N772" s="9">
        <f t="shared" si="38"/>
        <v>41289.999641203707</v>
      </c>
      <c r="O772" s="11">
        <f>YEAR(Table1[[#This Row],[launch date  conversion]])</f>
        <v>2013</v>
      </c>
      <c r="P772" t="b">
        <v>0</v>
      </c>
      <c r="Q772">
        <v>0</v>
      </c>
      <c r="R772" t="b">
        <v>0</v>
      </c>
      <c r="S772" t="s">
        <v>8273</v>
      </c>
      <c r="T772" t="s">
        <v>8354</v>
      </c>
      <c r="U772" t="s">
        <v>8369</v>
      </c>
    </row>
    <row r="773" spans="1:21" ht="50" customHeight="1" x14ac:dyDescent="0.2">
      <c r="A773">
        <v>771</v>
      </c>
      <c r="B773" s="3" t="s">
        <v>772</v>
      </c>
      <c r="C773" s="3" t="s">
        <v>4881</v>
      </c>
      <c r="D773" s="6">
        <v>38000</v>
      </c>
      <c r="E773" s="15" t="str">
        <f t="shared" si="36"/>
        <v>35000 to 39999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 s="9">
        <f t="shared" si="37"/>
        <v>42399.824097222227</v>
      </c>
      <c r="L773" s="11">
        <v>2016</v>
      </c>
      <c r="M773">
        <v>1449863202</v>
      </c>
      <c r="N773" s="9">
        <f t="shared" si="38"/>
        <v>42349.824097222227</v>
      </c>
      <c r="O773" s="11">
        <f>YEAR(Table1[[#This Row],[launch date  conversion]])</f>
        <v>2015</v>
      </c>
      <c r="P773" t="b">
        <v>0</v>
      </c>
      <c r="Q773">
        <v>1</v>
      </c>
      <c r="R773" t="b">
        <v>0</v>
      </c>
      <c r="S773" t="s">
        <v>8273</v>
      </c>
      <c r="T773" t="s">
        <v>8354</v>
      </c>
      <c r="U773" t="s">
        <v>8369</v>
      </c>
    </row>
    <row r="774" spans="1:21" ht="50" customHeight="1" x14ac:dyDescent="0.2">
      <c r="A774">
        <v>772</v>
      </c>
      <c r="B774" s="3" t="s">
        <v>773</v>
      </c>
      <c r="C774" s="3" t="s">
        <v>4882</v>
      </c>
      <c r="D774" s="6">
        <v>1500</v>
      </c>
      <c r="E774" s="15" t="str">
        <f t="shared" si="36"/>
        <v>1000 to 4999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 s="9">
        <f t="shared" si="37"/>
        <v>40118.165972222225</v>
      </c>
      <c r="L774" s="11">
        <v>2009</v>
      </c>
      <c r="M774">
        <v>1252718519</v>
      </c>
      <c r="N774" s="9">
        <f t="shared" si="38"/>
        <v>40068.056932870371</v>
      </c>
      <c r="O774" s="11">
        <f>YEAR(Table1[[#This Row],[launch date  conversion]])</f>
        <v>2009</v>
      </c>
      <c r="P774" t="b">
        <v>0</v>
      </c>
      <c r="Q774">
        <v>1</v>
      </c>
      <c r="R774" t="b">
        <v>0</v>
      </c>
      <c r="S774" t="s">
        <v>8273</v>
      </c>
      <c r="T774" t="s">
        <v>8354</v>
      </c>
      <c r="U774" t="s">
        <v>8369</v>
      </c>
    </row>
    <row r="775" spans="1:21" ht="50" customHeight="1" x14ac:dyDescent="0.2">
      <c r="A775">
        <v>773</v>
      </c>
      <c r="B775" s="3" t="s">
        <v>774</v>
      </c>
      <c r="C775" s="3" t="s">
        <v>4883</v>
      </c>
      <c r="D775" s="6">
        <v>3759</v>
      </c>
      <c r="E775" s="15" t="str">
        <f t="shared" si="36"/>
        <v>1000 to 4999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 s="9">
        <f t="shared" si="37"/>
        <v>42134.959027777775</v>
      </c>
      <c r="L775" s="11">
        <v>2015</v>
      </c>
      <c r="M775">
        <v>1428341985</v>
      </c>
      <c r="N775" s="9">
        <f t="shared" si="38"/>
        <v>42100.735937499994</v>
      </c>
      <c r="O775" s="11">
        <f>YEAR(Table1[[#This Row],[launch date  conversion]])</f>
        <v>2015</v>
      </c>
      <c r="P775" t="b">
        <v>0</v>
      </c>
      <c r="Q775">
        <v>2</v>
      </c>
      <c r="R775" t="b">
        <v>0</v>
      </c>
      <c r="S775" t="s">
        <v>8273</v>
      </c>
      <c r="T775" t="s">
        <v>8354</v>
      </c>
      <c r="U775" t="s">
        <v>8369</v>
      </c>
    </row>
    <row r="776" spans="1:21" ht="50" customHeight="1" x14ac:dyDescent="0.2">
      <c r="A776">
        <v>774</v>
      </c>
      <c r="B776" s="3" t="s">
        <v>775</v>
      </c>
      <c r="C776" s="3" t="s">
        <v>4884</v>
      </c>
      <c r="D776" s="6">
        <v>500</v>
      </c>
      <c r="E776" s="15" t="str">
        <f t="shared" si="36"/>
        <v>less than 1000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 s="9">
        <f t="shared" si="37"/>
        <v>41693.780300925922</v>
      </c>
      <c r="L776" s="11">
        <v>2014</v>
      </c>
      <c r="M776">
        <v>1390589018</v>
      </c>
      <c r="N776" s="9">
        <f t="shared" si="38"/>
        <v>41663.780300925922</v>
      </c>
      <c r="O776" s="11">
        <f>YEAR(Table1[[#This Row],[launch date  conversion]])</f>
        <v>2014</v>
      </c>
      <c r="P776" t="b">
        <v>0</v>
      </c>
      <c r="Q776">
        <v>9</v>
      </c>
      <c r="R776" t="b">
        <v>0</v>
      </c>
      <c r="S776" t="s">
        <v>8273</v>
      </c>
      <c r="T776" t="s">
        <v>8354</v>
      </c>
      <c r="U776" t="s">
        <v>8369</v>
      </c>
    </row>
    <row r="777" spans="1:21" ht="50" customHeight="1" x14ac:dyDescent="0.2">
      <c r="A777">
        <v>775</v>
      </c>
      <c r="B777" s="3" t="s">
        <v>776</v>
      </c>
      <c r="C777" s="3" t="s">
        <v>4885</v>
      </c>
      <c r="D777" s="6">
        <v>10000</v>
      </c>
      <c r="E777" s="15" t="str">
        <f t="shared" si="36"/>
        <v>10000 to 14999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 s="9">
        <f t="shared" si="37"/>
        <v>40893.060127314813</v>
      </c>
      <c r="L777" s="11">
        <v>2011</v>
      </c>
      <c r="M777">
        <v>1321406795</v>
      </c>
      <c r="N777" s="9">
        <f t="shared" si="38"/>
        <v>40863.060127314813</v>
      </c>
      <c r="O777" s="11">
        <f>YEAR(Table1[[#This Row],[launch date  conversion]])</f>
        <v>2011</v>
      </c>
      <c r="P777" t="b">
        <v>0</v>
      </c>
      <c r="Q777">
        <v>5</v>
      </c>
      <c r="R777" t="b">
        <v>0</v>
      </c>
      <c r="S777" t="s">
        <v>8273</v>
      </c>
      <c r="T777" t="s">
        <v>8354</v>
      </c>
      <c r="U777" t="s">
        <v>8369</v>
      </c>
    </row>
    <row r="778" spans="1:21" ht="50" customHeight="1" x14ac:dyDescent="0.2">
      <c r="A778">
        <v>776</v>
      </c>
      <c r="B778" s="3" t="s">
        <v>777</v>
      </c>
      <c r="C778" s="3" t="s">
        <v>4886</v>
      </c>
      <c r="D778" s="6">
        <v>7000</v>
      </c>
      <c r="E778" s="15" t="str">
        <f t="shared" si="36"/>
        <v>5000 to 9999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 s="9">
        <f t="shared" si="37"/>
        <v>42288.208333333328</v>
      </c>
      <c r="L778" s="11">
        <v>2015</v>
      </c>
      <c r="M778">
        <v>1441297645</v>
      </c>
      <c r="N778" s="9">
        <f t="shared" si="38"/>
        <v>42250.685706018514</v>
      </c>
      <c r="O778" s="11">
        <f>YEAR(Table1[[#This Row],[launch date  conversion]])</f>
        <v>2015</v>
      </c>
      <c r="P778" t="b">
        <v>0</v>
      </c>
      <c r="Q778">
        <v>57</v>
      </c>
      <c r="R778" t="b">
        <v>0</v>
      </c>
      <c r="S778" t="s">
        <v>8273</v>
      </c>
      <c r="T778" t="s">
        <v>8354</v>
      </c>
      <c r="U778" t="s">
        <v>8369</v>
      </c>
    </row>
    <row r="779" spans="1:21" ht="50" customHeight="1" x14ac:dyDescent="0.2">
      <c r="A779">
        <v>777</v>
      </c>
      <c r="B779" s="3" t="s">
        <v>778</v>
      </c>
      <c r="C779" s="3" t="s">
        <v>4887</v>
      </c>
      <c r="D779" s="6">
        <v>3000</v>
      </c>
      <c r="E779" s="15" t="str">
        <f t="shared" si="36"/>
        <v>1000 to 4999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 s="9">
        <f t="shared" si="37"/>
        <v>41486.981215277774</v>
      </c>
      <c r="L779" s="11">
        <v>2013</v>
      </c>
      <c r="M779">
        <v>1372721577</v>
      </c>
      <c r="N779" s="9">
        <f t="shared" si="38"/>
        <v>41456.981215277774</v>
      </c>
      <c r="O779" s="11">
        <f>YEAR(Table1[[#This Row],[launch date  conversion]])</f>
        <v>2013</v>
      </c>
      <c r="P779" t="b">
        <v>0</v>
      </c>
      <c r="Q779">
        <v>3</v>
      </c>
      <c r="R779" t="b">
        <v>0</v>
      </c>
      <c r="S779" t="s">
        <v>8273</v>
      </c>
      <c r="T779" t="s">
        <v>8354</v>
      </c>
      <c r="U779" t="s">
        <v>8369</v>
      </c>
    </row>
    <row r="780" spans="1:21" ht="50" customHeight="1" x14ac:dyDescent="0.2">
      <c r="A780">
        <v>778</v>
      </c>
      <c r="B780" s="3" t="s">
        <v>779</v>
      </c>
      <c r="C780" s="3" t="s">
        <v>4888</v>
      </c>
      <c r="D780" s="6">
        <v>500</v>
      </c>
      <c r="E780" s="15" t="str">
        <f t="shared" si="36"/>
        <v>less than 1000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 s="9">
        <f t="shared" si="37"/>
        <v>41759.702314814815</v>
      </c>
      <c r="L780" s="11">
        <v>2014</v>
      </c>
      <c r="M780">
        <v>1396284680</v>
      </c>
      <c r="N780" s="9">
        <f t="shared" si="38"/>
        <v>41729.702314814815</v>
      </c>
      <c r="O780" s="11">
        <f>YEAR(Table1[[#This Row],[launch date  conversion]])</f>
        <v>2014</v>
      </c>
      <c r="P780" t="b">
        <v>0</v>
      </c>
      <c r="Q780">
        <v>1</v>
      </c>
      <c r="R780" t="b">
        <v>0</v>
      </c>
      <c r="S780" t="s">
        <v>8273</v>
      </c>
      <c r="T780" t="s">
        <v>8354</v>
      </c>
      <c r="U780" t="s">
        <v>8369</v>
      </c>
    </row>
    <row r="781" spans="1:21" ht="50" customHeight="1" x14ac:dyDescent="0.2">
      <c r="A781">
        <v>779</v>
      </c>
      <c r="B781" s="3" t="s">
        <v>780</v>
      </c>
      <c r="C781" s="3" t="s">
        <v>4889</v>
      </c>
      <c r="D781" s="6">
        <v>15000</v>
      </c>
      <c r="E781" s="15" t="str">
        <f t="shared" si="36"/>
        <v>15000 to 19999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 s="9">
        <f t="shared" si="37"/>
        <v>40466.166666666664</v>
      </c>
      <c r="L781" s="11">
        <v>2010</v>
      </c>
      <c r="M781">
        <v>1284567905</v>
      </c>
      <c r="N781" s="9">
        <f t="shared" si="38"/>
        <v>40436.68408564815</v>
      </c>
      <c r="O781" s="11">
        <f>YEAR(Table1[[#This Row],[launch date  conversion]])</f>
        <v>2010</v>
      </c>
      <c r="P781" t="b">
        <v>0</v>
      </c>
      <c r="Q781">
        <v>6</v>
      </c>
      <c r="R781" t="b">
        <v>0</v>
      </c>
      <c r="S781" t="s">
        <v>8273</v>
      </c>
      <c r="T781" t="s">
        <v>8354</v>
      </c>
      <c r="U781" t="s">
        <v>8369</v>
      </c>
    </row>
    <row r="782" spans="1:21" ht="50" customHeight="1" x14ac:dyDescent="0.2">
      <c r="A782">
        <v>780</v>
      </c>
      <c r="B782" s="3" t="s">
        <v>781</v>
      </c>
      <c r="C782" s="3" t="s">
        <v>4890</v>
      </c>
      <c r="D782" s="6">
        <v>1000</v>
      </c>
      <c r="E782" s="15" t="str">
        <f t="shared" si="36"/>
        <v>1000 to 4999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 s="9">
        <f t="shared" si="37"/>
        <v>40666.673900462964</v>
      </c>
      <c r="L782" s="11">
        <v>2011</v>
      </c>
      <c r="M782">
        <v>1301847025</v>
      </c>
      <c r="N782" s="9">
        <f t="shared" si="38"/>
        <v>40636.673900462964</v>
      </c>
      <c r="O782" s="11">
        <f>YEAR(Table1[[#This Row],[launch date  conversion]])</f>
        <v>2011</v>
      </c>
      <c r="P782" t="b">
        <v>0</v>
      </c>
      <c r="Q782">
        <v>27</v>
      </c>
      <c r="R782" t="b">
        <v>1</v>
      </c>
      <c r="S782" t="s">
        <v>8274</v>
      </c>
      <c r="T782" t="s">
        <v>8352</v>
      </c>
      <c r="U782" t="s">
        <v>8370</v>
      </c>
    </row>
    <row r="783" spans="1:21" ht="50" customHeight="1" x14ac:dyDescent="0.2">
      <c r="A783">
        <v>781</v>
      </c>
      <c r="B783" s="3" t="s">
        <v>782</v>
      </c>
      <c r="C783" s="3" t="s">
        <v>4891</v>
      </c>
      <c r="D783" s="6">
        <v>800</v>
      </c>
      <c r="E783" s="15" t="str">
        <f t="shared" si="36"/>
        <v>less than 1000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 s="9">
        <f t="shared" si="37"/>
        <v>41433.000856481485</v>
      </c>
      <c r="L783" s="11">
        <v>2013</v>
      </c>
      <c r="M783">
        <v>1368057674</v>
      </c>
      <c r="N783" s="9">
        <f t="shared" si="38"/>
        <v>41403.000856481485</v>
      </c>
      <c r="O783" s="11">
        <f>YEAR(Table1[[#This Row],[launch date  conversion]])</f>
        <v>2013</v>
      </c>
      <c r="P783" t="b">
        <v>0</v>
      </c>
      <c r="Q783">
        <v>25</v>
      </c>
      <c r="R783" t="b">
        <v>1</v>
      </c>
      <c r="S783" t="s">
        <v>8274</v>
      </c>
      <c r="T783" t="s">
        <v>8352</v>
      </c>
      <c r="U783" t="s">
        <v>8370</v>
      </c>
    </row>
    <row r="784" spans="1:21" ht="50" customHeight="1" x14ac:dyDescent="0.2">
      <c r="A784">
        <v>782</v>
      </c>
      <c r="B784" s="3" t="s">
        <v>783</v>
      </c>
      <c r="C784" s="3" t="s">
        <v>4892</v>
      </c>
      <c r="D784" s="6">
        <v>700</v>
      </c>
      <c r="E784" s="15" t="str">
        <f t="shared" si="36"/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 s="9">
        <f t="shared" si="37"/>
        <v>41146.758125</v>
      </c>
      <c r="L784" s="11">
        <v>2012</v>
      </c>
      <c r="M784">
        <v>1343326302</v>
      </c>
      <c r="N784" s="9">
        <f t="shared" si="38"/>
        <v>41116.758125</v>
      </c>
      <c r="O784" s="11">
        <f>YEAR(Table1[[#This Row],[launch date  conversion]])</f>
        <v>2012</v>
      </c>
      <c r="P784" t="b">
        <v>0</v>
      </c>
      <c r="Q784">
        <v>14</v>
      </c>
      <c r="R784" t="b">
        <v>1</v>
      </c>
      <c r="S784" t="s">
        <v>8274</v>
      </c>
      <c r="T784" t="s">
        <v>8352</v>
      </c>
      <c r="U784" t="s">
        <v>8370</v>
      </c>
    </row>
    <row r="785" spans="1:21" ht="50" customHeight="1" x14ac:dyDescent="0.2">
      <c r="A785">
        <v>783</v>
      </c>
      <c r="B785" s="3" t="s">
        <v>784</v>
      </c>
      <c r="C785" s="3" t="s">
        <v>4893</v>
      </c>
      <c r="D785" s="6">
        <v>1500</v>
      </c>
      <c r="E785" s="15" t="str">
        <f t="shared" si="36"/>
        <v>1000 to 4999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 s="9">
        <f t="shared" si="37"/>
        <v>41026.916666666664</v>
      </c>
      <c r="L785" s="11">
        <v>2012</v>
      </c>
      <c r="M785">
        <v>1332182049</v>
      </c>
      <c r="N785" s="9">
        <f t="shared" si="38"/>
        <v>40987.773715277777</v>
      </c>
      <c r="O785" s="11">
        <f>YEAR(Table1[[#This Row],[launch date  conversion]])</f>
        <v>2012</v>
      </c>
      <c r="P785" t="b">
        <v>0</v>
      </c>
      <c r="Q785">
        <v>35</v>
      </c>
      <c r="R785" t="b">
        <v>1</v>
      </c>
      <c r="S785" t="s">
        <v>8274</v>
      </c>
      <c r="T785" t="s">
        <v>8352</v>
      </c>
      <c r="U785" t="s">
        <v>8370</v>
      </c>
    </row>
    <row r="786" spans="1:21" ht="50" customHeight="1" x14ac:dyDescent="0.2">
      <c r="A786">
        <v>784</v>
      </c>
      <c r="B786" s="3" t="s">
        <v>785</v>
      </c>
      <c r="C786" s="3" t="s">
        <v>4894</v>
      </c>
      <c r="D786" s="6">
        <v>1000</v>
      </c>
      <c r="E786" s="15" t="str">
        <f t="shared" si="36"/>
        <v>1000 to 4999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 s="9">
        <f t="shared" si="37"/>
        <v>41715.107858796298</v>
      </c>
      <c r="L786" s="11">
        <v>2014</v>
      </c>
      <c r="M786">
        <v>1391571319</v>
      </c>
      <c r="N786" s="9">
        <f t="shared" si="38"/>
        <v>41675.149525462963</v>
      </c>
      <c r="O786" s="11">
        <f>YEAR(Table1[[#This Row],[launch date  conversion]])</f>
        <v>2014</v>
      </c>
      <c r="P786" t="b">
        <v>0</v>
      </c>
      <c r="Q786">
        <v>10</v>
      </c>
      <c r="R786" t="b">
        <v>1</v>
      </c>
      <c r="S786" t="s">
        <v>8274</v>
      </c>
      <c r="T786" t="s">
        <v>8352</v>
      </c>
      <c r="U786" t="s">
        <v>8370</v>
      </c>
    </row>
    <row r="787" spans="1:21" ht="50" customHeight="1" x14ac:dyDescent="0.2">
      <c r="A787">
        <v>785</v>
      </c>
      <c r="B787" s="3" t="s">
        <v>786</v>
      </c>
      <c r="C787" s="3" t="s">
        <v>4895</v>
      </c>
      <c r="D787" s="6">
        <v>500</v>
      </c>
      <c r="E787" s="15" t="str">
        <f t="shared" si="36"/>
        <v>less than 1000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 s="9">
        <f t="shared" si="37"/>
        <v>41333.593923611108</v>
      </c>
      <c r="L787" s="11">
        <v>2013</v>
      </c>
      <c r="M787">
        <v>1359468915</v>
      </c>
      <c r="N787" s="9">
        <f t="shared" si="38"/>
        <v>41303.593923611108</v>
      </c>
      <c r="O787" s="11">
        <f>YEAR(Table1[[#This Row],[launch date  conversion]])</f>
        <v>2013</v>
      </c>
      <c r="P787" t="b">
        <v>0</v>
      </c>
      <c r="Q787">
        <v>29</v>
      </c>
      <c r="R787" t="b">
        <v>1</v>
      </c>
      <c r="S787" t="s">
        <v>8274</v>
      </c>
      <c r="T787" t="s">
        <v>8352</v>
      </c>
      <c r="U787" t="s">
        <v>8370</v>
      </c>
    </row>
    <row r="788" spans="1:21" ht="50" customHeight="1" x14ac:dyDescent="0.2">
      <c r="A788">
        <v>786</v>
      </c>
      <c r="B788" s="3" t="s">
        <v>787</v>
      </c>
      <c r="C788" s="3" t="s">
        <v>4896</v>
      </c>
      <c r="D788" s="6">
        <v>5000</v>
      </c>
      <c r="E788" s="15" t="str">
        <f t="shared" si="36"/>
        <v>5000 to 9999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 s="9">
        <f t="shared" si="37"/>
        <v>41040.657638888886</v>
      </c>
      <c r="L788" s="11">
        <v>2012</v>
      </c>
      <c r="M788">
        <v>1331774434</v>
      </c>
      <c r="N788" s="9">
        <f t="shared" si="38"/>
        <v>40983.055949074071</v>
      </c>
      <c r="O788" s="11">
        <f>YEAR(Table1[[#This Row],[launch date  conversion]])</f>
        <v>2012</v>
      </c>
      <c r="P788" t="b">
        <v>0</v>
      </c>
      <c r="Q788">
        <v>44</v>
      </c>
      <c r="R788" t="b">
        <v>1</v>
      </c>
      <c r="S788" t="s">
        <v>8274</v>
      </c>
      <c r="T788" t="s">
        <v>8352</v>
      </c>
      <c r="U788" t="s">
        <v>8370</v>
      </c>
    </row>
    <row r="789" spans="1:21" ht="50" customHeight="1" x14ac:dyDescent="0.2">
      <c r="A789">
        <v>787</v>
      </c>
      <c r="B789" s="3" t="s">
        <v>788</v>
      </c>
      <c r="C789" s="3" t="s">
        <v>4897</v>
      </c>
      <c r="D789" s="6">
        <v>1200</v>
      </c>
      <c r="E789" s="15" t="str">
        <f t="shared" si="36"/>
        <v>1000 to 4999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 s="9">
        <f t="shared" si="37"/>
        <v>41579.627615740741</v>
      </c>
      <c r="L789" s="11">
        <v>2013</v>
      </c>
      <c r="M789">
        <v>1380726226</v>
      </c>
      <c r="N789" s="9">
        <f t="shared" si="38"/>
        <v>41549.627615740741</v>
      </c>
      <c r="O789" s="11">
        <f>YEAR(Table1[[#This Row],[launch date  conversion]])</f>
        <v>2013</v>
      </c>
      <c r="P789" t="b">
        <v>0</v>
      </c>
      <c r="Q789">
        <v>17</v>
      </c>
      <c r="R789" t="b">
        <v>1</v>
      </c>
      <c r="S789" t="s">
        <v>8274</v>
      </c>
      <c r="T789" t="s">
        <v>8352</v>
      </c>
      <c r="U789" t="s">
        <v>8370</v>
      </c>
    </row>
    <row r="790" spans="1:21" ht="50" customHeight="1" x14ac:dyDescent="0.2">
      <c r="A790">
        <v>788</v>
      </c>
      <c r="B790" s="3" t="s">
        <v>789</v>
      </c>
      <c r="C790" s="3" t="s">
        <v>4898</v>
      </c>
      <c r="D790" s="6">
        <v>1000</v>
      </c>
      <c r="E790" s="15" t="str">
        <f t="shared" si="36"/>
        <v>1000 to 4999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 s="9">
        <f t="shared" si="37"/>
        <v>41097.165972222225</v>
      </c>
      <c r="L790" s="11">
        <v>2012</v>
      </c>
      <c r="M790">
        <v>1338336588</v>
      </c>
      <c r="N790" s="9">
        <f t="shared" si="38"/>
        <v>41059.006805555553</v>
      </c>
      <c r="O790" s="11">
        <f>YEAR(Table1[[#This Row],[launch date  conversion]])</f>
        <v>2012</v>
      </c>
      <c r="P790" t="b">
        <v>0</v>
      </c>
      <c r="Q790">
        <v>34</v>
      </c>
      <c r="R790" t="b">
        <v>1</v>
      </c>
      <c r="S790" t="s">
        <v>8274</v>
      </c>
      <c r="T790" t="s">
        <v>8352</v>
      </c>
      <c r="U790" t="s">
        <v>8370</v>
      </c>
    </row>
    <row r="791" spans="1:21" ht="50" customHeight="1" x14ac:dyDescent="0.2">
      <c r="A791">
        <v>789</v>
      </c>
      <c r="B791" s="3" t="s">
        <v>790</v>
      </c>
      <c r="C791" s="3" t="s">
        <v>4899</v>
      </c>
      <c r="D791" s="6">
        <v>1700</v>
      </c>
      <c r="E791" s="15" t="str">
        <f t="shared" si="36"/>
        <v>1000 to 4999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 s="9">
        <f t="shared" si="37"/>
        <v>41295.332638888889</v>
      </c>
      <c r="L791" s="11">
        <v>2013</v>
      </c>
      <c r="M791">
        <v>1357187280</v>
      </c>
      <c r="N791" s="9">
        <f t="shared" si="38"/>
        <v>41277.186111111114</v>
      </c>
      <c r="O791" s="11">
        <f>YEAR(Table1[[#This Row],[launch date  conversion]])</f>
        <v>2013</v>
      </c>
      <c r="P791" t="b">
        <v>0</v>
      </c>
      <c r="Q791">
        <v>14</v>
      </c>
      <c r="R791" t="b">
        <v>1</v>
      </c>
      <c r="S791" t="s">
        <v>8274</v>
      </c>
      <c r="T791" t="s">
        <v>8352</v>
      </c>
      <c r="U791" t="s">
        <v>8370</v>
      </c>
    </row>
    <row r="792" spans="1:21" ht="50" customHeight="1" x14ac:dyDescent="0.2">
      <c r="A792">
        <v>790</v>
      </c>
      <c r="B792" s="3" t="s">
        <v>791</v>
      </c>
      <c r="C792" s="3" t="s">
        <v>4900</v>
      </c>
      <c r="D792" s="6">
        <v>10000</v>
      </c>
      <c r="E792" s="15" t="str">
        <f t="shared" si="36"/>
        <v>10000 to 14999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 s="9">
        <f t="shared" si="37"/>
        <v>41306.047905092593</v>
      </c>
      <c r="L792" s="11">
        <v>2013</v>
      </c>
      <c r="M792">
        <v>1357088939</v>
      </c>
      <c r="N792" s="9">
        <f t="shared" si="38"/>
        <v>41276.047905092593</v>
      </c>
      <c r="O792" s="11">
        <f>YEAR(Table1[[#This Row],[launch date  conversion]])</f>
        <v>2013</v>
      </c>
      <c r="P792" t="b">
        <v>0</v>
      </c>
      <c r="Q792">
        <v>156</v>
      </c>
      <c r="R792" t="b">
        <v>1</v>
      </c>
      <c r="S792" t="s">
        <v>8274</v>
      </c>
      <c r="T792" t="s">
        <v>8352</v>
      </c>
      <c r="U792" t="s">
        <v>8370</v>
      </c>
    </row>
    <row r="793" spans="1:21" ht="50" customHeight="1" x14ac:dyDescent="0.2">
      <c r="A793">
        <v>791</v>
      </c>
      <c r="B793" s="3" t="s">
        <v>792</v>
      </c>
      <c r="C793" s="3" t="s">
        <v>4901</v>
      </c>
      <c r="D793" s="6">
        <v>7500</v>
      </c>
      <c r="E793" s="15" t="str">
        <f t="shared" si="36"/>
        <v>5000 to 9999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 s="9">
        <f t="shared" si="37"/>
        <v>41591.249305555553</v>
      </c>
      <c r="L793" s="11">
        <v>2013</v>
      </c>
      <c r="M793">
        <v>1381430646</v>
      </c>
      <c r="N793" s="9">
        <f t="shared" si="38"/>
        <v>41557.780624999999</v>
      </c>
      <c r="O793" s="11">
        <f>YEAR(Table1[[#This Row],[launch date  conversion]])</f>
        <v>2013</v>
      </c>
      <c r="P793" t="b">
        <v>0</v>
      </c>
      <c r="Q793">
        <v>128</v>
      </c>
      <c r="R793" t="b">
        <v>1</v>
      </c>
      <c r="S793" t="s">
        <v>8274</v>
      </c>
      <c r="T793" t="s">
        <v>8352</v>
      </c>
      <c r="U793" t="s">
        <v>8370</v>
      </c>
    </row>
    <row r="794" spans="1:21" ht="50" customHeight="1" x14ac:dyDescent="0.2">
      <c r="A794">
        <v>792</v>
      </c>
      <c r="B794" s="3" t="s">
        <v>793</v>
      </c>
      <c r="C794" s="3" t="s">
        <v>4902</v>
      </c>
      <c r="D794" s="6">
        <v>2500</v>
      </c>
      <c r="E794" s="15" t="str">
        <f t="shared" si="36"/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 s="9">
        <f t="shared" si="37"/>
        <v>41585.915312500001</v>
      </c>
      <c r="L794" s="11">
        <v>2013</v>
      </c>
      <c r="M794">
        <v>1381265883</v>
      </c>
      <c r="N794" s="9">
        <f t="shared" si="38"/>
        <v>41555.873645833337</v>
      </c>
      <c r="O794" s="11">
        <f>YEAR(Table1[[#This Row],[launch date  conversion]])</f>
        <v>2013</v>
      </c>
      <c r="P794" t="b">
        <v>0</v>
      </c>
      <c r="Q794">
        <v>60</v>
      </c>
      <c r="R794" t="b">
        <v>1</v>
      </c>
      <c r="S794" t="s">
        <v>8274</v>
      </c>
      <c r="T794" t="s">
        <v>8352</v>
      </c>
      <c r="U794" t="s">
        <v>8370</v>
      </c>
    </row>
    <row r="795" spans="1:21" ht="50" customHeight="1" x14ac:dyDescent="0.2">
      <c r="A795">
        <v>793</v>
      </c>
      <c r="B795" s="3" t="s">
        <v>794</v>
      </c>
      <c r="C795" s="3" t="s">
        <v>4903</v>
      </c>
      <c r="D795" s="6">
        <v>2750</v>
      </c>
      <c r="E795" s="15" t="str">
        <f t="shared" si="36"/>
        <v>1000 to 4999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 s="9">
        <f t="shared" si="37"/>
        <v>41458.207638888889</v>
      </c>
      <c r="L795" s="11">
        <v>2013</v>
      </c>
      <c r="M795">
        <v>1371491244</v>
      </c>
      <c r="N795" s="9">
        <f t="shared" si="38"/>
        <v>41442.741249999999</v>
      </c>
      <c r="O795" s="11">
        <f>YEAR(Table1[[#This Row],[launch date  conversion]])</f>
        <v>2013</v>
      </c>
      <c r="P795" t="b">
        <v>0</v>
      </c>
      <c r="Q795">
        <v>32</v>
      </c>
      <c r="R795" t="b">
        <v>1</v>
      </c>
      <c r="S795" t="s">
        <v>8274</v>
      </c>
      <c r="T795" t="s">
        <v>8352</v>
      </c>
      <c r="U795" t="s">
        <v>8370</v>
      </c>
    </row>
    <row r="796" spans="1:21" ht="50" customHeight="1" x14ac:dyDescent="0.2">
      <c r="A796">
        <v>794</v>
      </c>
      <c r="B796" s="3" t="s">
        <v>795</v>
      </c>
      <c r="C796" s="3" t="s">
        <v>4904</v>
      </c>
      <c r="D796" s="6">
        <v>8000</v>
      </c>
      <c r="E796" s="15" t="str">
        <f t="shared" si="36"/>
        <v>5000 to 9999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 s="9">
        <f t="shared" si="37"/>
        <v>40791.712500000001</v>
      </c>
      <c r="L796" s="11">
        <v>2011</v>
      </c>
      <c r="M796">
        <v>1310438737</v>
      </c>
      <c r="N796" s="9">
        <f t="shared" si="38"/>
        <v>40736.115011574075</v>
      </c>
      <c r="O796" s="11">
        <f>YEAR(Table1[[#This Row],[launch date  conversion]])</f>
        <v>2011</v>
      </c>
      <c r="P796" t="b">
        <v>0</v>
      </c>
      <c r="Q796">
        <v>53</v>
      </c>
      <c r="R796" t="b">
        <v>1</v>
      </c>
      <c r="S796" t="s">
        <v>8274</v>
      </c>
      <c r="T796" t="s">
        <v>8352</v>
      </c>
      <c r="U796" t="s">
        <v>8370</v>
      </c>
    </row>
    <row r="797" spans="1:21" ht="50" customHeight="1" x14ac:dyDescent="0.2">
      <c r="A797">
        <v>795</v>
      </c>
      <c r="B797" s="3" t="s">
        <v>796</v>
      </c>
      <c r="C797" s="3" t="s">
        <v>4905</v>
      </c>
      <c r="D797" s="6">
        <v>14000</v>
      </c>
      <c r="E797" s="15" t="str">
        <f t="shared" si="36"/>
        <v>10000 to 14999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 s="9">
        <f t="shared" si="37"/>
        <v>41006.207638888889</v>
      </c>
      <c r="L797" s="11">
        <v>2012</v>
      </c>
      <c r="M797">
        <v>1330094566</v>
      </c>
      <c r="N797" s="9">
        <f t="shared" si="38"/>
        <v>40963.613032407404</v>
      </c>
      <c r="O797" s="11">
        <f>YEAR(Table1[[#This Row],[launch date  conversion]])</f>
        <v>2012</v>
      </c>
      <c r="P797" t="b">
        <v>0</v>
      </c>
      <c r="Q797">
        <v>184</v>
      </c>
      <c r="R797" t="b">
        <v>1</v>
      </c>
      <c r="S797" t="s">
        <v>8274</v>
      </c>
      <c r="T797" t="s">
        <v>8352</v>
      </c>
      <c r="U797" t="s">
        <v>8370</v>
      </c>
    </row>
    <row r="798" spans="1:21" ht="50" customHeight="1" x14ac:dyDescent="0.2">
      <c r="A798">
        <v>796</v>
      </c>
      <c r="B798" s="3" t="s">
        <v>797</v>
      </c>
      <c r="C798" s="3" t="s">
        <v>4906</v>
      </c>
      <c r="D798" s="6">
        <v>10000</v>
      </c>
      <c r="E798" s="15" t="str">
        <f t="shared" si="36"/>
        <v>10000 to 14999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 s="9">
        <f t="shared" si="37"/>
        <v>41532.881944444445</v>
      </c>
      <c r="L798" s="11">
        <v>2013</v>
      </c>
      <c r="M798">
        <v>1376687485</v>
      </c>
      <c r="N798" s="9">
        <f t="shared" si="38"/>
        <v>41502.882928240739</v>
      </c>
      <c r="O798" s="11">
        <f>YEAR(Table1[[#This Row],[launch date  conversion]])</f>
        <v>2013</v>
      </c>
      <c r="P798" t="b">
        <v>0</v>
      </c>
      <c r="Q798">
        <v>90</v>
      </c>
      <c r="R798" t="b">
        <v>1</v>
      </c>
      <c r="S798" t="s">
        <v>8274</v>
      </c>
      <c r="T798" t="s">
        <v>8352</v>
      </c>
      <c r="U798" t="s">
        <v>8370</v>
      </c>
    </row>
    <row r="799" spans="1:21" ht="50" customHeight="1" x14ac:dyDescent="0.2">
      <c r="A799">
        <v>797</v>
      </c>
      <c r="B799" s="3" t="s">
        <v>798</v>
      </c>
      <c r="C799" s="3" t="s">
        <v>4907</v>
      </c>
      <c r="D799" s="6">
        <v>3000</v>
      </c>
      <c r="E799" s="15" t="str">
        <f t="shared" si="36"/>
        <v>1000 to 4999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 s="9">
        <f t="shared" si="37"/>
        <v>41028.166666666664</v>
      </c>
      <c r="L799" s="11">
        <v>2012</v>
      </c>
      <c r="M799">
        <v>1332978688</v>
      </c>
      <c r="N799" s="9">
        <f t="shared" si="38"/>
        <v>40996.994074074071</v>
      </c>
      <c r="O799" s="11">
        <f>YEAR(Table1[[#This Row],[launch date  conversion]])</f>
        <v>2012</v>
      </c>
      <c r="P799" t="b">
        <v>0</v>
      </c>
      <c r="Q799">
        <v>71</v>
      </c>
      <c r="R799" t="b">
        <v>1</v>
      </c>
      <c r="S799" t="s">
        <v>8274</v>
      </c>
      <c r="T799" t="s">
        <v>8352</v>
      </c>
      <c r="U799" t="s">
        <v>8370</v>
      </c>
    </row>
    <row r="800" spans="1:21" ht="50" customHeight="1" x14ac:dyDescent="0.2">
      <c r="A800">
        <v>798</v>
      </c>
      <c r="B800" s="3" t="s">
        <v>799</v>
      </c>
      <c r="C800" s="3" t="s">
        <v>4908</v>
      </c>
      <c r="D800" s="6">
        <v>3500</v>
      </c>
      <c r="E800" s="15" t="str">
        <f t="shared" si="36"/>
        <v>1000 to 4999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 s="9">
        <f t="shared" si="37"/>
        <v>41912.590127314819</v>
      </c>
      <c r="L800" s="11">
        <v>2014</v>
      </c>
      <c r="M800">
        <v>1409494187</v>
      </c>
      <c r="N800" s="9">
        <f t="shared" si="38"/>
        <v>41882.590127314819</v>
      </c>
      <c r="O800" s="11">
        <f>YEAR(Table1[[#This Row],[launch date  conversion]])</f>
        <v>2014</v>
      </c>
      <c r="P800" t="b">
        <v>0</v>
      </c>
      <c r="Q800">
        <v>87</v>
      </c>
      <c r="R800" t="b">
        <v>1</v>
      </c>
      <c r="S800" t="s">
        <v>8274</v>
      </c>
      <c r="T800" t="s">
        <v>8352</v>
      </c>
      <c r="U800" t="s">
        <v>8370</v>
      </c>
    </row>
    <row r="801" spans="1:21" ht="50" customHeight="1" x14ac:dyDescent="0.2">
      <c r="A801">
        <v>799</v>
      </c>
      <c r="B801" s="3" t="s">
        <v>800</v>
      </c>
      <c r="C801" s="3" t="s">
        <v>4909</v>
      </c>
      <c r="D801" s="6">
        <v>5000</v>
      </c>
      <c r="E801" s="15" t="str">
        <f t="shared" si="36"/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 s="9">
        <f t="shared" si="37"/>
        <v>41026.667199074072</v>
      </c>
      <c r="L801" s="11">
        <v>2012</v>
      </c>
      <c r="M801">
        <v>1332950446</v>
      </c>
      <c r="N801" s="9">
        <f t="shared" si="38"/>
        <v>40996.667199074072</v>
      </c>
      <c r="O801" s="11">
        <f>YEAR(Table1[[#This Row],[launch date  conversion]])</f>
        <v>2012</v>
      </c>
      <c r="P801" t="b">
        <v>0</v>
      </c>
      <c r="Q801">
        <v>28</v>
      </c>
      <c r="R801" t="b">
        <v>1</v>
      </c>
      <c r="S801" t="s">
        <v>8274</v>
      </c>
      <c r="T801" t="s">
        <v>8352</v>
      </c>
      <c r="U801" t="s">
        <v>8370</v>
      </c>
    </row>
    <row r="802" spans="1:21" ht="50" customHeight="1" x14ac:dyDescent="0.2">
      <c r="A802">
        <v>800</v>
      </c>
      <c r="B802" s="3" t="s">
        <v>801</v>
      </c>
      <c r="C802" s="3" t="s">
        <v>4910</v>
      </c>
      <c r="D802" s="6">
        <v>1500</v>
      </c>
      <c r="E802" s="15" t="str">
        <f t="shared" si="36"/>
        <v>1000 to 4999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 s="9">
        <f t="shared" si="37"/>
        <v>41893.433495370373</v>
      </c>
      <c r="L802" s="11">
        <v>2014</v>
      </c>
      <c r="M802">
        <v>1407839054</v>
      </c>
      <c r="N802" s="9">
        <f t="shared" si="38"/>
        <v>41863.433495370373</v>
      </c>
      <c r="O802" s="11">
        <f>YEAR(Table1[[#This Row],[launch date  conversion]])</f>
        <v>2014</v>
      </c>
      <c r="P802" t="b">
        <v>0</v>
      </c>
      <c r="Q802">
        <v>56</v>
      </c>
      <c r="R802" t="b">
        <v>1</v>
      </c>
      <c r="S802" t="s">
        <v>8274</v>
      </c>
      <c r="T802" t="s">
        <v>8352</v>
      </c>
      <c r="U802" t="s">
        <v>8370</v>
      </c>
    </row>
    <row r="803" spans="1:21" ht="50" customHeight="1" x14ac:dyDescent="0.2">
      <c r="A803">
        <v>801</v>
      </c>
      <c r="B803" s="3" t="s">
        <v>802</v>
      </c>
      <c r="C803" s="3" t="s">
        <v>4911</v>
      </c>
      <c r="D803" s="6">
        <v>2000</v>
      </c>
      <c r="E803" s="15" t="str">
        <f t="shared" si="36"/>
        <v>1000 to 4999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 s="9">
        <f t="shared" si="37"/>
        <v>40725.795370370368</v>
      </c>
      <c r="L803" s="11">
        <v>2011</v>
      </c>
      <c r="M803">
        <v>1306955120</v>
      </c>
      <c r="N803" s="9">
        <f t="shared" si="38"/>
        <v>40695.795370370368</v>
      </c>
      <c r="O803" s="11">
        <f>YEAR(Table1[[#This Row],[launch date  conversion]])</f>
        <v>2011</v>
      </c>
      <c r="P803" t="b">
        <v>0</v>
      </c>
      <c r="Q803">
        <v>51</v>
      </c>
      <c r="R803" t="b">
        <v>1</v>
      </c>
      <c r="S803" t="s">
        <v>8274</v>
      </c>
      <c r="T803" t="s">
        <v>8352</v>
      </c>
      <c r="U803" t="s">
        <v>8370</v>
      </c>
    </row>
    <row r="804" spans="1:21" ht="50" customHeight="1" x14ac:dyDescent="0.2">
      <c r="A804">
        <v>802</v>
      </c>
      <c r="B804" s="3" t="s">
        <v>803</v>
      </c>
      <c r="C804" s="3" t="s">
        <v>4912</v>
      </c>
      <c r="D804" s="6">
        <v>6000</v>
      </c>
      <c r="E804" s="15" t="str">
        <f t="shared" si="36"/>
        <v>5000 to 9999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 s="9">
        <f t="shared" si="37"/>
        <v>41169.170138888891</v>
      </c>
      <c r="L804" s="11">
        <v>2012</v>
      </c>
      <c r="M804">
        <v>1343867524</v>
      </c>
      <c r="N804" s="9">
        <f t="shared" si="38"/>
        <v>41123.022268518522</v>
      </c>
      <c r="O804" s="11">
        <f>YEAR(Table1[[#This Row],[launch date  conversion]])</f>
        <v>2012</v>
      </c>
      <c r="P804" t="b">
        <v>0</v>
      </c>
      <c r="Q804">
        <v>75</v>
      </c>
      <c r="R804" t="b">
        <v>1</v>
      </c>
      <c r="S804" t="s">
        <v>8274</v>
      </c>
      <c r="T804" t="s">
        <v>8352</v>
      </c>
      <c r="U804" t="s">
        <v>8370</v>
      </c>
    </row>
    <row r="805" spans="1:21" ht="50" customHeight="1" x14ac:dyDescent="0.2">
      <c r="A805">
        <v>803</v>
      </c>
      <c r="B805" s="3" t="s">
        <v>804</v>
      </c>
      <c r="C805" s="3" t="s">
        <v>4913</v>
      </c>
      <c r="D805" s="6">
        <v>2300</v>
      </c>
      <c r="E805" s="15" t="str">
        <f t="shared" si="36"/>
        <v>1000 to 4999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 s="9">
        <f t="shared" si="37"/>
        <v>40692.041666666664</v>
      </c>
      <c r="L805" s="11">
        <v>2011</v>
      </c>
      <c r="M805">
        <v>1304376478</v>
      </c>
      <c r="N805" s="9">
        <f t="shared" si="38"/>
        <v>40665.949976851851</v>
      </c>
      <c r="O805" s="11">
        <f>YEAR(Table1[[#This Row],[launch date  conversion]])</f>
        <v>2011</v>
      </c>
      <c r="P805" t="b">
        <v>0</v>
      </c>
      <c r="Q805">
        <v>38</v>
      </c>
      <c r="R805" t="b">
        <v>1</v>
      </c>
      <c r="S805" t="s">
        <v>8274</v>
      </c>
      <c r="T805" t="s">
        <v>8352</v>
      </c>
      <c r="U805" t="s">
        <v>8370</v>
      </c>
    </row>
    <row r="806" spans="1:21" ht="50" customHeight="1" x14ac:dyDescent="0.2">
      <c r="A806">
        <v>804</v>
      </c>
      <c r="B806" s="3" t="s">
        <v>805</v>
      </c>
      <c r="C806" s="3" t="s">
        <v>4914</v>
      </c>
      <c r="D806" s="6">
        <v>5500</v>
      </c>
      <c r="E806" s="15" t="str">
        <f t="shared" si="36"/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 s="9">
        <f t="shared" si="37"/>
        <v>40747.165972222225</v>
      </c>
      <c r="L806" s="11">
        <v>2011</v>
      </c>
      <c r="M806">
        <v>1309919526</v>
      </c>
      <c r="N806" s="9">
        <f t="shared" si="38"/>
        <v>40730.105625000004</v>
      </c>
      <c r="O806" s="11">
        <f>YEAR(Table1[[#This Row],[launch date  conversion]])</f>
        <v>2011</v>
      </c>
      <c r="P806" t="b">
        <v>0</v>
      </c>
      <c r="Q806">
        <v>18</v>
      </c>
      <c r="R806" t="b">
        <v>1</v>
      </c>
      <c r="S806" t="s">
        <v>8274</v>
      </c>
      <c r="T806" t="s">
        <v>8352</v>
      </c>
      <c r="U806" t="s">
        <v>8370</v>
      </c>
    </row>
    <row r="807" spans="1:21" ht="50" customHeight="1" x14ac:dyDescent="0.2">
      <c r="A807">
        <v>805</v>
      </c>
      <c r="B807" s="3" t="s">
        <v>806</v>
      </c>
      <c r="C807" s="3" t="s">
        <v>4915</v>
      </c>
      <c r="D807" s="6">
        <v>3000</v>
      </c>
      <c r="E807" s="15" t="str">
        <f t="shared" si="36"/>
        <v>1000 to 4999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 s="9">
        <f t="shared" si="37"/>
        <v>40740.958333333336</v>
      </c>
      <c r="L807" s="11">
        <v>2011</v>
      </c>
      <c r="M807">
        <v>1306525512</v>
      </c>
      <c r="N807" s="9">
        <f t="shared" si="38"/>
        <v>40690.823055555556</v>
      </c>
      <c r="O807" s="11">
        <f>YEAR(Table1[[#This Row],[launch date  conversion]])</f>
        <v>2011</v>
      </c>
      <c r="P807" t="b">
        <v>0</v>
      </c>
      <c r="Q807">
        <v>54</v>
      </c>
      <c r="R807" t="b">
        <v>1</v>
      </c>
      <c r="S807" t="s">
        <v>8274</v>
      </c>
      <c r="T807" t="s">
        <v>8352</v>
      </c>
      <c r="U807" t="s">
        <v>8370</v>
      </c>
    </row>
    <row r="808" spans="1:21" ht="50" customHeight="1" x14ac:dyDescent="0.2">
      <c r="A808">
        <v>806</v>
      </c>
      <c r="B808" s="3" t="s">
        <v>807</v>
      </c>
      <c r="C808" s="3" t="s">
        <v>4916</v>
      </c>
      <c r="D808" s="6">
        <v>8000</v>
      </c>
      <c r="E808" s="15" t="str">
        <f t="shared" si="36"/>
        <v>5000 to 9999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 s="9">
        <f t="shared" si="37"/>
        <v>40793.691423611112</v>
      </c>
      <c r="L808" s="11">
        <v>2011</v>
      </c>
      <c r="M808">
        <v>1312821339</v>
      </c>
      <c r="N808" s="9">
        <f t="shared" si="38"/>
        <v>40763.691423611112</v>
      </c>
      <c r="O808" s="11">
        <f>YEAR(Table1[[#This Row],[launch date  conversion]])</f>
        <v>2011</v>
      </c>
      <c r="P808" t="b">
        <v>0</v>
      </c>
      <c r="Q808">
        <v>71</v>
      </c>
      <c r="R808" t="b">
        <v>1</v>
      </c>
      <c r="S808" t="s">
        <v>8274</v>
      </c>
      <c r="T808" t="s">
        <v>8352</v>
      </c>
      <c r="U808" t="s">
        <v>8370</v>
      </c>
    </row>
    <row r="809" spans="1:21" ht="50" customHeight="1" x14ac:dyDescent="0.2">
      <c r="A809">
        <v>807</v>
      </c>
      <c r="B809" s="3" t="s">
        <v>808</v>
      </c>
      <c r="C809" s="3" t="s">
        <v>4917</v>
      </c>
      <c r="D809" s="6">
        <v>4000</v>
      </c>
      <c r="E809" s="15" t="str">
        <f t="shared" si="36"/>
        <v>1000 to 4999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 s="9">
        <f t="shared" si="37"/>
        <v>42795.083333333328</v>
      </c>
      <c r="L809" s="11">
        <v>2017</v>
      </c>
      <c r="M809">
        <v>1485270311</v>
      </c>
      <c r="N809" s="9">
        <f t="shared" si="38"/>
        <v>42759.628599537042</v>
      </c>
      <c r="O809" s="11">
        <f>YEAR(Table1[[#This Row],[launch date  conversion]])</f>
        <v>2017</v>
      </c>
      <c r="P809" t="b">
        <v>0</v>
      </c>
      <c r="Q809">
        <v>57</v>
      </c>
      <c r="R809" t="b">
        <v>1</v>
      </c>
      <c r="S809" t="s">
        <v>8274</v>
      </c>
      <c r="T809" t="s">
        <v>8352</v>
      </c>
      <c r="U809" t="s">
        <v>8370</v>
      </c>
    </row>
    <row r="810" spans="1:21" ht="50" customHeight="1" x14ac:dyDescent="0.2">
      <c r="A810">
        <v>808</v>
      </c>
      <c r="B810" s="3" t="s">
        <v>809</v>
      </c>
      <c r="C810" s="3" t="s">
        <v>4918</v>
      </c>
      <c r="D810" s="6">
        <v>4500</v>
      </c>
      <c r="E810" s="15" t="str">
        <f t="shared" si="36"/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 s="9">
        <f t="shared" si="37"/>
        <v>41995.207638888889</v>
      </c>
      <c r="L810" s="11">
        <v>2014</v>
      </c>
      <c r="M810">
        <v>1416363886</v>
      </c>
      <c r="N810" s="9">
        <f t="shared" si="38"/>
        <v>41962.100532407407</v>
      </c>
      <c r="O810" s="11">
        <f>YEAR(Table1[[#This Row],[launch date  conversion]])</f>
        <v>2014</v>
      </c>
      <c r="P810" t="b">
        <v>0</v>
      </c>
      <c r="Q810">
        <v>43</v>
      </c>
      <c r="R810" t="b">
        <v>1</v>
      </c>
      <c r="S810" t="s">
        <v>8274</v>
      </c>
      <c r="T810" t="s">
        <v>8352</v>
      </c>
      <c r="U810" t="s">
        <v>8370</v>
      </c>
    </row>
    <row r="811" spans="1:21" ht="50" customHeight="1" x14ac:dyDescent="0.2">
      <c r="A811">
        <v>809</v>
      </c>
      <c r="B811" s="3" t="s">
        <v>810</v>
      </c>
      <c r="C811" s="3" t="s">
        <v>4919</v>
      </c>
      <c r="D811" s="6">
        <v>4000</v>
      </c>
      <c r="E811" s="15" t="str">
        <f t="shared" si="36"/>
        <v>1000 to 4999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 s="9">
        <f t="shared" si="37"/>
        <v>41658.833680555559</v>
      </c>
      <c r="L811" s="11">
        <v>2014</v>
      </c>
      <c r="M811">
        <v>1387569630</v>
      </c>
      <c r="N811" s="9">
        <f t="shared" si="38"/>
        <v>41628.833680555559</v>
      </c>
      <c r="O811" s="11">
        <f>YEAR(Table1[[#This Row],[launch date  conversion]])</f>
        <v>2013</v>
      </c>
      <c r="P811" t="b">
        <v>0</v>
      </c>
      <c r="Q811">
        <v>52</v>
      </c>
      <c r="R811" t="b">
        <v>1</v>
      </c>
      <c r="S811" t="s">
        <v>8274</v>
      </c>
      <c r="T811" t="s">
        <v>8352</v>
      </c>
      <c r="U811" t="s">
        <v>8370</v>
      </c>
    </row>
    <row r="812" spans="1:21" ht="50" customHeight="1" x14ac:dyDescent="0.2">
      <c r="A812">
        <v>810</v>
      </c>
      <c r="B812" s="3" t="s">
        <v>811</v>
      </c>
      <c r="C812" s="3" t="s">
        <v>4920</v>
      </c>
      <c r="D812" s="6">
        <v>1500</v>
      </c>
      <c r="E812" s="15" t="str">
        <f t="shared" si="36"/>
        <v>1000 to 4999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 s="9">
        <f t="shared" si="37"/>
        <v>41153.056273148148</v>
      </c>
      <c r="L812" s="11">
        <v>2012</v>
      </c>
      <c r="M812">
        <v>1343870462</v>
      </c>
      <c r="N812" s="9">
        <f t="shared" si="38"/>
        <v>41123.056273148148</v>
      </c>
      <c r="O812" s="11">
        <f>YEAR(Table1[[#This Row],[launch date  conversion]])</f>
        <v>2012</v>
      </c>
      <c r="P812" t="b">
        <v>0</v>
      </c>
      <c r="Q812">
        <v>27</v>
      </c>
      <c r="R812" t="b">
        <v>1</v>
      </c>
      <c r="S812" t="s">
        <v>8274</v>
      </c>
      <c r="T812" t="s">
        <v>8352</v>
      </c>
      <c r="U812" t="s">
        <v>8370</v>
      </c>
    </row>
    <row r="813" spans="1:21" ht="50" customHeight="1" x14ac:dyDescent="0.2">
      <c r="A813">
        <v>811</v>
      </c>
      <c r="B813" s="3" t="s">
        <v>812</v>
      </c>
      <c r="C813" s="3" t="s">
        <v>4921</v>
      </c>
      <c r="D813" s="6">
        <v>1000</v>
      </c>
      <c r="E813" s="15" t="str">
        <f t="shared" si="36"/>
        <v>1000 to 4999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 s="9">
        <f t="shared" si="37"/>
        <v>41465.702777777777</v>
      </c>
      <c r="L813" s="11">
        <v>2013</v>
      </c>
      <c r="M813">
        <v>1371569202</v>
      </c>
      <c r="N813" s="9">
        <f t="shared" si="38"/>
        <v>41443.643541666665</v>
      </c>
      <c r="O813" s="11">
        <f>YEAR(Table1[[#This Row],[launch date  conversion]])</f>
        <v>2013</v>
      </c>
      <c r="P813" t="b">
        <v>0</v>
      </c>
      <c r="Q813">
        <v>12</v>
      </c>
      <c r="R813" t="b">
        <v>1</v>
      </c>
      <c r="S813" t="s">
        <v>8274</v>
      </c>
      <c r="T813" t="s">
        <v>8352</v>
      </c>
      <c r="U813" t="s">
        <v>8370</v>
      </c>
    </row>
    <row r="814" spans="1:21" ht="50" customHeight="1" x14ac:dyDescent="0.2">
      <c r="A814">
        <v>812</v>
      </c>
      <c r="B814" s="3" t="s">
        <v>813</v>
      </c>
      <c r="C814" s="3" t="s">
        <v>4922</v>
      </c>
      <c r="D814" s="6">
        <v>600</v>
      </c>
      <c r="E814" s="15" t="str">
        <f t="shared" si="36"/>
        <v>less than 1000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 s="9">
        <f t="shared" si="37"/>
        <v>41334.581944444442</v>
      </c>
      <c r="L814" s="11">
        <v>2013</v>
      </c>
      <c r="M814">
        <v>1357604752</v>
      </c>
      <c r="N814" s="9">
        <f t="shared" si="38"/>
        <v>41282.017962962964</v>
      </c>
      <c r="O814" s="11">
        <f>YEAR(Table1[[#This Row],[launch date  conversion]])</f>
        <v>2013</v>
      </c>
      <c r="P814" t="b">
        <v>0</v>
      </c>
      <c r="Q814">
        <v>33</v>
      </c>
      <c r="R814" t="b">
        <v>1</v>
      </c>
      <c r="S814" t="s">
        <v>8274</v>
      </c>
      <c r="T814" t="s">
        <v>8352</v>
      </c>
      <c r="U814" t="s">
        <v>8370</v>
      </c>
    </row>
    <row r="815" spans="1:21" ht="50" customHeight="1" x14ac:dyDescent="0.2">
      <c r="A815">
        <v>813</v>
      </c>
      <c r="B815" s="3" t="s">
        <v>814</v>
      </c>
      <c r="C815" s="3" t="s">
        <v>4923</v>
      </c>
      <c r="D815" s="6">
        <v>1500</v>
      </c>
      <c r="E815" s="15" t="str">
        <f t="shared" si="36"/>
        <v>1000 to 4999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 s="9">
        <f t="shared" si="37"/>
        <v>41110.960243055553</v>
      </c>
      <c r="L815" s="11">
        <v>2012</v>
      </c>
      <c r="M815">
        <v>1340233365</v>
      </c>
      <c r="N815" s="9">
        <f t="shared" si="38"/>
        <v>41080.960243055553</v>
      </c>
      <c r="O815" s="11">
        <f>YEAR(Table1[[#This Row],[launch date  conversion]])</f>
        <v>2012</v>
      </c>
      <c r="P815" t="b">
        <v>0</v>
      </c>
      <c r="Q815">
        <v>96</v>
      </c>
      <c r="R815" t="b">
        <v>1</v>
      </c>
      <c r="S815" t="s">
        <v>8274</v>
      </c>
      <c r="T815" t="s">
        <v>8352</v>
      </c>
      <c r="U815" t="s">
        <v>8370</v>
      </c>
    </row>
    <row r="816" spans="1:21" ht="50" customHeight="1" x14ac:dyDescent="0.2">
      <c r="A816">
        <v>814</v>
      </c>
      <c r="B816" s="3" t="s">
        <v>815</v>
      </c>
      <c r="C816" s="3" t="s">
        <v>4924</v>
      </c>
      <c r="D816" s="6">
        <v>1000</v>
      </c>
      <c r="E816" s="15" t="str">
        <f t="shared" si="36"/>
        <v>1000 to 4999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 s="9">
        <f t="shared" si="37"/>
        <v>40694.75277777778</v>
      </c>
      <c r="L816" s="11">
        <v>2011</v>
      </c>
      <c r="M816">
        <v>1305568201</v>
      </c>
      <c r="N816" s="9">
        <f t="shared" si="38"/>
        <v>40679.743067129632</v>
      </c>
      <c r="O816" s="11">
        <f>YEAR(Table1[[#This Row],[launch date  conversion]])</f>
        <v>2011</v>
      </c>
      <c r="P816" t="b">
        <v>0</v>
      </c>
      <c r="Q816">
        <v>28</v>
      </c>
      <c r="R816" t="b">
        <v>1</v>
      </c>
      <c r="S816" t="s">
        <v>8274</v>
      </c>
      <c r="T816" t="s">
        <v>8352</v>
      </c>
      <c r="U816" t="s">
        <v>8370</v>
      </c>
    </row>
    <row r="817" spans="1:21" ht="50" customHeight="1" x14ac:dyDescent="0.2">
      <c r="A817">
        <v>815</v>
      </c>
      <c r="B817" s="3" t="s">
        <v>816</v>
      </c>
      <c r="C817" s="3" t="s">
        <v>4925</v>
      </c>
      <c r="D817" s="6">
        <v>4000</v>
      </c>
      <c r="E817" s="15" t="str">
        <f t="shared" si="36"/>
        <v>1000 to 4999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 s="9">
        <f t="shared" si="37"/>
        <v>41944.917858796296</v>
      </c>
      <c r="L817" s="11">
        <v>2014</v>
      </c>
      <c r="M817">
        <v>1412287303</v>
      </c>
      <c r="N817" s="9">
        <f t="shared" si="38"/>
        <v>41914.917858796296</v>
      </c>
      <c r="O817" s="11">
        <f>YEAR(Table1[[#This Row],[launch date  conversion]])</f>
        <v>2014</v>
      </c>
      <c r="P817" t="b">
        <v>0</v>
      </c>
      <c r="Q817">
        <v>43</v>
      </c>
      <c r="R817" t="b">
        <v>1</v>
      </c>
      <c r="S817" t="s">
        <v>8274</v>
      </c>
      <c r="T817" t="s">
        <v>8352</v>
      </c>
      <c r="U817" t="s">
        <v>8370</v>
      </c>
    </row>
    <row r="818" spans="1:21" ht="50" customHeight="1" x14ac:dyDescent="0.2">
      <c r="A818">
        <v>816</v>
      </c>
      <c r="B818" s="3" t="s">
        <v>817</v>
      </c>
      <c r="C818" s="3" t="s">
        <v>4926</v>
      </c>
      <c r="D818" s="6">
        <v>7000</v>
      </c>
      <c r="E818" s="15" t="str">
        <f t="shared" si="36"/>
        <v>5000 to 9999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 s="9">
        <f t="shared" si="37"/>
        <v>41373.270833333336</v>
      </c>
      <c r="L818" s="11">
        <v>2013</v>
      </c>
      <c r="M818">
        <v>1362776043</v>
      </c>
      <c r="N818" s="9">
        <f t="shared" si="38"/>
        <v>41341.870868055557</v>
      </c>
      <c r="O818" s="11">
        <f>YEAR(Table1[[#This Row],[launch date  conversion]])</f>
        <v>2013</v>
      </c>
      <c r="P818" t="b">
        <v>0</v>
      </c>
      <c r="Q818">
        <v>205</v>
      </c>
      <c r="R818" t="b">
        <v>1</v>
      </c>
      <c r="S818" t="s">
        <v>8274</v>
      </c>
      <c r="T818" t="s">
        <v>8352</v>
      </c>
      <c r="U818" t="s">
        <v>8370</v>
      </c>
    </row>
    <row r="819" spans="1:21" ht="50" customHeight="1" x14ac:dyDescent="0.2">
      <c r="A819">
        <v>817</v>
      </c>
      <c r="B819" s="3" t="s">
        <v>818</v>
      </c>
      <c r="C819" s="3" t="s">
        <v>4927</v>
      </c>
      <c r="D819" s="6">
        <v>1500</v>
      </c>
      <c r="E819" s="15" t="str">
        <f t="shared" si="36"/>
        <v>1000 to 4999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 s="9">
        <f t="shared" si="37"/>
        <v>40979.207638888889</v>
      </c>
      <c r="L819" s="11">
        <v>2012</v>
      </c>
      <c r="M819">
        <v>1326810211</v>
      </c>
      <c r="N819" s="9">
        <f t="shared" si="38"/>
        <v>40925.599664351852</v>
      </c>
      <c r="O819" s="11">
        <f>YEAR(Table1[[#This Row],[launch date  conversion]])</f>
        <v>2012</v>
      </c>
      <c r="P819" t="b">
        <v>0</v>
      </c>
      <c r="Q819">
        <v>23</v>
      </c>
      <c r="R819" t="b">
        <v>1</v>
      </c>
      <c r="S819" t="s">
        <v>8274</v>
      </c>
      <c r="T819" t="s">
        <v>8352</v>
      </c>
      <c r="U819" t="s">
        <v>8370</v>
      </c>
    </row>
    <row r="820" spans="1:21" ht="50" customHeight="1" x14ac:dyDescent="0.2">
      <c r="A820">
        <v>818</v>
      </c>
      <c r="B820" s="3" t="s">
        <v>819</v>
      </c>
      <c r="C820" s="3" t="s">
        <v>4928</v>
      </c>
      <c r="D820" s="6">
        <v>350</v>
      </c>
      <c r="E820" s="15" t="str">
        <f t="shared" si="36"/>
        <v>less than 1000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 s="9">
        <f t="shared" si="37"/>
        <v>41128.709027777775</v>
      </c>
      <c r="L820" s="11">
        <v>2012</v>
      </c>
      <c r="M820">
        <v>1343682681</v>
      </c>
      <c r="N820" s="9">
        <f t="shared" si="38"/>
        <v>41120.882881944446</v>
      </c>
      <c r="O820" s="11">
        <f>YEAR(Table1[[#This Row],[launch date  conversion]])</f>
        <v>2012</v>
      </c>
      <c r="P820" t="b">
        <v>0</v>
      </c>
      <c r="Q820">
        <v>19</v>
      </c>
      <c r="R820" t="b">
        <v>1</v>
      </c>
      <c r="S820" t="s">
        <v>8274</v>
      </c>
      <c r="T820" t="s">
        <v>8352</v>
      </c>
      <c r="U820" t="s">
        <v>8370</v>
      </c>
    </row>
    <row r="821" spans="1:21" ht="50" customHeight="1" x14ac:dyDescent="0.2">
      <c r="A821">
        <v>819</v>
      </c>
      <c r="B821" s="3" t="s">
        <v>820</v>
      </c>
      <c r="C821" s="3" t="s">
        <v>4929</v>
      </c>
      <c r="D821" s="6">
        <v>400</v>
      </c>
      <c r="E821" s="15" t="str">
        <f t="shared" si="36"/>
        <v>less than 1000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 s="9">
        <f t="shared" si="37"/>
        <v>41629.197222222225</v>
      </c>
      <c r="L821" s="11">
        <v>2013</v>
      </c>
      <c r="M821">
        <v>1386806254</v>
      </c>
      <c r="N821" s="9">
        <f t="shared" si="38"/>
        <v>41619.998310185183</v>
      </c>
      <c r="O821" s="11">
        <f>YEAR(Table1[[#This Row],[launch date  conversion]])</f>
        <v>2013</v>
      </c>
      <c r="P821" t="b">
        <v>0</v>
      </c>
      <c r="Q821">
        <v>14</v>
      </c>
      <c r="R821" t="b">
        <v>1</v>
      </c>
      <c r="S821" t="s">
        <v>8274</v>
      </c>
      <c r="T821" t="s">
        <v>8352</v>
      </c>
      <c r="U821" t="s">
        <v>8370</v>
      </c>
    </row>
    <row r="822" spans="1:21" ht="50" customHeight="1" x14ac:dyDescent="0.2">
      <c r="A822">
        <v>820</v>
      </c>
      <c r="B822" s="3" t="s">
        <v>821</v>
      </c>
      <c r="C822" s="3" t="s">
        <v>4930</v>
      </c>
      <c r="D822" s="6">
        <v>2000</v>
      </c>
      <c r="E822" s="15" t="str">
        <f t="shared" si="36"/>
        <v>1000 to 4999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 s="9">
        <f t="shared" si="37"/>
        <v>41799.208333333336</v>
      </c>
      <c r="L822" s="11">
        <v>2014</v>
      </c>
      <c r="M822">
        <v>1399666342</v>
      </c>
      <c r="N822" s="9">
        <f t="shared" si="38"/>
        <v>41768.841921296298</v>
      </c>
      <c r="O822" s="11">
        <f>YEAR(Table1[[#This Row],[launch date  conversion]])</f>
        <v>2014</v>
      </c>
      <c r="P822" t="b">
        <v>0</v>
      </c>
      <c r="Q822">
        <v>38</v>
      </c>
      <c r="R822" t="b">
        <v>1</v>
      </c>
      <c r="S822" t="s">
        <v>8274</v>
      </c>
      <c r="T822" t="s">
        <v>8352</v>
      </c>
      <c r="U822" t="s">
        <v>8370</v>
      </c>
    </row>
    <row r="823" spans="1:21" ht="50" customHeight="1" x14ac:dyDescent="0.2">
      <c r="A823">
        <v>821</v>
      </c>
      <c r="B823" s="3" t="s">
        <v>822</v>
      </c>
      <c r="C823" s="3" t="s">
        <v>4931</v>
      </c>
      <c r="D823" s="6">
        <v>17482</v>
      </c>
      <c r="E823" s="15" t="str">
        <f t="shared" si="36"/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 s="9">
        <f t="shared" si="37"/>
        <v>42128.167361111111</v>
      </c>
      <c r="L823" s="11">
        <v>2015</v>
      </c>
      <c r="M823">
        <v>1427753265</v>
      </c>
      <c r="N823" s="9">
        <f t="shared" si="38"/>
        <v>42093.922048611115</v>
      </c>
      <c r="O823" s="11">
        <f>YEAR(Table1[[#This Row],[launch date  conversion]])</f>
        <v>2015</v>
      </c>
      <c r="P823" t="b">
        <v>0</v>
      </c>
      <c r="Q823">
        <v>78</v>
      </c>
      <c r="R823" t="b">
        <v>1</v>
      </c>
      <c r="S823" t="s">
        <v>8274</v>
      </c>
      <c r="T823" t="s">
        <v>8352</v>
      </c>
      <c r="U823" t="s">
        <v>8370</v>
      </c>
    </row>
    <row r="824" spans="1:21" ht="50" customHeight="1" x14ac:dyDescent="0.2">
      <c r="A824">
        <v>822</v>
      </c>
      <c r="B824" s="3" t="s">
        <v>823</v>
      </c>
      <c r="C824" s="3" t="s">
        <v>4932</v>
      </c>
      <c r="D824" s="6">
        <v>3000</v>
      </c>
      <c r="E824" s="15" t="str">
        <f t="shared" si="36"/>
        <v>1000 to 4999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 s="9">
        <f t="shared" si="37"/>
        <v>41187.947337962964</v>
      </c>
      <c r="L824" s="11">
        <v>2012</v>
      </c>
      <c r="M824">
        <v>1346885050</v>
      </c>
      <c r="N824" s="9">
        <f t="shared" si="38"/>
        <v>41157.947337962964</v>
      </c>
      <c r="O824" s="11">
        <f>YEAR(Table1[[#This Row],[launch date  conversion]])</f>
        <v>2012</v>
      </c>
      <c r="P824" t="b">
        <v>0</v>
      </c>
      <c r="Q824">
        <v>69</v>
      </c>
      <c r="R824" t="b">
        <v>1</v>
      </c>
      <c r="S824" t="s">
        <v>8274</v>
      </c>
      <c r="T824" t="s">
        <v>8352</v>
      </c>
      <c r="U824" t="s">
        <v>8370</v>
      </c>
    </row>
    <row r="825" spans="1:21" ht="50" customHeight="1" x14ac:dyDescent="0.2">
      <c r="A825">
        <v>823</v>
      </c>
      <c r="B825" s="3" t="s">
        <v>824</v>
      </c>
      <c r="C825" s="3" t="s">
        <v>4933</v>
      </c>
      <c r="D825" s="6">
        <v>800</v>
      </c>
      <c r="E825" s="15" t="str">
        <f t="shared" si="36"/>
        <v>less than 1000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 s="9">
        <f t="shared" si="37"/>
        <v>42085.931157407409</v>
      </c>
      <c r="L825" s="11">
        <v>2015</v>
      </c>
      <c r="M825">
        <v>1424474452</v>
      </c>
      <c r="N825" s="9">
        <f t="shared" si="38"/>
        <v>42055.972824074073</v>
      </c>
      <c r="O825" s="11">
        <f>YEAR(Table1[[#This Row],[launch date  conversion]])</f>
        <v>2015</v>
      </c>
      <c r="P825" t="b">
        <v>0</v>
      </c>
      <c r="Q825">
        <v>33</v>
      </c>
      <c r="R825" t="b">
        <v>1</v>
      </c>
      <c r="S825" t="s">
        <v>8274</v>
      </c>
      <c r="T825" t="s">
        <v>8352</v>
      </c>
      <c r="U825" t="s">
        <v>8370</v>
      </c>
    </row>
    <row r="826" spans="1:21" ht="50" customHeight="1" x14ac:dyDescent="0.2">
      <c r="A826">
        <v>824</v>
      </c>
      <c r="B826" s="3" t="s">
        <v>825</v>
      </c>
      <c r="C826" s="3" t="s">
        <v>4934</v>
      </c>
      <c r="D826" s="6">
        <v>1600</v>
      </c>
      <c r="E826" s="15" t="str">
        <f t="shared" si="36"/>
        <v>1000 to 4999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 s="9">
        <f t="shared" si="37"/>
        <v>40286.290972222225</v>
      </c>
      <c r="L826" s="11">
        <v>2010</v>
      </c>
      <c r="M826">
        <v>1268459318</v>
      </c>
      <c r="N826" s="9">
        <f t="shared" si="38"/>
        <v>40250.242106481484</v>
      </c>
      <c r="O826" s="11">
        <f>YEAR(Table1[[#This Row],[launch date  conversion]])</f>
        <v>2010</v>
      </c>
      <c r="P826" t="b">
        <v>0</v>
      </c>
      <c r="Q826">
        <v>54</v>
      </c>
      <c r="R826" t="b">
        <v>1</v>
      </c>
      <c r="S826" t="s">
        <v>8274</v>
      </c>
      <c r="T826" t="s">
        <v>8352</v>
      </c>
      <c r="U826" t="s">
        <v>8370</v>
      </c>
    </row>
    <row r="827" spans="1:21" ht="50" customHeight="1" x14ac:dyDescent="0.2">
      <c r="A827">
        <v>825</v>
      </c>
      <c r="B827" s="3" t="s">
        <v>826</v>
      </c>
      <c r="C827" s="3" t="s">
        <v>4935</v>
      </c>
      <c r="D827" s="6">
        <v>12500</v>
      </c>
      <c r="E827" s="15" t="str">
        <f t="shared" si="36"/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 s="9">
        <f t="shared" si="37"/>
        <v>41211.306527777779</v>
      </c>
      <c r="L827" s="11">
        <v>2012</v>
      </c>
      <c r="M827">
        <v>1349335284</v>
      </c>
      <c r="N827" s="9">
        <f t="shared" si="38"/>
        <v>41186.306527777779</v>
      </c>
      <c r="O827" s="11">
        <f>YEAR(Table1[[#This Row],[launch date  conversion]])</f>
        <v>2012</v>
      </c>
      <c r="P827" t="b">
        <v>0</v>
      </c>
      <c r="Q827">
        <v>99</v>
      </c>
      <c r="R827" t="b">
        <v>1</v>
      </c>
      <c r="S827" t="s">
        <v>8274</v>
      </c>
      <c r="T827" t="s">
        <v>8352</v>
      </c>
      <c r="U827" t="s">
        <v>8370</v>
      </c>
    </row>
    <row r="828" spans="1:21" ht="50" customHeight="1" x14ac:dyDescent="0.2">
      <c r="A828">
        <v>826</v>
      </c>
      <c r="B828" s="3" t="s">
        <v>827</v>
      </c>
      <c r="C828" s="3" t="s">
        <v>4936</v>
      </c>
      <c r="D828" s="6">
        <v>5500</v>
      </c>
      <c r="E828" s="15" t="str">
        <f t="shared" si="36"/>
        <v>5000 to 9999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 s="9">
        <f t="shared" si="37"/>
        <v>40993.996874999997</v>
      </c>
      <c r="L828" s="11">
        <v>2012</v>
      </c>
      <c r="M828">
        <v>1330908930</v>
      </c>
      <c r="N828" s="9">
        <f t="shared" si="38"/>
        <v>40973.038541666669</v>
      </c>
      <c r="O828" s="11">
        <f>YEAR(Table1[[#This Row],[launch date  conversion]])</f>
        <v>2012</v>
      </c>
      <c r="P828" t="b">
        <v>0</v>
      </c>
      <c r="Q828">
        <v>49</v>
      </c>
      <c r="R828" t="b">
        <v>1</v>
      </c>
      <c r="S828" t="s">
        <v>8274</v>
      </c>
      <c r="T828" t="s">
        <v>8352</v>
      </c>
      <c r="U828" t="s">
        <v>8370</v>
      </c>
    </row>
    <row r="829" spans="1:21" ht="50" customHeight="1" x14ac:dyDescent="0.2">
      <c r="A829">
        <v>827</v>
      </c>
      <c r="B829" s="3" t="s">
        <v>828</v>
      </c>
      <c r="C829" s="3" t="s">
        <v>4937</v>
      </c>
      <c r="D829" s="6">
        <v>300</v>
      </c>
      <c r="E829" s="15" t="str">
        <f t="shared" si="36"/>
        <v>less than 1000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 s="9">
        <f t="shared" si="37"/>
        <v>40953.825694444444</v>
      </c>
      <c r="L829" s="11">
        <v>2012</v>
      </c>
      <c r="M829">
        <v>1326972107</v>
      </c>
      <c r="N829" s="9">
        <f t="shared" si="38"/>
        <v>40927.473460648151</v>
      </c>
      <c r="O829" s="11">
        <f>YEAR(Table1[[#This Row],[launch date  conversion]])</f>
        <v>2012</v>
      </c>
      <c r="P829" t="b">
        <v>0</v>
      </c>
      <c r="Q829">
        <v>11</v>
      </c>
      <c r="R829" t="b">
        <v>1</v>
      </c>
      <c r="S829" t="s">
        <v>8274</v>
      </c>
      <c r="T829" t="s">
        <v>8352</v>
      </c>
      <c r="U829" t="s">
        <v>8370</v>
      </c>
    </row>
    <row r="830" spans="1:21" ht="50" customHeight="1" x14ac:dyDescent="0.2">
      <c r="A830">
        <v>828</v>
      </c>
      <c r="B830" s="3" t="s">
        <v>829</v>
      </c>
      <c r="C830" s="3" t="s">
        <v>4938</v>
      </c>
      <c r="D830" s="6">
        <v>1300</v>
      </c>
      <c r="E830" s="15" t="str">
        <f t="shared" si="36"/>
        <v>1000 to 4999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 s="9">
        <f t="shared" si="37"/>
        <v>41085.683333333334</v>
      </c>
      <c r="L830" s="11">
        <v>2012</v>
      </c>
      <c r="M830">
        <v>1339549982</v>
      </c>
      <c r="N830" s="9">
        <f t="shared" si="38"/>
        <v>41073.050717592596</v>
      </c>
      <c r="O830" s="11">
        <f>YEAR(Table1[[#This Row],[launch date  conversion]])</f>
        <v>2012</v>
      </c>
      <c r="P830" t="b">
        <v>0</v>
      </c>
      <c r="Q830">
        <v>38</v>
      </c>
      <c r="R830" t="b">
        <v>1</v>
      </c>
      <c r="S830" t="s">
        <v>8274</v>
      </c>
      <c r="T830" t="s">
        <v>8352</v>
      </c>
      <c r="U830" t="s">
        <v>8370</v>
      </c>
    </row>
    <row r="831" spans="1:21" ht="50" customHeight="1" x14ac:dyDescent="0.2">
      <c r="A831">
        <v>829</v>
      </c>
      <c r="B831" s="3" t="s">
        <v>830</v>
      </c>
      <c r="C831" s="3" t="s">
        <v>4939</v>
      </c>
      <c r="D831" s="6">
        <v>500</v>
      </c>
      <c r="E831" s="15" t="str">
        <f t="shared" si="36"/>
        <v>less than 1000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 s="9">
        <f t="shared" si="37"/>
        <v>42564.801388888889</v>
      </c>
      <c r="L831" s="11">
        <v>2016</v>
      </c>
      <c r="M831">
        <v>1463253240</v>
      </c>
      <c r="N831" s="9">
        <f t="shared" si="38"/>
        <v>42504.801388888889</v>
      </c>
      <c r="O831" s="11">
        <f>YEAR(Table1[[#This Row],[launch date  conversion]])</f>
        <v>2016</v>
      </c>
      <c r="P831" t="b">
        <v>0</v>
      </c>
      <c r="Q831">
        <v>16</v>
      </c>
      <c r="R831" t="b">
        <v>1</v>
      </c>
      <c r="S831" t="s">
        <v>8274</v>
      </c>
      <c r="T831" t="s">
        <v>8352</v>
      </c>
      <c r="U831" t="s">
        <v>8370</v>
      </c>
    </row>
    <row r="832" spans="1:21" ht="50" customHeight="1" x14ac:dyDescent="0.2">
      <c r="A832">
        <v>830</v>
      </c>
      <c r="B832" s="3" t="s">
        <v>831</v>
      </c>
      <c r="C832" s="3" t="s">
        <v>4940</v>
      </c>
      <c r="D832" s="6">
        <v>1800</v>
      </c>
      <c r="E832" s="15" t="str">
        <f t="shared" si="36"/>
        <v>1000 to 4999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 s="9">
        <f t="shared" si="37"/>
        <v>41355.484085648146</v>
      </c>
      <c r="L832" s="11">
        <v>2013</v>
      </c>
      <c r="M832">
        <v>1361363825</v>
      </c>
      <c r="N832" s="9">
        <f t="shared" si="38"/>
        <v>41325.525752314818</v>
      </c>
      <c r="O832" s="11">
        <f>YEAR(Table1[[#This Row],[launch date  conversion]])</f>
        <v>2013</v>
      </c>
      <c r="P832" t="b">
        <v>0</v>
      </c>
      <c r="Q832">
        <v>32</v>
      </c>
      <c r="R832" t="b">
        <v>1</v>
      </c>
      <c r="S832" t="s">
        <v>8274</v>
      </c>
      <c r="T832" t="s">
        <v>8352</v>
      </c>
      <c r="U832" t="s">
        <v>8370</v>
      </c>
    </row>
    <row r="833" spans="1:21" ht="50" customHeight="1" x14ac:dyDescent="0.2">
      <c r="A833">
        <v>831</v>
      </c>
      <c r="B833" s="3" t="s">
        <v>832</v>
      </c>
      <c r="C833" s="3" t="s">
        <v>4941</v>
      </c>
      <c r="D833" s="6">
        <v>1500</v>
      </c>
      <c r="E833" s="15" t="str">
        <f t="shared" si="36"/>
        <v>1000 to 4999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 s="9">
        <f t="shared" si="37"/>
        <v>41026.646921296298</v>
      </c>
      <c r="L833" s="11">
        <v>2012</v>
      </c>
      <c r="M833">
        <v>1332948694</v>
      </c>
      <c r="N833" s="9">
        <f t="shared" si="38"/>
        <v>40996.646921296298</v>
      </c>
      <c r="O833" s="11">
        <f>YEAR(Table1[[#This Row],[launch date  conversion]])</f>
        <v>2012</v>
      </c>
      <c r="P833" t="b">
        <v>0</v>
      </c>
      <c r="Q833">
        <v>20</v>
      </c>
      <c r="R833" t="b">
        <v>1</v>
      </c>
      <c r="S833" t="s">
        <v>8274</v>
      </c>
      <c r="T833" t="s">
        <v>8352</v>
      </c>
      <c r="U833" t="s">
        <v>8370</v>
      </c>
    </row>
    <row r="834" spans="1:21" ht="50" customHeight="1" x14ac:dyDescent="0.2">
      <c r="A834">
        <v>832</v>
      </c>
      <c r="B834" s="3" t="s">
        <v>833</v>
      </c>
      <c r="C834" s="3" t="s">
        <v>4942</v>
      </c>
      <c r="D834" s="6">
        <v>15000</v>
      </c>
      <c r="E834" s="15" t="str">
        <f t="shared" ref="E834:E897" si="39">_xlfn.IFS(D834&lt;1000,"less than 1000",D834&lt;5000, "1000 to 4999",D834&lt;10000, "5000 to 9999",D834&lt;15000, "10000 to 14999",D834&lt;20000,"15000 to 19999",D834&lt;25000, "20000 to 24999", D834&lt;30000, "25000 to 29999",D834&lt;35000,"30000 to 34999", D834&lt;40000,"35000 to 39999", D834&lt;45000,"40000 to 44999",D834&lt;50000,"45000 to 49999",TRUE, "Greater than 50000")</f>
        <v>15000 to 19999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 s="9">
        <f t="shared" si="37"/>
        <v>40929.342361111114</v>
      </c>
      <c r="L834" s="11">
        <v>2012</v>
      </c>
      <c r="M834">
        <v>1321978335</v>
      </c>
      <c r="N834" s="9">
        <f t="shared" si="38"/>
        <v>40869.675173611111</v>
      </c>
      <c r="O834" s="11">
        <f>YEAR(Table1[[#This Row],[launch date  conversion]])</f>
        <v>2011</v>
      </c>
      <c r="P834" t="b">
        <v>0</v>
      </c>
      <c r="Q834">
        <v>154</v>
      </c>
      <c r="R834" t="b">
        <v>1</v>
      </c>
      <c r="S834" t="s">
        <v>8274</v>
      </c>
      <c r="T834" t="s">
        <v>8352</v>
      </c>
      <c r="U834" t="s">
        <v>8370</v>
      </c>
    </row>
    <row r="835" spans="1:21" ht="50" customHeight="1" x14ac:dyDescent="0.2">
      <c r="A835">
        <v>833</v>
      </c>
      <c r="B835" s="3" t="s">
        <v>834</v>
      </c>
      <c r="C835" s="3" t="s">
        <v>4943</v>
      </c>
      <c r="D835" s="6">
        <v>6000</v>
      </c>
      <c r="E835" s="15" t="str">
        <f t="shared" si="39"/>
        <v>5000 to 9999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 s="9">
        <f t="shared" ref="K835:K898" si="40">(((J835/60)/60)/24)+DATE(1970,1,1)</f>
        <v>41748.878182870372</v>
      </c>
      <c r="L835" s="11">
        <v>2014</v>
      </c>
      <c r="M835">
        <v>1395349475</v>
      </c>
      <c r="N835" s="9">
        <f t="shared" ref="N835:N898" si="41">(((M835/60)/60)/24)+DATE(1970,1,1)</f>
        <v>41718.878182870372</v>
      </c>
      <c r="O835" s="11">
        <f>YEAR(Table1[[#This Row],[launch date  conversion]])</f>
        <v>2014</v>
      </c>
      <c r="P835" t="b">
        <v>0</v>
      </c>
      <c r="Q835">
        <v>41</v>
      </c>
      <c r="R835" t="b">
        <v>1</v>
      </c>
      <c r="S835" t="s">
        <v>8274</v>
      </c>
      <c r="T835" t="s">
        <v>8352</v>
      </c>
      <c r="U835" t="s">
        <v>8370</v>
      </c>
    </row>
    <row r="836" spans="1:21" ht="50" customHeight="1" x14ac:dyDescent="0.2">
      <c r="A836">
        <v>834</v>
      </c>
      <c r="B836" s="3" t="s">
        <v>835</v>
      </c>
      <c r="C836" s="3" t="s">
        <v>4944</v>
      </c>
      <c r="D836" s="6">
        <v>5500</v>
      </c>
      <c r="E836" s="15" t="str">
        <f t="shared" si="39"/>
        <v>5000 to 9999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 s="9">
        <f t="shared" si="40"/>
        <v>41456.165972222225</v>
      </c>
      <c r="L836" s="11">
        <v>2013</v>
      </c>
      <c r="M836">
        <v>1369770292</v>
      </c>
      <c r="N836" s="9">
        <f t="shared" si="41"/>
        <v>41422.822824074072</v>
      </c>
      <c r="O836" s="11">
        <f>YEAR(Table1[[#This Row],[launch date  conversion]])</f>
        <v>2013</v>
      </c>
      <c r="P836" t="b">
        <v>0</v>
      </c>
      <c r="Q836">
        <v>75</v>
      </c>
      <c r="R836" t="b">
        <v>1</v>
      </c>
      <c r="S836" t="s">
        <v>8274</v>
      </c>
      <c r="T836" t="s">
        <v>8352</v>
      </c>
      <c r="U836" t="s">
        <v>8370</v>
      </c>
    </row>
    <row r="837" spans="1:21" ht="50" customHeight="1" x14ac:dyDescent="0.2">
      <c r="A837">
        <v>835</v>
      </c>
      <c r="B837" s="3" t="s">
        <v>836</v>
      </c>
      <c r="C837" s="3" t="s">
        <v>4945</v>
      </c>
      <c r="D837" s="6">
        <v>2000</v>
      </c>
      <c r="E837" s="15" t="str">
        <f t="shared" si="39"/>
        <v>1000 to 4999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 s="9">
        <f t="shared" si="40"/>
        <v>41048.125</v>
      </c>
      <c r="L837" s="11">
        <v>2012</v>
      </c>
      <c r="M837">
        <v>1333709958</v>
      </c>
      <c r="N837" s="9">
        <f t="shared" si="41"/>
        <v>41005.45784722222</v>
      </c>
      <c r="O837" s="11">
        <f>YEAR(Table1[[#This Row],[launch date  conversion]])</f>
        <v>2012</v>
      </c>
      <c r="P837" t="b">
        <v>0</v>
      </c>
      <c r="Q837">
        <v>40</v>
      </c>
      <c r="R837" t="b">
        <v>1</v>
      </c>
      <c r="S837" t="s">
        <v>8274</v>
      </c>
      <c r="T837" t="s">
        <v>8352</v>
      </c>
      <c r="U837" t="s">
        <v>8370</v>
      </c>
    </row>
    <row r="838" spans="1:21" ht="50" customHeight="1" x14ac:dyDescent="0.2">
      <c r="A838">
        <v>836</v>
      </c>
      <c r="B838" s="3" t="s">
        <v>837</v>
      </c>
      <c r="C838" s="3" t="s">
        <v>4946</v>
      </c>
      <c r="D838" s="6">
        <v>5000</v>
      </c>
      <c r="E838" s="15" t="str">
        <f t="shared" si="39"/>
        <v>5000 to 9999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 s="9">
        <f t="shared" si="40"/>
        <v>41554.056921296295</v>
      </c>
      <c r="L838" s="11">
        <v>2013</v>
      </c>
      <c r="M838">
        <v>1378516918</v>
      </c>
      <c r="N838" s="9">
        <f t="shared" si="41"/>
        <v>41524.056921296295</v>
      </c>
      <c r="O838" s="11">
        <f>YEAR(Table1[[#This Row],[launch date  conversion]])</f>
        <v>2013</v>
      </c>
      <c r="P838" t="b">
        <v>0</v>
      </c>
      <c r="Q838">
        <v>46</v>
      </c>
      <c r="R838" t="b">
        <v>1</v>
      </c>
      <c r="S838" t="s">
        <v>8274</v>
      </c>
      <c r="T838" t="s">
        <v>8352</v>
      </c>
      <c r="U838" t="s">
        <v>8370</v>
      </c>
    </row>
    <row r="839" spans="1:21" ht="50" customHeight="1" x14ac:dyDescent="0.2">
      <c r="A839">
        <v>837</v>
      </c>
      <c r="B839" s="3" t="s">
        <v>838</v>
      </c>
      <c r="C839" s="3" t="s">
        <v>4947</v>
      </c>
      <c r="D839" s="6">
        <v>2500</v>
      </c>
      <c r="E839" s="15" t="str">
        <f t="shared" si="39"/>
        <v>1000 to 4999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 s="9">
        <f t="shared" si="40"/>
        <v>41760.998402777775</v>
      </c>
      <c r="L839" s="11">
        <v>2014</v>
      </c>
      <c r="M839">
        <v>1396396662</v>
      </c>
      <c r="N839" s="9">
        <f t="shared" si="41"/>
        <v>41730.998402777775</v>
      </c>
      <c r="O839" s="11">
        <f>YEAR(Table1[[#This Row],[launch date  conversion]])</f>
        <v>2014</v>
      </c>
      <c r="P839" t="b">
        <v>0</v>
      </c>
      <c r="Q839">
        <v>62</v>
      </c>
      <c r="R839" t="b">
        <v>1</v>
      </c>
      <c r="S839" t="s">
        <v>8274</v>
      </c>
      <c r="T839" t="s">
        <v>8352</v>
      </c>
      <c r="U839" t="s">
        <v>8370</v>
      </c>
    </row>
    <row r="840" spans="1:21" ht="50" customHeight="1" x14ac:dyDescent="0.2">
      <c r="A840">
        <v>838</v>
      </c>
      <c r="B840" s="3" t="s">
        <v>839</v>
      </c>
      <c r="C840" s="3" t="s">
        <v>4948</v>
      </c>
      <c r="D840" s="6">
        <v>2000</v>
      </c>
      <c r="E840" s="15" t="str">
        <f t="shared" si="39"/>
        <v>1000 to 4999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 s="9">
        <f t="shared" si="40"/>
        <v>40925.897974537038</v>
      </c>
      <c r="L840" s="11">
        <v>2012</v>
      </c>
      <c r="M840">
        <v>1324243985</v>
      </c>
      <c r="N840" s="9">
        <f t="shared" si="41"/>
        <v>40895.897974537038</v>
      </c>
      <c r="O840" s="11">
        <f>YEAR(Table1[[#This Row],[launch date  conversion]])</f>
        <v>2011</v>
      </c>
      <c r="P840" t="b">
        <v>0</v>
      </c>
      <c r="Q840">
        <v>61</v>
      </c>
      <c r="R840" t="b">
        <v>1</v>
      </c>
      <c r="S840" t="s">
        <v>8274</v>
      </c>
      <c r="T840" t="s">
        <v>8352</v>
      </c>
      <c r="U840" t="s">
        <v>8370</v>
      </c>
    </row>
    <row r="841" spans="1:21" ht="50" customHeight="1" x14ac:dyDescent="0.2">
      <c r="A841">
        <v>839</v>
      </c>
      <c r="B841" s="3" t="s">
        <v>840</v>
      </c>
      <c r="C841" s="3" t="s">
        <v>4949</v>
      </c>
      <c r="D841" s="6">
        <v>5000</v>
      </c>
      <c r="E841" s="15" t="str">
        <f t="shared" si="39"/>
        <v>5000 to 9999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 s="9">
        <f t="shared" si="40"/>
        <v>41174.763379629629</v>
      </c>
      <c r="L841" s="11">
        <v>2012</v>
      </c>
      <c r="M841">
        <v>1345745956</v>
      </c>
      <c r="N841" s="9">
        <f t="shared" si="41"/>
        <v>41144.763379629629</v>
      </c>
      <c r="O841" s="11">
        <f>YEAR(Table1[[#This Row],[launch date  conversion]])</f>
        <v>2012</v>
      </c>
      <c r="P841" t="b">
        <v>0</v>
      </c>
      <c r="Q841">
        <v>96</v>
      </c>
      <c r="R841" t="b">
        <v>1</v>
      </c>
      <c r="S841" t="s">
        <v>8274</v>
      </c>
      <c r="T841" t="s">
        <v>8352</v>
      </c>
      <c r="U841" t="s">
        <v>8370</v>
      </c>
    </row>
    <row r="842" spans="1:21" ht="50" customHeight="1" x14ac:dyDescent="0.2">
      <c r="A842">
        <v>840</v>
      </c>
      <c r="B842" s="3" t="s">
        <v>841</v>
      </c>
      <c r="C842" s="3" t="s">
        <v>4950</v>
      </c>
      <c r="D842" s="6">
        <v>10000</v>
      </c>
      <c r="E842" s="15" t="str">
        <f t="shared" si="39"/>
        <v>10000 to 14999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 s="9">
        <f t="shared" si="40"/>
        <v>42637.226701388892</v>
      </c>
      <c r="L842" s="11">
        <v>2016</v>
      </c>
      <c r="M842">
        <v>1472102787</v>
      </c>
      <c r="N842" s="9">
        <f t="shared" si="41"/>
        <v>42607.226701388892</v>
      </c>
      <c r="O842" s="11">
        <f>YEAR(Table1[[#This Row],[launch date  conversion]])</f>
        <v>2016</v>
      </c>
      <c r="P842" t="b">
        <v>0</v>
      </c>
      <c r="Q842">
        <v>190</v>
      </c>
      <c r="R842" t="b">
        <v>1</v>
      </c>
      <c r="S842" t="s">
        <v>8275</v>
      </c>
      <c r="T842" t="s">
        <v>8352</v>
      </c>
      <c r="U842" t="s">
        <v>8371</v>
      </c>
    </row>
    <row r="843" spans="1:21" ht="50" customHeight="1" x14ac:dyDescent="0.2">
      <c r="A843">
        <v>841</v>
      </c>
      <c r="B843" s="3" t="s">
        <v>842</v>
      </c>
      <c r="C843" s="3" t="s">
        <v>4951</v>
      </c>
      <c r="D843" s="6">
        <v>5000</v>
      </c>
      <c r="E843" s="15" t="str">
        <f t="shared" si="39"/>
        <v>5000 to 9999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 s="9">
        <f t="shared" si="40"/>
        <v>41953.88035879629</v>
      </c>
      <c r="L843" s="11">
        <v>2014</v>
      </c>
      <c r="M843">
        <v>1413058063</v>
      </c>
      <c r="N843" s="9">
        <f t="shared" si="41"/>
        <v>41923.838692129626</v>
      </c>
      <c r="O843" s="11">
        <f>YEAR(Table1[[#This Row],[launch date  conversion]])</f>
        <v>2014</v>
      </c>
      <c r="P843" t="b">
        <v>1</v>
      </c>
      <c r="Q843">
        <v>94</v>
      </c>
      <c r="R843" t="b">
        <v>1</v>
      </c>
      <c r="S843" t="s">
        <v>8275</v>
      </c>
      <c r="T843" t="s">
        <v>8352</v>
      </c>
      <c r="U843" t="s">
        <v>8371</v>
      </c>
    </row>
    <row r="844" spans="1:21" ht="50" customHeight="1" x14ac:dyDescent="0.2">
      <c r="A844">
        <v>842</v>
      </c>
      <c r="B844" s="3" t="s">
        <v>843</v>
      </c>
      <c r="C844" s="3" t="s">
        <v>4952</v>
      </c>
      <c r="D844" s="6">
        <v>2500</v>
      </c>
      <c r="E844" s="15" t="str">
        <f t="shared" si="39"/>
        <v>1000 to 4999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 s="9">
        <f t="shared" si="40"/>
        <v>41561.165972222225</v>
      </c>
      <c r="L844" s="11">
        <v>2013</v>
      </c>
      <c r="M844">
        <v>1378735983</v>
      </c>
      <c r="N844" s="9">
        <f t="shared" si="41"/>
        <v>41526.592395833337</v>
      </c>
      <c r="O844" s="11">
        <f>YEAR(Table1[[#This Row],[launch date  conversion]])</f>
        <v>2013</v>
      </c>
      <c r="P844" t="b">
        <v>1</v>
      </c>
      <c r="Q844">
        <v>39</v>
      </c>
      <c r="R844" t="b">
        <v>1</v>
      </c>
      <c r="S844" t="s">
        <v>8275</v>
      </c>
      <c r="T844" t="s">
        <v>8352</v>
      </c>
      <c r="U844" t="s">
        <v>8371</v>
      </c>
    </row>
    <row r="845" spans="1:21" ht="50" customHeight="1" x14ac:dyDescent="0.2">
      <c r="A845">
        <v>843</v>
      </c>
      <c r="B845" s="3" t="s">
        <v>844</v>
      </c>
      <c r="C845" s="3" t="s">
        <v>4953</v>
      </c>
      <c r="D845" s="6">
        <v>3000</v>
      </c>
      <c r="E845" s="15" t="str">
        <f t="shared" si="39"/>
        <v>1000 to 4999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 s="9">
        <f t="shared" si="40"/>
        <v>42712.333333333328</v>
      </c>
      <c r="L845" s="11">
        <v>2016</v>
      </c>
      <c r="M845">
        <v>1479708680</v>
      </c>
      <c r="N845" s="9">
        <f t="shared" si="41"/>
        <v>42695.257870370369</v>
      </c>
      <c r="O845" s="11">
        <f>YEAR(Table1[[#This Row],[launch date  conversion]])</f>
        <v>2016</v>
      </c>
      <c r="P845" t="b">
        <v>0</v>
      </c>
      <c r="Q845">
        <v>127</v>
      </c>
      <c r="R845" t="b">
        <v>1</v>
      </c>
      <c r="S845" t="s">
        <v>8275</v>
      </c>
      <c r="T845" t="s">
        <v>8352</v>
      </c>
      <c r="U845" t="s">
        <v>8371</v>
      </c>
    </row>
    <row r="846" spans="1:21" ht="50" customHeight="1" x14ac:dyDescent="0.2">
      <c r="A846">
        <v>844</v>
      </c>
      <c r="B846" s="3" t="s">
        <v>845</v>
      </c>
      <c r="C846" s="3" t="s">
        <v>4954</v>
      </c>
      <c r="D846" s="6">
        <v>3000</v>
      </c>
      <c r="E846" s="15" t="str">
        <f t="shared" si="39"/>
        <v>1000 to 4999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 s="9">
        <f t="shared" si="40"/>
        <v>41944.207638888889</v>
      </c>
      <c r="L846" s="11">
        <v>2014</v>
      </c>
      <c r="M846">
        <v>1411489552</v>
      </c>
      <c r="N846" s="9">
        <f t="shared" si="41"/>
        <v>41905.684629629628</v>
      </c>
      <c r="O846" s="11">
        <f>YEAR(Table1[[#This Row],[launch date  conversion]])</f>
        <v>2014</v>
      </c>
      <c r="P846" t="b">
        <v>1</v>
      </c>
      <c r="Q846">
        <v>159</v>
      </c>
      <c r="R846" t="b">
        <v>1</v>
      </c>
      <c r="S846" t="s">
        <v>8275</v>
      </c>
      <c r="T846" t="s">
        <v>8352</v>
      </c>
      <c r="U846" t="s">
        <v>8371</v>
      </c>
    </row>
    <row r="847" spans="1:21" ht="50" customHeight="1" x14ac:dyDescent="0.2">
      <c r="A847">
        <v>845</v>
      </c>
      <c r="B847" s="3" t="s">
        <v>846</v>
      </c>
      <c r="C847" s="3" t="s">
        <v>4955</v>
      </c>
      <c r="D847" s="6">
        <v>5000</v>
      </c>
      <c r="E847" s="15" t="str">
        <f t="shared" si="39"/>
        <v>5000 to 9999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 s="9">
        <f t="shared" si="40"/>
        <v>42618.165972222225</v>
      </c>
      <c r="L847" s="11">
        <v>2016</v>
      </c>
      <c r="M847">
        <v>1469595396</v>
      </c>
      <c r="N847" s="9">
        <f t="shared" si="41"/>
        <v>42578.205972222218</v>
      </c>
      <c r="O847" s="11">
        <f>YEAR(Table1[[#This Row],[launch date  conversion]])</f>
        <v>2016</v>
      </c>
      <c r="P847" t="b">
        <v>0</v>
      </c>
      <c r="Q847">
        <v>177</v>
      </c>
      <c r="R847" t="b">
        <v>1</v>
      </c>
      <c r="S847" t="s">
        <v>8275</v>
      </c>
      <c r="T847" t="s">
        <v>8352</v>
      </c>
      <c r="U847" t="s">
        <v>8371</v>
      </c>
    </row>
    <row r="848" spans="1:21" ht="50" customHeight="1" x14ac:dyDescent="0.2">
      <c r="A848">
        <v>846</v>
      </c>
      <c r="B848" s="3" t="s">
        <v>847</v>
      </c>
      <c r="C848" s="3" t="s">
        <v>4956</v>
      </c>
      <c r="D848" s="6">
        <v>1100</v>
      </c>
      <c r="E848" s="15" t="str">
        <f t="shared" si="39"/>
        <v>1000 to 4999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 s="9">
        <f t="shared" si="40"/>
        <v>41708.583333333336</v>
      </c>
      <c r="L848" s="11">
        <v>2014</v>
      </c>
      <c r="M848">
        <v>1393233855</v>
      </c>
      <c r="N848" s="9">
        <f t="shared" si="41"/>
        <v>41694.391840277778</v>
      </c>
      <c r="O848" s="11">
        <f>YEAR(Table1[[#This Row],[launch date  conversion]])</f>
        <v>2014</v>
      </c>
      <c r="P848" t="b">
        <v>0</v>
      </c>
      <c r="Q848">
        <v>47</v>
      </c>
      <c r="R848" t="b">
        <v>1</v>
      </c>
      <c r="S848" t="s">
        <v>8275</v>
      </c>
      <c r="T848" t="s">
        <v>8352</v>
      </c>
      <c r="U848" t="s">
        <v>8371</v>
      </c>
    </row>
    <row r="849" spans="1:21" ht="50" customHeight="1" x14ac:dyDescent="0.2">
      <c r="A849">
        <v>847</v>
      </c>
      <c r="B849" s="3" t="s">
        <v>848</v>
      </c>
      <c r="C849" s="3" t="s">
        <v>4957</v>
      </c>
      <c r="D849" s="6">
        <v>10</v>
      </c>
      <c r="E849" s="15" t="str">
        <f t="shared" si="39"/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 s="9">
        <f t="shared" si="40"/>
        <v>42195.79833333334</v>
      </c>
      <c r="L849" s="11">
        <v>2015</v>
      </c>
      <c r="M849">
        <v>1433963376</v>
      </c>
      <c r="N849" s="9">
        <f t="shared" si="41"/>
        <v>42165.79833333334</v>
      </c>
      <c r="O849" s="11">
        <f>YEAR(Table1[[#This Row],[launch date  conversion]])</f>
        <v>2015</v>
      </c>
      <c r="P849" t="b">
        <v>0</v>
      </c>
      <c r="Q849">
        <v>1</v>
      </c>
      <c r="R849" t="b">
        <v>1</v>
      </c>
      <c r="S849" t="s">
        <v>8275</v>
      </c>
      <c r="T849" t="s">
        <v>8352</v>
      </c>
      <c r="U849" t="s">
        <v>8371</v>
      </c>
    </row>
    <row r="850" spans="1:21" ht="50" customHeight="1" x14ac:dyDescent="0.2">
      <c r="A850">
        <v>848</v>
      </c>
      <c r="B850" s="3" t="s">
        <v>849</v>
      </c>
      <c r="C850" s="3" t="s">
        <v>4958</v>
      </c>
      <c r="D850" s="6">
        <v>300</v>
      </c>
      <c r="E850" s="15" t="str">
        <f t="shared" si="39"/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 s="9">
        <f t="shared" si="40"/>
        <v>42108.792048611111</v>
      </c>
      <c r="L850" s="11">
        <v>2015</v>
      </c>
      <c r="M850">
        <v>1426446033</v>
      </c>
      <c r="N850" s="9">
        <f t="shared" si="41"/>
        <v>42078.792048611111</v>
      </c>
      <c r="O850" s="11">
        <f>YEAR(Table1[[#This Row],[launch date  conversion]])</f>
        <v>2015</v>
      </c>
      <c r="P850" t="b">
        <v>0</v>
      </c>
      <c r="Q850">
        <v>16</v>
      </c>
      <c r="R850" t="b">
        <v>1</v>
      </c>
      <c r="S850" t="s">
        <v>8275</v>
      </c>
      <c r="T850" t="s">
        <v>8352</v>
      </c>
      <c r="U850" t="s">
        <v>8371</v>
      </c>
    </row>
    <row r="851" spans="1:21" ht="50" customHeight="1" x14ac:dyDescent="0.2">
      <c r="A851">
        <v>849</v>
      </c>
      <c r="B851" s="3" t="s">
        <v>850</v>
      </c>
      <c r="C851" s="3" t="s">
        <v>4959</v>
      </c>
      <c r="D851" s="6">
        <v>4000</v>
      </c>
      <c r="E851" s="15" t="str">
        <f t="shared" si="39"/>
        <v>1000 to 4999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 s="9">
        <f t="shared" si="40"/>
        <v>42079.107222222221</v>
      </c>
      <c r="L851" s="11">
        <v>2015</v>
      </c>
      <c r="M851">
        <v>1424057664</v>
      </c>
      <c r="N851" s="9">
        <f t="shared" si="41"/>
        <v>42051.148888888885</v>
      </c>
      <c r="O851" s="11">
        <f>YEAR(Table1[[#This Row],[launch date  conversion]])</f>
        <v>2015</v>
      </c>
      <c r="P851" t="b">
        <v>0</v>
      </c>
      <c r="Q851">
        <v>115</v>
      </c>
      <c r="R851" t="b">
        <v>1</v>
      </c>
      <c r="S851" t="s">
        <v>8275</v>
      </c>
      <c r="T851" t="s">
        <v>8352</v>
      </c>
      <c r="U851" t="s">
        <v>8371</v>
      </c>
    </row>
    <row r="852" spans="1:21" ht="50" customHeight="1" x14ac:dyDescent="0.2">
      <c r="A852">
        <v>850</v>
      </c>
      <c r="B852" s="3" t="s">
        <v>851</v>
      </c>
      <c r="C852" s="3" t="s">
        <v>4960</v>
      </c>
      <c r="D852" s="6">
        <v>4000</v>
      </c>
      <c r="E852" s="15" t="str">
        <f t="shared" si="39"/>
        <v>1000 to 4999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 s="9">
        <f t="shared" si="40"/>
        <v>42485.207638888889</v>
      </c>
      <c r="L852" s="11">
        <v>2016</v>
      </c>
      <c r="M852">
        <v>1458762717</v>
      </c>
      <c r="N852" s="9">
        <f t="shared" si="41"/>
        <v>42452.827743055561</v>
      </c>
      <c r="O852" s="11">
        <f>YEAR(Table1[[#This Row],[launch date  conversion]])</f>
        <v>2016</v>
      </c>
      <c r="P852" t="b">
        <v>0</v>
      </c>
      <c r="Q852">
        <v>133</v>
      </c>
      <c r="R852" t="b">
        <v>1</v>
      </c>
      <c r="S852" t="s">
        <v>8275</v>
      </c>
      <c r="T852" t="s">
        <v>8352</v>
      </c>
      <c r="U852" t="s">
        <v>8371</v>
      </c>
    </row>
    <row r="853" spans="1:21" ht="50" customHeight="1" x14ac:dyDescent="0.2">
      <c r="A853">
        <v>851</v>
      </c>
      <c r="B853" s="3" t="s">
        <v>852</v>
      </c>
      <c r="C853" s="3" t="s">
        <v>4961</v>
      </c>
      <c r="D853" s="6">
        <v>2000</v>
      </c>
      <c r="E853" s="15" t="str">
        <f t="shared" si="39"/>
        <v>1000 to 4999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 s="9">
        <f t="shared" si="40"/>
        <v>42582.822916666672</v>
      </c>
      <c r="L853" s="11">
        <v>2016</v>
      </c>
      <c r="M853">
        <v>1464815253</v>
      </c>
      <c r="N853" s="9">
        <f t="shared" si="41"/>
        <v>42522.880243055552</v>
      </c>
      <c r="O853" s="11">
        <f>YEAR(Table1[[#This Row],[launch date  conversion]])</f>
        <v>2016</v>
      </c>
      <c r="P853" t="b">
        <v>0</v>
      </c>
      <c r="Q853">
        <v>70</v>
      </c>
      <c r="R853" t="b">
        <v>1</v>
      </c>
      <c r="S853" t="s">
        <v>8275</v>
      </c>
      <c r="T853" t="s">
        <v>8352</v>
      </c>
      <c r="U853" t="s">
        <v>8371</v>
      </c>
    </row>
    <row r="854" spans="1:21" ht="50" customHeight="1" x14ac:dyDescent="0.2">
      <c r="A854">
        <v>852</v>
      </c>
      <c r="B854" s="3" t="s">
        <v>853</v>
      </c>
      <c r="C854" s="3" t="s">
        <v>4962</v>
      </c>
      <c r="D854" s="6">
        <v>3500</v>
      </c>
      <c r="E854" s="15" t="str">
        <f t="shared" si="39"/>
        <v>1000 to 4999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 s="9">
        <f t="shared" si="40"/>
        <v>42667.875</v>
      </c>
      <c r="L854" s="11">
        <v>2016</v>
      </c>
      <c r="M854">
        <v>1476386395</v>
      </c>
      <c r="N854" s="9">
        <f t="shared" si="41"/>
        <v>42656.805497685185</v>
      </c>
      <c r="O854" s="11">
        <f>YEAR(Table1[[#This Row],[launch date  conversion]])</f>
        <v>2016</v>
      </c>
      <c r="P854" t="b">
        <v>0</v>
      </c>
      <c r="Q854">
        <v>62</v>
      </c>
      <c r="R854" t="b">
        <v>1</v>
      </c>
      <c r="S854" t="s">
        <v>8275</v>
      </c>
      <c r="T854" t="s">
        <v>8352</v>
      </c>
      <c r="U854" t="s">
        <v>8371</v>
      </c>
    </row>
    <row r="855" spans="1:21" ht="50" customHeight="1" x14ac:dyDescent="0.2">
      <c r="A855">
        <v>853</v>
      </c>
      <c r="B855" s="3" t="s">
        <v>854</v>
      </c>
      <c r="C855" s="3" t="s">
        <v>4963</v>
      </c>
      <c r="D855" s="6">
        <v>300</v>
      </c>
      <c r="E855" s="15" t="str">
        <f t="shared" si="39"/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 s="9">
        <f t="shared" si="40"/>
        <v>42051.832280092596</v>
      </c>
      <c r="L855" s="11">
        <v>2015</v>
      </c>
      <c r="M855">
        <v>1421524709</v>
      </c>
      <c r="N855" s="9">
        <f t="shared" si="41"/>
        <v>42021.832280092596</v>
      </c>
      <c r="O855" s="11">
        <f>YEAR(Table1[[#This Row],[launch date  conversion]])</f>
        <v>2015</v>
      </c>
      <c r="P855" t="b">
        <v>0</v>
      </c>
      <c r="Q855">
        <v>10</v>
      </c>
      <c r="R855" t="b">
        <v>1</v>
      </c>
      <c r="S855" t="s">
        <v>8275</v>
      </c>
      <c r="T855" t="s">
        <v>8352</v>
      </c>
      <c r="U855" t="s">
        <v>8371</v>
      </c>
    </row>
    <row r="856" spans="1:21" ht="50" customHeight="1" x14ac:dyDescent="0.2">
      <c r="A856">
        <v>854</v>
      </c>
      <c r="B856" s="3" t="s">
        <v>855</v>
      </c>
      <c r="C856" s="3" t="s">
        <v>4964</v>
      </c>
      <c r="D856" s="6">
        <v>27800</v>
      </c>
      <c r="E856" s="15" t="str">
        <f t="shared" si="39"/>
        <v>25000 to 29999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 s="9">
        <f t="shared" si="40"/>
        <v>42732.212337962963</v>
      </c>
      <c r="L856" s="11">
        <v>2016</v>
      </c>
      <c r="M856">
        <v>1480309546</v>
      </c>
      <c r="N856" s="9">
        <f t="shared" si="41"/>
        <v>42702.212337962963</v>
      </c>
      <c r="O856" s="11">
        <f>YEAR(Table1[[#This Row],[launch date  conversion]])</f>
        <v>2016</v>
      </c>
      <c r="P856" t="b">
        <v>0</v>
      </c>
      <c r="Q856">
        <v>499</v>
      </c>
      <c r="R856" t="b">
        <v>1</v>
      </c>
      <c r="S856" t="s">
        <v>8275</v>
      </c>
      <c r="T856" t="s">
        <v>8352</v>
      </c>
      <c r="U856" t="s">
        <v>8371</v>
      </c>
    </row>
    <row r="857" spans="1:21" ht="50" customHeight="1" x14ac:dyDescent="0.2">
      <c r="A857">
        <v>855</v>
      </c>
      <c r="B857" s="3" t="s">
        <v>856</v>
      </c>
      <c r="C857" s="3" t="s">
        <v>4965</v>
      </c>
      <c r="D857" s="6">
        <v>1450</v>
      </c>
      <c r="E857" s="15" t="str">
        <f t="shared" si="39"/>
        <v>1000 to 4999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 s="9">
        <f t="shared" si="40"/>
        <v>42575.125196759262</v>
      </c>
      <c r="L857" s="11">
        <v>2016</v>
      </c>
      <c r="M857">
        <v>1466737217</v>
      </c>
      <c r="N857" s="9">
        <f t="shared" si="41"/>
        <v>42545.125196759262</v>
      </c>
      <c r="O857" s="11">
        <f>YEAR(Table1[[#This Row],[launch date  conversion]])</f>
        <v>2016</v>
      </c>
      <c r="P857" t="b">
        <v>0</v>
      </c>
      <c r="Q857">
        <v>47</v>
      </c>
      <c r="R857" t="b">
        <v>1</v>
      </c>
      <c r="S857" t="s">
        <v>8275</v>
      </c>
      <c r="T857" t="s">
        <v>8352</v>
      </c>
      <c r="U857" t="s">
        <v>8371</v>
      </c>
    </row>
    <row r="858" spans="1:21" ht="50" customHeight="1" x14ac:dyDescent="0.2">
      <c r="A858">
        <v>856</v>
      </c>
      <c r="B858" s="3" t="s">
        <v>857</v>
      </c>
      <c r="C858" s="3" t="s">
        <v>4966</v>
      </c>
      <c r="D858" s="6">
        <v>250</v>
      </c>
      <c r="E858" s="15" t="str">
        <f t="shared" si="39"/>
        <v>less than 1000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 s="9">
        <f t="shared" si="40"/>
        <v>42668.791666666672</v>
      </c>
      <c r="L858" s="11">
        <v>2016</v>
      </c>
      <c r="M858">
        <v>1472282956</v>
      </c>
      <c r="N858" s="9">
        <f t="shared" si="41"/>
        <v>42609.311990740738</v>
      </c>
      <c r="O858" s="11">
        <f>YEAR(Table1[[#This Row],[launch date  conversion]])</f>
        <v>2016</v>
      </c>
      <c r="P858" t="b">
        <v>0</v>
      </c>
      <c r="Q858">
        <v>28</v>
      </c>
      <c r="R858" t="b">
        <v>1</v>
      </c>
      <c r="S858" t="s">
        <v>8275</v>
      </c>
      <c r="T858" t="s">
        <v>8352</v>
      </c>
      <c r="U858" t="s">
        <v>8371</v>
      </c>
    </row>
    <row r="859" spans="1:21" ht="50" customHeight="1" x14ac:dyDescent="0.2">
      <c r="A859">
        <v>857</v>
      </c>
      <c r="B859" s="3" t="s">
        <v>858</v>
      </c>
      <c r="C859" s="3" t="s">
        <v>4967</v>
      </c>
      <c r="D859" s="6">
        <v>1200</v>
      </c>
      <c r="E859" s="15" t="str">
        <f t="shared" si="39"/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 s="9">
        <f t="shared" si="40"/>
        <v>42333.623043981483</v>
      </c>
      <c r="L859" s="11">
        <v>2015</v>
      </c>
      <c r="M859">
        <v>1444831031</v>
      </c>
      <c r="N859" s="9">
        <f t="shared" si="41"/>
        <v>42291.581377314811</v>
      </c>
      <c r="O859" s="11">
        <f>YEAR(Table1[[#This Row],[launch date  conversion]])</f>
        <v>2015</v>
      </c>
      <c r="P859" t="b">
        <v>0</v>
      </c>
      <c r="Q859">
        <v>24</v>
      </c>
      <c r="R859" t="b">
        <v>1</v>
      </c>
      <c r="S859" t="s">
        <v>8275</v>
      </c>
      <c r="T859" t="s">
        <v>8352</v>
      </c>
      <c r="U859" t="s">
        <v>8371</v>
      </c>
    </row>
    <row r="860" spans="1:21" ht="50" customHeight="1" x14ac:dyDescent="0.2">
      <c r="A860">
        <v>858</v>
      </c>
      <c r="B860" s="3" t="s">
        <v>859</v>
      </c>
      <c r="C860" s="3" t="s">
        <v>4968</v>
      </c>
      <c r="D860" s="6">
        <v>1200</v>
      </c>
      <c r="E860" s="15" t="str">
        <f t="shared" si="39"/>
        <v>1000 to 4999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 s="9">
        <f t="shared" si="40"/>
        <v>42109.957638888889</v>
      </c>
      <c r="L860" s="11">
        <v>2015</v>
      </c>
      <c r="M860">
        <v>1426528418</v>
      </c>
      <c r="N860" s="9">
        <f t="shared" si="41"/>
        <v>42079.745578703703</v>
      </c>
      <c r="O860" s="11">
        <f>YEAR(Table1[[#This Row],[launch date  conversion]])</f>
        <v>2015</v>
      </c>
      <c r="P860" t="b">
        <v>0</v>
      </c>
      <c r="Q860">
        <v>76</v>
      </c>
      <c r="R860" t="b">
        <v>1</v>
      </c>
      <c r="S860" t="s">
        <v>8275</v>
      </c>
      <c r="T860" t="s">
        <v>8352</v>
      </c>
      <c r="U860" t="s">
        <v>8371</v>
      </c>
    </row>
    <row r="861" spans="1:21" ht="50" customHeight="1" x14ac:dyDescent="0.2">
      <c r="A861">
        <v>859</v>
      </c>
      <c r="B861" s="3" t="s">
        <v>860</v>
      </c>
      <c r="C861" s="3" t="s">
        <v>4969</v>
      </c>
      <c r="D861" s="6">
        <v>4000</v>
      </c>
      <c r="E861" s="15" t="str">
        <f t="shared" si="39"/>
        <v>1000 to 4999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 s="9">
        <f t="shared" si="40"/>
        <v>42159</v>
      </c>
      <c r="L861" s="11">
        <v>2015</v>
      </c>
      <c r="M861">
        <v>1430768468</v>
      </c>
      <c r="N861" s="9">
        <f t="shared" si="41"/>
        <v>42128.820231481484</v>
      </c>
      <c r="O861" s="11">
        <f>YEAR(Table1[[#This Row],[launch date  conversion]])</f>
        <v>2015</v>
      </c>
      <c r="P861" t="b">
        <v>0</v>
      </c>
      <c r="Q861">
        <v>98</v>
      </c>
      <c r="R861" t="b">
        <v>1</v>
      </c>
      <c r="S861" t="s">
        <v>8275</v>
      </c>
      <c r="T861" t="s">
        <v>8352</v>
      </c>
      <c r="U861" t="s">
        <v>8371</v>
      </c>
    </row>
    <row r="862" spans="1:21" ht="50" customHeight="1" x14ac:dyDescent="0.2">
      <c r="A862">
        <v>860</v>
      </c>
      <c r="B862" s="3" t="s">
        <v>861</v>
      </c>
      <c r="C862" s="3" t="s">
        <v>4970</v>
      </c>
      <c r="D862" s="6">
        <v>14000</v>
      </c>
      <c r="E862" s="15" t="str">
        <f t="shared" si="39"/>
        <v>10000 to 14999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 s="9">
        <f t="shared" si="40"/>
        <v>41600.524456018517</v>
      </c>
      <c r="L862" s="11">
        <v>2013</v>
      </c>
      <c r="M862">
        <v>1382528113</v>
      </c>
      <c r="N862" s="9">
        <f t="shared" si="41"/>
        <v>41570.482789351852</v>
      </c>
      <c r="O862" s="11">
        <f>YEAR(Table1[[#This Row],[launch date  conversion]])</f>
        <v>2013</v>
      </c>
      <c r="P862" t="b">
        <v>0</v>
      </c>
      <c r="Q862">
        <v>48</v>
      </c>
      <c r="R862" t="b">
        <v>0</v>
      </c>
      <c r="S862" t="s">
        <v>8276</v>
      </c>
      <c r="T862" t="s">
        <v>8352</v>
      </c>
      <c r="U862" t="s">
        <v>8372</v>
      </c>
    </row>
    <row r="863" spans="1:21" ht="50" customHeight="1" x14ac:dyDescent="0.2">
      <c r="A863">
        <v>861</v>
      </c>
      <c r="B863" s="3" t="s">
        <v>862</v>
      </c>
      <c r="C863" s="3" t="s">
        <v>4971</v>
      </c>
      <c r="D863" s="6">
        <v>4500</v>
      </c>
      <c r="E863" s="15" t="str">
        <f t="shared" si="39"/>
        <v>1000 to 4999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 s="9">
        <f t="shared" si="40"/>
        <v>42629.965324074074</v>
      </c>
      <c r="L863" s="11">
        <v>2016</v>
      </c>
      <c r="M863">
        <v>1471475404</v>
      </c>
      <c r="N863" s="9">
        <f t="shared" si="41"/>
        <v>42599.965324074074</v>
      </c>
      <c r="O863" s="11">
        <f>YEAR(Table1[[#This Row],[launch date  conversion]])</f>
        <v>2016</v>
      </c>
      <c r="P863" t="b">
        <v>0</v>
      </c>
      <c r="Q863">
        <v>2</v>
      </c>
      <c r="R863" t="b">
        <v>0</v>
      </c>
      <c r="S863" t="s">
        <v>8276</v>
      </c>
      <c r="T863" t="s">
        <v>8352</v>
      </c>
      <c r="U863" t="s">
        <v>8372</v>
      </c>
    </row>
    <row r="864" spans="1:21" ht="50" customHeight="1" x14ac:dyDescent="0.2">
      <c r="A864">
        <v>862</v>
      </c>
      <c r="B864" s="3" t="s">
        <v>863</v>
      </c>
      <c r="C864" s="3" t="s">
        <v>4972</v>
      </c>
      <c r="D864" s="6">
        <v>50000</v>
      </c>
      <c r="E864" s="15" t="str">
        <f t="shared" si="39"/>
        <v>Greater than 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 s="9">
        <f t="shared" si="40"/>
        <v>41589.596620370372</v>
      </c>
      <c r="L864" s="11">
        <v>2013</v>
      </c>
      <c r="M864">
        <v>1381583948</v>
      </c>
      <c r="N864" s="9">
        <f t="shared" si="41"/>
        <v>41559.5549537037</v>
      </c>
      <c r="O864" s="11">
        <f>YEAR(Table1[[#This Row],[launch date  conversion]])</f>
        <v>2013</v>
      </c>
      <c r="P864" t="b">
        <v>0</v>
      </c>
      <c r="Q864">
        <v>4</v>
      </c>
      <c r="R864" t="b">
        <v>0</v>
      </c>
      <c r="S864" t="s">
        <v>8276</v>
      </c>
      <c r="T864" t="s">
        <v>8352</v>
      </c>
      <c r="U864" t="s">
        <v>8372</v>
      </c>
    </row>
    <row r="865" spans="1:21" ht="50" customHeight="1" x14ac:dyDescent="0.2">
      <c r="A865">
        <v>863</v>
      </c>
      <c r="B865" s="3" t="s">
        <v>864</v>
      </c>
      <c r="C865" s="3" t="s">
        <v>4973</v>
      </c>
      <c r="D865" s="6">
        <v>2000</v>
      </c>
      <c r="E865" s="15" t="str">
        <f t="shared" si="39"/>
        <v>1000 to 4999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 s="9">
        <f t="shared" si="40"/>
        <v>40951.117662037039</v>
      </c>
      <c r="L865" s="11">
        <v>2012</v>
      </c>
      <c r="M865">
        <v>1326422966</v>
      </c>
      <c r="N865" s="9">
        <f t="shared" si="41"/>
        <v>40921.117662037039</v>
      </c>
      <c r="O865" s="11">
        <f>YEAR(Table1[[#This Row],[launch date  conversion]])</f>
        <v>2012</v>
      </c>
      <c r="P865" t="b">
        <v>0</v>
      </c>
      <c r="Q865">
        <v>5</v>
      </c>
      <c r="R865" t="b">
        <v>0</v>
      </c>
      <c r="S865" t="s">
        <v>8276</v>
      </c>
      <c r="T865" t="s">
        <v>8352</v>
      </c>
      <c r="U865" t="s">
        <v>8372</v>
      </c>
    </row>
    <row r="866" spans="1:21" ht="50" customHeight="1" x14ac:dyDescent="0.2">
      <c r="A866">
        <v>864</v>
      </c>
      <c r="B866" s="3" t="s">
        <v>865</v>
      </c>
      <c r="C866" s="3" t="s">
        <v>4974</v>
      </c>
      <c r="D866" s="6">
        <v>6500</v>
      </c>
      <c r="E866" s="15" t="str">
        <f t="shared" si="39"/>
        <v>5000 to 9999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 s="9">
        <f t="shared" si="40"/>
        <v>41563.415972222225</v>
      </c>
      <c r="L866" s="11">
        <v>2013</v>
      </c>
      <c r="M866">
        <v>1379990038</v>
      </c>
      <c r="N866" s="9">
        <f t="shared" si="41"/>
        <v>41541.106921296298</v>
      </c>
      <c r="O866" s="11">
        <f>YEAR(Table1[[#This Row],[launch date  conversion]])</f>
        <v>2013</v>
      </c>
      <c r="P866" t="b">
        <v>0</v>
      </c>
      <c r="Q866">
        <v>79</v>
      </c>
      <c r="R866" t="b">
        <v>0</v>
      </c>
      <c r="S866" t="s">
        <v>8276</v>
      </c>
      <c r="T866" t="s">
        <v>8352</v>
      </c>
      <c r="U866" t="s">
        <v>8372</v>
      </c>
    </row>
    <row r="867" spans="1:21" ht="50" customHeight="1" x14ac:dyDescent="0.2">
      <c r="A867">
        <v>865</v>
      </c>
      <c r="B867" s="3" t="s">
        <v>866</v>
      </c>
      <c r="C867" s="3" t="s">
        <v>4975</v>
      </c>
      <c r="D867" s="6">
        <v>2200</v>
      </c>
      <c r="E867" s="15" t="str">
        <f t="shared" si="39"/>
        <v>1000 to 4999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 s="9">
        <f t="shared" si="40"/>
        <v>41290.77311342593</v>
      </c>
      <c r="L867" s="11">
        <v>2013</v>
      </c>
      <c r="M867">
        <v>1353177197</v>
      </c>
      <c r="N867" s="9">
        <f t="shared" si="41"/>
        <v>41230.77311342593</v>
      </c>
      <c r="O867" s="11">
        <f>YEAR(Table1[[#This Row],[launch date  conversion]])</f>
        <v>2012</v>
      </c>
      <c r="P867" t="b">
        <v>0</v>
      </c>
      <c r="Q867">
        <v>2</v>
      </c>
      <c r="R867" t="b">
        <v>0</v>
      </c>
      <c r="S867" t="s">
        <v>8276</v>
      </c>
      <c r="T867" t="s">
        <v>8352</v>
      </c>
      <c r="U867" t="s">
        <v>8372</v>
      </c>
    </row>
    <row r="868" spans="1:21" ht="50" customHeight="1" x14ac:dyDescent="0.2">
      <c r="A868">
        <v>866</v>
      </c>
      <c r="B868" s="3" t="s">
        <v>867</v>
      </c>
      <c r="C868" s="3" t="s">
        <v>4976</v>
      </c>
      <c r="D868" s="6">
        <v>3500</v>
      </c>
      <c r="E868" s="15" t="str">
        <f t="shared" si="39"/>
        <v>1000 to 4999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 s="9">
        <f t="shared" si="40"/>
        <v>42063.631944444445</v>
      </c>
      <c r="L868" s="11">
        <v>2015</v>
      </c>
      <c r="M868">
        <v>1421853518</v>
      </c>
      <c r="N868" s="9">
        <f t="shared" si="41"/>
        <v>42025.637939814813</v>
      </c>
      <c r="O868" s="11">
        <f>YEAR(Table1[[#This Row],[launch date  conversion]])</f>
        <v>2015</v>
      </c>
      <c r="P868" t="b">
        <v>0</v>
      </c>
      <c r="Q868">
        <v>11</v>
      </c>
      <c r="R868" t="b">
        <v>0</v>
      </c>
      <c r="S868" t="s">
        <v>8276</v>
      </c>
      <c r="T868" t="s">
        <v>8352</v>
      </c>
      <c r="U868" t="s">
        <v>8372</v>
      </c>
    </row>
    <row r="869" spans="1:21" ht="50" customHeight="1" x14ac:dyDescent="0.2">
      <c r="A869">
        <v>867</v>
      </c>
      <c r="B869" s="3" t="s">
        <v>868</v>
      </c>
      <c r="C869" s="3" t="s">
        <v>4977</v>
      </c>
      <c r="D869" s="6">
        <v>5000</v>
      </c>
      <c r="E869" s="15" t="str">
        <f t="shared" si="39"/>
        <v>5000 to 9999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 s="9">
        <f t="shared" si="40"/>
        <v>40148.207638888889</v>
      </c>
      <c r="L869" s="11">
        <v>2009</v>
      </c>
      <c r="M869">
        <v>1254450706</v>
      </c>
      <c r="N869" s="9">
        <f t="shared" si="41"/>
        <v>40088.105393518519</v>
      </c>
      <c r="O869" s="11">
        <f>YEAR(Table1[[#This Row],[launch date  conversion]])</f>
        <v>2009</v>
      </c>
      <c r="P869" t="b">
        <v>0</v>
      </c>
      <c r="Q869">
        <v>11</v>
      </c>
      <c r="R869" t="b">
        <v>0</v>
      </c>
      <c r="S869" t="s">
        <v>8276</v>
      </c>
      <c r="T869" t="s">
        <v>8352</v>
      </c>
      <c r="U869" t="s">
        <v>8372</v>
      </c>
    </row>
    <row r="870" spans="1:21" ht="50" customHeight="1" x14ac:dyDescent="0.2">
      <c r="A870">
        <v>868</v>
      </c>
      <c r="B870" s="3" t="s">
        <v>869</v>
      </c>
      <c r="C870" s="3" t="s">
        <v>4978</v>
      </c>
      <c r="D870" s="6">
        <v>45000</v>
      </c>
      <c r="E870" s="15" t="str">
        <f t="shared" si="39"/>
        <v>45000 to 49999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 s="9">
        <f t="shared" si="40"/>
        <v>41646.027754629627</v>
      </c>
      <c r="L870" s="11">
        <v>2014</v>
      </c>
      <c r="M870">
        <v>1386463198</v>
      </c>
      <c r="N870" s="9">
        <f t="shared" si="41"/>
        <v>41616.027754629627</v>
      </c>
      <c r="O870" s="11">
        <f>YEAR(Table1[[#This Row],[launch date  conversion]])</f>
        <v>2013</v>
      </c>
      <c r="P870" t="b">
        <v>0</v>
      </c>
      <c r="Q870">
        <v>1</v>
      </c>
      <c r="R870" t="b">
        <v>0</v>
      </c>
      <c r="S870" t="s">
        <v>8276</v>
      </c>
      <c r="T870" t="s">
        <v>8352</v>
      </c>
      <c r="U870" t="s">
        <v>8372</v>
      </c>
    </row>
    <row r="871" spans="1:21" ht="50" customHeight="1" x14ac:dyDescent="0.2">
      <c r="A871">
        <v>869</v>
      </c>
      <c r="B871" s="3" t="s">
        <v>870</v>
      </c>
      <c r="C871" s="3" t="s">
        <v>4979</v>
      </c>
      <c r="D871" s="6">
        <v>8800</v>
      </c>
      <c r="E871" s="15" t="str">
        <f t="shared" si="39"/>
        <v>5000 to 9999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 s="9">
        <f t="shared" si="40"/>
        <v>41372.803900462961</v>
      </c>
      <c r="L871" s="11">
        <v>2013</v>
      </c>
      <c r="M871">
        <v>1362860257</v>
      </c>
      <c r="N871" s="9">
        <f t="shared" si="41"/>
        <v>41342.845567129632</v>
      </c>
      <c r="O871" s="11">
        <f>YEAR(Table1[[#This Row],[launch date  conversion]])</f>
        <v>2013</v>
      </c>
      <c r="P871" t="b">
        <v>0</v>
      </c>
      <c r="Q871">
        <v>3</v>
      </c>
      <c r="R871" t="b">
        <v>0</v>
      </c>
      <c r="S871" t="s">
        <v>8276</v>
      </c>
      <c r="T871" t="s">
        <v>8352</v>
      </c>
      <c r="U871" t="s">
        <v>8372</v>
      </c>
    </row>
    <row r="872" spans="1:21" ht="50" customHeight="1" x14ac:dyDescent="0.2">
      <c r="A872">
        <v>870</v>
      </c>
      <c r="B872" s="3" t="s">
        <v>871</v>
      </c>
      <c r="C872" s="3" t="s">
        <v>4980</v>
      </c>
      <c r="D872" s="6">
        <v>20000</v>
      </c>
      <c r="E872" s="15" t="str">
        <f t="shared" si="39"/>
        <v>20000 to 24999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 s="9">
        <f t="shared" si="40"/>
        <v>41518.022256944445</v>
      </c>
      <c r="L872" s="11">
        <v>2013</v>
      </c>
      <c r="M872">
        <v>1375403523</v>
      </c>
      <c r="N872" s="9">
        <f t="shared" si="41"/>
        <v>41488.022256944445</v>
      </c>
      <c r="O872" s="11">
        <f>YEAR(Table1[[#This Row],[launch date  conversion]])</f>
        <v>2013</v>
      </c>
      <c r="P872" t="b">
        <v>0</v>
      </c>
      <c r="Q872">
        <v>5</v>
      </c>
      <c r="R872" t="b">
        <v>0</v>
      </c>
      <c r="S872" t="s">
        <v>8276</v>
      </c>
      <c r="T872" t="s">
        <v>8352</v>
      </c>
      <c r="U872" t="s">
        <v>8372</v>
      </c>
    </row>
    <row r="873" spans="1:21" ht="50" customHeight="1" x14ac:dyDescent="0.2">
      <c r="A873">
        <v>871</v>
      </c>
      <c r="B873" s="3" t="s">
        <v>872</v>
      </c>
      <c r="C873" s="3" t="s">
        <v>4981</v>
      </c>
      <c r="D873" s="6">
        <v>6000</v>
      </c>
      <c r="E873" s="15" t="str">
        <f t="shared" si="39"/>
        <v>5000 to 9999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 s="9">
        <f t="shared" si="40"/>
        <v>41607.602951388886</v>
      </c>
      <c r="L873" s="11">
        <v>2013</v>
      </c>
      <c r="M873">
        <v>1383139695</v>
      </c>
      <c r="N873" s="9">
        <f t="shared" si="41"/>
        <v>41577.561284722222</v>
      </c>
      <c r="O873" s="11">
        <f>YEAR(Table1[[#This Row],[launch date  conversion]])</f>
        <v>2013</v>
      </c>
      <c r="P873" t="b">
        <v>0</v>
      </c>
      <c r="Q873">
        <v>12</v>
      </c>
      <c r="R873" t="b">
        <v>0</v>
      </c>
      <c r="S873" t="s">
        <v>8276</v>
      </c>
      <c r="T873" t="s">
        <v>8352</v>
      </c>
      <c r="U873" t="s">
        <v>8372</v>
      </c>
    </row>
    <row r="874" spans="1:21" ht="50" customHeight="1" x14ac:dyDescent="0.2">
      <c r="A874">
        <v>872</v>
      </c>
      <c r="B874" s="3" t="s">
        <v>873</v>
      </c>
      <c r="C874" s="3" t="s">
        <v>4982</v>
      </c>
      <c r="D874" s="6">
        <v>8000</v>
      </c>
      <c r="E874" s="15" t="str">
        <f t="shared" si="39"/>
        <v>5000 to 9999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 s="9">
        <f t="shared" si="40"/>
        <v>40612.825543981482</v>
      </c>
      <c r="L874" s="11">
        <v>2011</v>
      </c>
      <c r="M874">
        <v>1295898527</v>
      </c>
      <c r="N874" s="9">
        <f t="shared" si="41"/>
        <v>40567.825543981482</v>
      </c>
      <c r="O874" s="11">
        <f>YEAR(Table1[[#This Row],[launch date  conversion]])</f>
        <v>2011</v>
      </c>
      <c r="P874" t="b">
        <v>0</v>
      </c>
      <c r="Q874">
        <v>2</v>
      </c>
      <c r="R874" t="b">
        <v>0</v>
      </c>
      <c r="S874" t="s">
        <v>8276</v>
      </c>
      <c r="T874" t="s">
        <v>8352</v>
      </c>
      <c r="U874" t="s">
        <v>8372</v>
      </c>
    </row>
    <row r="875" spans="1:21" ht="50" customHeight="1" x14ac:dyDescent="0.2">
      <c r="A875">
        <v>873</v>
      </c>
      <c r="B875" s="3" t="s">
        <v>874</v>
      </c>
      <c r="C875" s="3" t="s">
        <v>4983</v>
      </c>
      <c r="D875" s="6">
        <v>3500</v>
      </c>
      <c r="E875" s="15" t="str">
        <f t="shared" si="39"/>
        <v>1000 to 4999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 s="9">
        <f t="shared" si="40"/>
        <v>41224.208796296298</v>
      </c>
      <c r="L875" s="11">
        <v>2012</v>
      </c>
      <c r="M875">
        <v>1349150440</v>
      </c>
      <c r="N875" s="9">
        <f t="shared" si="41"/>
        <v>41184.167129629634</v>
      </c>
      <c r="O875" s="11">
        <f>YEAR(Table1[[#This Row],[launch date  conversion]])</f>
        <v>2012</v>
      </c>
      <c r="P875" t="b">
        <v>0</v>
      </c>
      <c r="Q875">
        <v>5</v>
      </c>
      <c r="R875" t="b">
        <v>0</v>
      </c>
      <c r="S875" t="s">
        <v>8276</v>
      </c>
      <c r="T875" t="s">
        <v>8352</v>
      </c>
      <c r="U875" t="s">
        <v>8372</v>
      </c>
    </row>
    <row r="876" spans="1:21" ht="50" customHeight="1" x14ac:dyDescent="0.2">
      <c r="A876">
        <v>874</v>
      </c>
      <c r="B876" s="3" t="s">
        <v>875</v>
      </c>
      <c r="C876" s="3" t="s">
        <v>4984</v>
      </c>
      <c r="D876" s="6">
        <v>3000</v>
      </c>
      <c r="E876" s="15" t="str">
        <f t="shared" si="39"/>
        <v>1000 to 4999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 s="9">
        <f t="shared" si="40"/>
        <v>41398.583726851852</v>
      </c>
      <c r="L876" s="11">
        <v>2013</v>
      </c>
      <c r="M876">
        <v>1365084034</v>
      </c>
      <c r="N876" s="9">
        <f t="shared" si="41"/>
        <v>41368.583726851852</v>
      </c>
      <c r="O876" s="11">
        <f>YEAR(Table1[[#This Row],[launch date  conversion]])</f>
        <v>2013</v>
      </c>
      <c r="P876" t="b">
        <v>0</v>
      </c>
      <c r="Q876">
        <v>21</v>
      </c>
      <c r="R876" t="b">
        <v>0</v>
      </c>
      <c r="S876" t="s">
        <v>8276</v>
      </c>
      <c r="T876" t="s">
        <v>8352</v>
      </c>
      <c r="U876" t="s">
        <v>8372</v>
      </c>
    </row>
    <row r="877" spans="1:21" ht="50" customHeight="1" x14ac:dyDescent="0.2">
      <c r="A877">
        <v>875</v>
      </c>
      <c r="B877" s="3" t="s">
        <v>876</v>
      </c>
      <c r="C877" s="3" t="s">
        <v>4985</v>
      </c>
      <c r="D877" s="6">
        <v>5000</v>
      </c>
      <c r="E877" s="15" t="str">
        <f t="shared" si="39"/>
        <v>5000 to 9999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 s="9">
        <f t="shared" si="40"/>
        <v>42268.723738425921</v>
      </c>
      <c r="L877" s="11">
        <v>2015</v>
      </c>
      <c r="M877">
        <v>1441128131</v>
      </c>
      <c r="N877" s="9">
        <f t="shared" si="41"/>
        <v>42248.723738425921</v>
      </c>
      <c r="O877" s="11">
        <f>YEAR(Table1[[#This Row],[launch date  conversion]])</f>
        <v>2015</v>
      </c>
      <c r="P877" t="b">
        <v>0</v>
      </c>
      <c r="Q877">
        <v>0</v>
      </c>
      <c r="R877" t="b">
        <v>0</v>
      </c>
      <c r="S877" t="s">
        <v>8276</v>
      </c>
      <c r="T877" t="s">
        <v>8352</v>
      </c>
      <c r="U877" t="s">
        <v>8372</v>
      </c>
    </row>
    <row r="878" spans="1:21" ht="50" customHeight="1" x14ac:dyDescent="0.2">
      <c r="A878">
        <v>876</v>
      </c>
      <c r="B878" s="3" t="s">
        <v>877</v>
      </c>
      <c r="C878" s="3" t="s">
        <v>4986</v>
      </c>
      <c r="D878" s="6">
        <v>3152</v>
      </c>
      <c r="E878" s="15" t="str">
        <f t="shared" si="39"/>
        <v>1000 to 4999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 s="9">
        <f t="shared" si="40"/>
        <v>41309.496840277774</v>
      </c>
      <c r="L878" s="11">
        <v>2013</v>
      </c>
      <c r="M878">
        <v>1357127727</v>
      </c>
      <c r="N878" s="9">
        <f t="shared" si="41"/>
        <v>41276.496840277774</v>
      </c>
      <c r="O878" s="11">
        <f>YEAR(Table1[[#This Row],[launch date  conversion]])</f>
        <v>2013</v>
      </c>
      <c r="P878" t="b">
        <v>0</v>
      </c>
      <c r="Q878">
        <v>45</v>
      </c>
      <c r="R878" t="b">
        <v>0</v>
      </c>
      <c r="S878" t="s">
        <v>8276</v>
      </c>
      <c r="T878" t="s">
        <v>8352</v>
      </c>
      <c r="U878" t="s">
        <v>8372</v>
      </c>
    </row>
    <row r="879" spans="1:21" ht="50" customHeight="1" x14ac:dyDescent="0.2">
      <c r="A879">
        <v>877</v>
      </c>
      <c r="B879" s="3" t="s">
        <v>878</v>
      </c>
      <c r="C879" s="3" t="s">
        <v>4987</v>
      </c>
      <c r="D879" s="6">
        <v>2000</v>
      </c>
      <c r="E879" s="15" t="str">
        <f t="shared" si="39"/>
        <v>1000 to 4999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 s="9">
        <f t="shared" si="40"/>
        <v>41627.788888888892</v>
      </c>
      <c r="L879" s="11">
        <v>2013</v>
      </c>
      <c r="M879">
        <v>1384887360</v>
      </c>
      <c r="N879" s="9">
        <f t="shared" si="41"/>
        <v>41597.788888888892</v>
      </c>
      <c r="O879" s="11">
        <f>YEAR(Table1[[#This Row],[launch date  conversion]])</f>
        <v>2013</v>
      </c>
      <c r="P879" t="b">
        <v>0</v>
      </c>
      <c r="Q879">
        <v>29</v>
      </c>
      <c r="R879" t="b">
        <v>0</v>
      </c>
      <c r="S879" t="s">
        <v>8276</v>
      </c>
      <c r="T879" t="s">
        <v>8352</v>
      </c>
      <c r="U879" t="s">
        <v>8372</v>
      </c>
    </row>
    <row r="880" spans="1:21" ht="50" customHeight="1" x14ac:dyDescent="0.2">
      <c r="A880">
        <v>878</v>
      </c>
      <c r="B880" s="3" t="s">
        <v>879</v>
      </c>
      <c r="C880" s="3" t="s">
        <v>4988</v>
      </c>
      <c r="D880" s="6">
        <v>5000</v>
      </c>
      <c r="E880" s="15" t="str">
        <f t="shared" si="39"/>
        <v>5000 to 9999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 s="9">
        <f t="shared" si="40"/>
        <v>40535.232916666668</v>
      </c>
      <c r="L880" s="11">
        <v>2010</v>
      </c>
      <c r="M880">
        <v>1290490524</v>
      </c>
      <c r="N880" s="9">
        <f t="shared" si="41"/>
        <v>40505.232916666668</v>
      </c>
      <c r="O880" s="11">
        <f>YEAR(Table1[[#This Row],[launch date  conversion]])</f>
        <v>2010</v>
      </c>
      <c r="P880" t="b">
        <v>0</v>
      </c>
      <c r="Q880">
        <v>2</v>
      </c>
      <c r="R880" t="b">
        <v>0</v>
      </c>
      <c r="S880" t="s">
        <v>8276</v>
      </c>
      <c r="T880" t="s">
        <v>8352</v>
      </c>
      <c r="U880" t="s">
        <v>8372</v>
      </c>
    </row>
    <row r="881" spans="1:21" ht="50" customHeight="1" x14ac:dyDescent="0.2">
      <c r="A881">
        <v>879</v>
      </c>
      <c r="B881" s="3" t="s">
        <v>880</v>
      </c>
      <c r="C881" s="3" t="s">
        <v>4989</v>
      </c>
      <c r="D881" s="6">
        <v>2100</v>
      </c>
      <c r="E881" s="15" t="str">
        <f t="shared" si="39"/>
        <v>1000 to 4999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 s="9">
        <f t="shared" si="40"/>
        <v>41058.829918981479</v>
      </c>
      <c r="L881" s="11">
        <v>2012</v>
      </c>
      <c r="M881">
        <v>1336506905</v>
      </c>
      <c r="N881" s="9">
        <f t="shared" si="41"/>
        <v>41037.829918981479</v>
      </c>
      <c r="O881" s="11">
        <f>YEAR(Table1[[#This Row],[launch date  conversion]])</f>
        <v>2012</v>
      </c>
      <c r="P881" t="b">
        <v>0</v>
      </c>
      <c r="Q881">
        <v>30</v>
      </c>
      <c r="R881" t="b">
        <v>0</v>
      </c>
      <c r="S881" t="s">
        <v>8276</v>
      </c>
      <c r="T881" t="s">
        <v>8352</v>
      </c>
      <c r="U881" t="s">
        <v>8372</v>
      </c>
    </row>
    <row r="882" spans="1:21" ht="50" customHeight="1" x14ac:dyDescent="0.2">
      <c r="A882">
        <v>880</v>
      </c>
      <c r="B882" s="3" t="s">
        <v>881</v>
      </c>
      <c r="C882" s="3" t="s">
        <v>4990</v>
      </c>
      <c r="D882" s="6">
        <v>3780</v>
      </c>
      <c r="E882" s="15" t="str">
        <f t="shared" si="39"/>
        <v>1000 to 4999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 s="9">
        <f t="shared" si="40"/>
        <v>41212.32104166667</v>
      </c>
      <c r="L882" s="11">
        <v>2012</v>
      </c>
      <c r="M882">
        <v>1348731738</v>
      </c>
      <c r="N882" s="9">
        <f t="shared" si="41"/>
        <v>41179.32104166667</v>
      </c>
      <c r="O882" s="11">
        <f>YEAR(Table1[[#This Row],[launch date  conversion]])</f>
        <v>2012</v>
      </c>
      <c r="P882" t="b">
        <v>0</v>
      </c>
      <c r="Q882">
        <v>8</v>
      </c>
      <c r="R882" t="b">
        <v>0</v>
      </c>
      <c r="S882" t="s">
        <v>8277</v>
      </c>
      <c r="T882" t="s">
        <v>8352</v>
      </c>
      <c r="U882" t="s">
        <v>8373</v>
      </c>
    </row>
    <row r="883" spans="1:21" ht="50" customHeight="1" x14ac:dyDescent="0.2">
      <c r="A883">
        <v>881</v>
      </c>
      <c r="B883" s="3" t="s">
        <v>882</v>
      </c>
      <c r="C883" s="3" t="s">
        <v>4991</v>
      </c>
      <c r="D883" s="6">
        <v>3750</v>
      </c>
      <c r="E883" s="15" t="str">
        <f t="shared" si="39"/>
        <v>1000 to 4999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 s="9">
        <f t="shared" si="40"/>
        <v>40922.25099537037</v>
      </c>
      <c r="L883" s="11">
        <v>2012</v>
      </c>
      <c r="M883">
        <v>1322632886</v>
      </c>
      <c r="N883" s="9">
        <f t="shared" si="41"/>
        <v>40877.25099537037</v>
      </c>
      <c r="O883" s="11">
        <f>YEAR(Table1[[#This Row],[launch date  conversion]])</f>
        <v>2011</v>
      </c>
      <c r="P883" t="b">
        <v>0</v>
      </c>
      <c r="Q883">
        <v>1</v>
      </c>
      <c r="R883" t="b">
        <v>0</v>
      </c>
      <c r="S883" t="s">
        <v>8277</v>
      </c>
      <c r="T883" t="s">
        <v>8352</v>
      </c>
      <c r="U883" t="s">
        <v>8373</v>
      </c>
    </row>
    <row r="884" spans="1:21" ht="50" customHeight="1" x14ac:dyDescent="0.2">
      <c r="A884">
        <v>882</v>
      </c>
      <c r="B884" s="3" t="s">
        <v>883</v>
      </c>
      <c r="C884" s="3" t="s">
        <v>4992</v>
      </c>
      <c r="D884" s="6">
        <v>1500</v>
      </c>
      <c r="E884" s="15" t="str">
        <f t="shared" si="39"/>
        <v>1000 to 4999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 s="9">
        <f t="shared" si="40"/>
        <v>40792.860532407409</v>
      </c>
      <c r="L884" s="11">
        <v>2011</v>
      </c>
      <c r="M884">
        <v>1312490350</v>
      </c>
      <c r="N884" s="9">
        <f t="shared" si="41"/>
        <v>40759.860532407409</v>
      </c>
      <c r="O884" s="11">
        <f>YEAR(Table1[[#This Row],[launch date  conversion]])</f>
        <v>2011</v>
      </c>
      <c r="P884" t="b">
        <v>0</v>
      </c>
      <c r="Q884">
        <v>14</v>
      </c>
      <c r="R884" t="b">
        <v>0</v>
      </c>
      <c r="S884" t="s">
        <v>8277</v>
      </c>
      <c r="T884" t="s">
        <v>8352</v>
      </c>
      <c r="U884" t="s">
        <v>8373</v>
      </c>
    </row>
    <row r="885" spans="1:21" ht="50" customHeight="1" x14ac:dyDescent="0.2">
      <c r="A885">
        <v>883</v>
      </c>
      <c r="B885" s="3" t="s">
        <v>884</v>
      </c>
      <c r="C885" s="3" t="s">
        <v>4993</v>
      </c>
      <c r="D885" s="6">
        <v>5000</v>
      </c>
      <c r="E885" s="15" t="str">
        <f t="shared" si="39"/>
        <v>5000 to 9999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 s="9">
        <f t="shared" si="40"/>
        <v>42431.935590277775</v>
      </c>
      <c r="L885" s="11">
        <v>2016</v>
      </c>
      <c r="M885">
        <v>1451773635</v>
      </c>
      <c r="N885" s="9">
        <f t="shared" si="41"/>
        <v>42371.935590277775</v>
      </c>
      <c r="O885" s="11">
        <f>YEAR(Table1[[#This Row],[launch date  conversion]])</f>
        <v>2016</v>
      </c>
      <c r="P885" t="b">
        <v>0</v>
      </c>
      <c r="Q885">
        <v>24</v>
      </c>
      <c r="R885" t="b">
        <v>0</v>
      </c>
      <c r="S885" t="s">
        <v>8277</v>
      </c>
      <c r="T885" t="s">
        <v>8352</v>
      </c>
      <c r="U885" t="s">
        <v>8373</v>
      </c>
    </row>
    <row r="886" spans="1:21" ht="50" customHeight="1" x14ac:dyDescent="0.2">
      <c r="A886">
        <v>884</v>
      </c>
      <c r="B886" s="3" t="s">
        <v>885</v>
      </c>
      <c r="C886" s="3" t="s">
        <v>4994</v>
      </c>
      <c r="D886" s="6">
        <v>2000</v>
      </c>
      <c r="E886" s="15" t="str">
        <f t="shared" si="39"/>
        <v>1000 to 4999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 s="9">
        <f t="shared" si="40"/>
        <v>41041.104861111111</v>
      </c>
      <c r="L886" s="11">
        <v>2012</v>
      </c>
      <c r="M886">
        <v>1331666146</v>
      </c>
      <c r="N886" s="9">
        <f t="shared" si="41"/>
        <v>40981.802615740737</v>
      </c>
      <c r="O886" s="11">
        <f>YEAR(Table1[[#This Row],[launch date  conversion]])</f>
        <v>2012</v>
      </c>
      <c r="P886" t="b">
        <v>0</v>
      </c>
      <c r="Q886">
        <v>2</v>
      </c>
      <c r="R886" t="b">
        <v>0</v>
      </c>
      <c r="S886" t="s">
        <v>8277</v>
      </c>
      <c r="T886" t="s">
        <v>8352</v>
      </c>
      <c r="U886" t="s">
        <v>8373</v>
      </c>
    </row>
    <row r="887" spans="1:21" ht="50" customHeight="1" x14ac:dyDescent="0.2">
      <c r="A887">
        <v>885</v>
      </c>
      <c r="B887" s="3" t="s">
        <v>886</v>
      </c>
      <c r="C887" s="3" t="s">
        <v>4995</v>
      </c>
      <c r="D887" s="6">
        <v>1000</v>
      </c>
      <c r="E887" s="15" t="str">
        <f t="shared" si="39"/>
        <v>1000 to 4999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 s="9">
        <f t="shared" si="40"/>
        <v>42734.941099537042</v>
      </c>
      <c r="L887" s="11">
        <v>2016</v>
      </c>
      <c r="M887">
        <v>1481322911</v>
      </c>
      <c r="N887" s="9">
        <f t="shared" si="41"/>
        <v>42713.941099537042</v>
      </c>
      <c r="O887" s="11">
        <f>YEAR(Table1[[#This Row],[launch date  conversion]])</f>
        <v>2016</v>
      </c>
      <c r="P887" t="b">
        <v>0</v>
      </c>
      <c r="Q887">
        <v>21</v>
      </c>
      <c r="R887" t="b">
        <v>0</v>
      </c>
      <c r="S887" t="s">
        <v>8277</v>
      </c>
      <c r="T887" t="s">
        <v>8352</v>
      </c>
      <c r="U887" t="s">
        <v>8373</v>
      </c>
    </row>
    <row r="888" spans="1:21" ht="50" customHeight="1" x14ac:dyDescent="0.2">
      <c r="A888">
        <v>886</v>
      </c>
      <c r="B888" s="3" t="s">
        <v>887</v>
      </c>
      <c r="C888" s="3" t="s">
        <v>4996</v>
      </c>
      <c r="D888" s="6">
        <v>500</v>
      </c>
      <c r="E888" s="15" t="str">
        <f t="shared" si="39"/>
        <v>less than 1000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 s="9">
        <f t="shared" si="40"/>
        <v>42628.870520833334</v>
      </c>
      <c r="L888" s="11">
        <v>2016</v>
      </c>
      <c r="M888">
        <v>1471812813</v>
      </c>
      <c r="N888" s="9">
        <f t="shared" si="41"/>
        <v>42603.870520833334</v>
      </c>
      <c r="O888" s="11">
        <f>YEAR(Table1[[#This Row],[launch date  conversion]])</f>
        <v>2016</v>
      </c>
      <c r="P888" t="b">
        <v>0</v>
      </c>
      <c r="Q888">
        <v>7</v>
      </c>
      <c r="R888" t="b">
        <v>0</v>
      </c>
      <c r="S888" t="s">
        <v>8277</v>
      </c>
      <c r="T888" t="s">
        <v>8352</v>
      </c>
      <c r="U888" t="s">
        <v>8373</v>
      </c>
    </row>
    <row r="889" spans="1:21" ht="50" customHeight="1" x14ac:dyDescent="0.2">
      <c r="A889">
        <v>887</v>
      </c>
      <c r="B889" s="3" t="s">
        <v>888</v>
      </c>
      <c r="C889" s="3" t="s">
        <v>4997</v>
      </c>
      <c r="D889" s="6">
        <v>1000</v>
      </c>
      <c r="E889" s="15" t="str">
        <f t="shared" si="39"/>
        <v>1000 to 4999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 s="9">
        <f t="shared" si="40"/>
        <v>41056.958969907406</v>
      </c>
      <c r="L889" s="11">
        <v>2012</v>
      </c>
      <c r="M889">
        <v>1335567655</v>
      </c>
      <c r="N889" s="9">
        <f t="shared" si="41"/>
        <v>41026.958969907406</v>
      </c>
      <c r="O889" s="11">
        <f>YEAR(Table1[[#This Row],[launch date  conversion]])</f>
        <v>2012</v>
      </c>
      <c r="P889" t="b">
        <v>0</v>
      </c>
      <c r="Q889">
        <v>0</v>
      </c>
      <c r="R889" t="b">
        <v>0</v>
      </c>
      <c r="S889" t="s">
        <v>8277</v>
      </c>
      <c r="T889" t="s">
        <v>8352</v>
      </c>
      <c r="U889" t="s">
        <v>8373</v>
      </c>
    </row>
    <row r="890" spans="1:21" ht="50" customHeight="1" x14ac:dyDescent="0.2">
      <c r="A890">
        <v>888</v>
      </c>
      <c r="B890" s="3" t="s">
        <v>889</v>
      </c>
      <c r="C890" s="3" t="s">
        <v>4998</v>
      </c>
      <c r="D890" s="6">
        <v>1000</v>
      </c>
      <c r="E890" s="15" t="str">
        <f t="shared" si="39"/>
        <v>1000 to 4999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 s="9">
        <f t="shared" si="40"/>
        <v>40787.25</v>
      </c>
      <c r="L890" s="11">
        <v>2011</v>
      </c>
      <c r="M890">
        <v>1311789885</v>
      </c>
      <c r="N890" s="9">
        <f t="shared" si="41"/>
        <v>40751.753298611111</v>
      </c>
      <c r="O890" s="11">
        <f>YEAR(Table1[[#This Row],[launch date  conversion]])</f>
        <v>2011</v>
      </c>
      <c r="P890" t="b">
        <v>0</v>
      </c>
      <c r="Q890">
        <v>4</v>
      </c>
      <c r="R890" t="b">
        <v>0</v>
      </c>
      <c r="S890" t="s">
        <v>8277</v>
      </c>
      <c r="T890" t="s">
        <v>8352</v>
      </c>
      <c r="U890" t="s">
        <v>8373</v>
      </c>
    </row>
    <row r="891" spans="1:21" ht="50" customHeight="1" x14ac:dyDescent="0.2">
      <c r="A891">
        <v>889</v>
      </c>
      <c r="B891" s="3" t="s">
        <v>890</v>
      </c>
      <c r="C891" s="3" t="s">
        <v>4999</v>
      </c>
      <c r="D891" s="6">
        <v>25000</v>
      </c>
      <c r="E891" s="15" t="str">
        <f t="shared" si="39"/>
        <v>25000 to 29999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 s="9">
        <f t="shared" si="40"/>
        <v>41917.784062500003</v>
      </c>
      <c r="L891" s="11">
        <v>2014</v>
      </c>
      <c r="M891">
        <v>1409942943</v>
      </c>
      <c r="N891" s="9">
        <f t="shared" si="41"/>
        <v>41887.784062500003</v>
      </c>
      <c r="O891" s="11">
        <f>YEAR(Table1[[#This Row],[launch date  conversion]])</f>
        <v>2014</v>
      </c>
      <c r="P891" t="b">
        <v>0</v>
      </c>
      <c r="Q891">
        <v>32</v>
      </c>
      <c r="R891" t="b">
        <v>0</v>
      </c>
      <c r="S891" t="s">
        <v>8277</v>
      </c>
      <c r="T891" t="s">
        <v>8352</v>
      </c>
      <c r="U891" t="s">
        <v>8373</v>
      </c>
    </row>
    <row r="892" spans="1:21" ht="50" customHeight="1" x14ac:dyDescent="0.2">
      <c r="A892">
        <v>890</v>
      </c>
      <c r="B892" s="3" t="s">
        <v>891</v>
      </c>
      <c r="C892" s="3" t="s">
        <v>5000</v>
      </c>
      <c r="D892" s="6">
        <v>3000</v>
      </c>
      <c r="E892" s="15" t="str">
        <f t="shared" si="39"/>
        <v>1000 to 4999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 s="9">
        <f t="shared" si="40"/>
        <v>41599.740497685183</v>
      </c>
      <c r="L892" s="11">
        <v>2013</v>
      </c>
      <c r="M892">
        <v>1382460379</v>
      </c>
      <c r="N892" s="9">
        <f t="shared" si="41"/>
        <v>41569.698831018519</v>
      </c>
      <c r="O892" s="11">
        <f>YEAR(Table1[[#This Row],[launch date  conversion]])</f>
        <v>2013</v>
      </c>
      <c r="P892" t="b">
        <v>0</v>
      </c>
      <c r="Q892">
        <v>4</v>
      </c>
      <c r="R892" t="b">
        <v>0</v>
      </c>
      <c r="S892" t="s">
        <v>8277</v>
      </c>
      <c r="T892" t="s">
        <v>8352</v>
      </c>
      <c r="U892" t="s">
        <v>8373</v>
      </c>
    </row>
    <row r="893" spans="1:21" ht="50" customHeight="1" x14ac:dyDescent="0.2">
      <c r="A893">
        <v>891</v>
      </c>
      <c r="B893" s="3" t="s">
        <v>892</v>
      </c>
      <c r="C893" s="3" t="s">
        <v>5001</v>
      </c>
      <c r="D893" s="6">
        <v>8000</v>
      </c>
      <c r="E893" s="15" t="str">
        <f t="shared" si="39"/>
        <v>5000 to 9999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 s="9">
        <f t="shared" si="40"/>
        <v>41872.031597222223</v>
      </c>
      <c r="L893" s="11">
        <v>2014</v>
      </c>
      <c r="M893">
        <v>1405989930</v>
      </c>
      <c r="N893" s="9">
        <f t="shared" si="41"/>
        <v>41842.031597222223</v>
      </c>
      <c r="O893" s="11">
        <f>YEAR(Table1[[#This Row],[launch date  conversion]])</f>
        <v>2014</v>
      </c>
      <c r="P893" t="b">
        <v>0</v>
      </c>
      <c r="Q893">
        <v>9</v>
      </c>
      <c r="R893" t="b">
        <v>0</v>
      </c>
      <c r="S893" t="s">
        <v>8277</v>
      </c>
      <c r="T893" t="s">
        <v>8352</v>
      </c>
      <c r="U893" t="s">
        <v>8373</v>
      </c>
    </row>
    <row r="894" spans="1:21" ht="50" customHeight="1" x14ac:dyDescent="0.2">
      <c r="A894">
        <v>892</v>
      </c>
      <c r="B894" s="3" t="s">
        <v>893</v>
      </c>
      <c r="C894" s="3" t="s">
        <v>5002</v>
      </c>
      <c r="D894" s="6">
        <v>6000</v>
      </c>
      <c r="E894" s="15" t="str">
        <f t="shared" si="39"/>
        <v>5000 to 9999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 s="9">
        <f t="shared" si="40"/>
        <v>40391.166666666664</v>
      </c>
      <c r="L894" s="11">
        <v>2010</v>
      </c>
      <c r="M894">
        <v>1273121283</v>
      </c>
      <c r="N894" s="9">
        <f t="shared" si="41"/>
        <v>40304.20003472222</v>
      </c>
      <c r="O894" s="11">
        <f>YEAR(Table1[[#This Row],[launch date  conversion]])</f>
        <v>2010</v>
      </c>
      <c r="P894" t="b">
        <v>0</v>
      </c>
      <c r="Q894">
        <v>17</v>
      </c>
      <c r="R894" t="b">
        <v>0</v>
      </c>
      <c r="S894" t="s">
        <v>8277</v>
      </c>
      <c r="T894" t="s">
        <v>8352</v>
      </c>
      <c r="U894" t="s">
        <v>8373</v>
      </c>
    </row>
    <row r="895" spans="1:21" ht="50" customHeight="1" x14ac:dyDescent="0.2">
      <c r="A895">
        <v>893</v>
      </c>
      <c r="B895" s="3" t="s">
        <v>894</v>
      </c>
      <c r="C895" s="3" t="s">
        <v>5003</v>
      </c>
      <c r="D895" s="6">
        <v>2000</v>
      </c>
      <c r="E895" s="15" t="str">
        <f t="shared" si="39"/>
        <v>1000 to 4999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 s="9">
        <f t="shared" si="40"/>
        <v>42095.856053240743</v>
      </c>
      <c r="L895" s="11">
        <v>2015</v>
      </c>
      <c r="M895">
        <v>1425331963</v>
      </c>
      <c r="N895" s="9">
        <f t="shared" si="41"/>
        <v>42065.897719907407</v>
      </c>
      <c r="O895" s="11">
        <f>YEAR(Table1[[#This Row],[launch date  conversion]])</f>
        <v>2015</v>
      </c>
      <c r="P895" t="b">
        <v>0</v>
      </c>
      <c r="Q895">
        <v>5</v>
      </c>
      <c r="R895" t="b">
        <v>0</v>
      </c>
      <c r="S895" t="s">
        <v>8277</v>
      </c>
      <c r="T895" t="s">
        <v>8352</v>
      </c>
      <c r="U895" t="s">
        <v>8373</v>
      </c>
    </row>
    <row r="896" spans="1:21" ht="50" customHeight="1" x14ac:dyDescent="0.2">
      <c r="A896">
        <v>894</v>
      </c>
      <c r="B896" s="3" t="s">
        <v>895</v>
      </c>
      <c r="C896" s="3" t="s">
        <v>5004</v>
      </c>
      <c r="D896" s="6">
        <v>20000</v>
      </c>
      <c r="E896" s="15" t="str">
        <f t="shared" si="39"/>
        <v>20000 to 24999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 s="9">
        <f t="shared" si="40"/>
        <v>42526.981597222228</v>
      </c>
      <c r="L896" s="11">
        <v>2016</v>
      </c>
      <c r="M896">
        <v>1462577610</v>
      </c>
      <c r="N896" s="9">
        <f t="shared" si="41"/>
        <v>42496.981597222228</v>
      </c>
      <c r="O896" s="11">
        <f>YEAR(Table1[[#This Row],[launch date  conversion]])</f>
        <v>2016</v>
      </c>
      <c r="P896" t="b">
        <v>0</v>
      </c>
      <c r="Q896">
        <v>53</v>
      </c>
      <c r="R896" t="b">
        <v>0</v>
      </c>
      <c r="S896" t="s">
        <v>8277</v>
      </c>
      <c r="T896" t="s">
        <v>8352</v>
      </c>
      <c r="U896" t="s">
        <v>8373</v>
      </c>
    </row>
    <row r="897" spans="1:21" ht="50" customHeight="1" x14ac:dyDescent="0.2">
      <c r="A897">
        <v>895</v>
      </c>
      <c r="B897" s="3" t="s">
        <v>896</v>
      </c>
      <c r="C897" s="3" t="s">
        <v>5005</v>
      </c>
      <c r="D897" s="6">
        <v>8000</v>
      </c>
      <c r="E897" s="15" t="str">
        <f t="shared" si="39"/>
        <v>5000 to 9999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 s="9">
        <f t="shared" si="40"/>
        <v>40476.127650462964</v>
      </c>
      <c r="L897" s="11">
        <v>2010</v>
      </c>
      <c r="M897">
        <v>1284087829</v>
      </c>
      <c r="N897" s="9">
        <f t="shared" si="41"/>
        <v>40431.127650462964</v>
      </c>
      <c r="O897" s="11">
        <f>YEAR(Table1[[#This Row],[launch date  conversion]])</f>
        <v>2010</v>
      </c>
      <c r="P897" t="b">
        <v>0</v>
      </c>
      <c r="Q897">
        <v>7</v>
      </c>
      <c r="R897" t="b">
        <v>0</v>
      </c>
      <c r="S897" t="s">
        <v>8277</v>
      </c>
      <c r="T897" t="s">
        <v>8352</v>
      </c>
      <c r="U897" t="s">
        <v>8373</v>
      </c>
    </row>
    <row r="898" spans="1:21" ht="50" customHeight="1" x14ac:dyDescent="0.2">
      <c r="A898">
        <v>896</v>
      </c>
      <c r="B898" s="3" t="s">
        <v>897</v>
      </c>
      <c r="C898" s="3" t="s">
        <v>5006</v>
      </c>
      <c r="D898" s="6">
        <v>8000</v>
      </c>
      <c r="E898" s="15" t="str">
        <f t="shared" ref="E898:E961" si="42">_xlfn.IFS(D898&lt;1000,"less than 1000",D898&lt;5000, "1000 to 4999",D898&lt;10000, "5000 to 9999",D898&lt;15000, "10000 to 14999",D898&lt;20000,"15000 to 19999",D898&lt;25000, "20000 to 24999", D898&lt;30000, "25000 to 29999",D898&lt;35000,"30000 to 34999", D898&lt;40000,"35000 to 39999", D898&lt;45000,"40000 to 44999",D898&lt;50000,"45000 to 49999",TRUE, "Greater than 50000")</f>
        <v>5000 to 9999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 s="9">
        <f t="shared" si="40"/>
        <v>42244.166666666672</v>
      </c>
      <c r="L898" s="11">
        <v>2015</v>
      </c>
      <c r="M898">
        <v>1438549026</v>
      </c>
      <c r="N898" s="9">
        <f t="shared" si="41"/>
        <v>42218.872986111113</v>
      </c>
      <c r="O898" s="11">
        <f>YEAR(Table1[[#This Row],[launch date  conversion]])</f>
        <v>2015</v>
      </c>
      <c r="P898" t="b">
        <v>0</v>
      </c>
      <c r="Q898">
        <v>72</v>
      </c>
      <c r="R898" t="b">
        <v>0</v>
      </c>
      <c r="S898" t="s">
        <v>8277</v>
      </c>
      <c r="T898" t="s">
        <v>8352</v>
      </c>
      <c r="U898" t="s">
        <v>8373</v>
      </c>
    </row>
    <row r="899" spans="1:21" ht="50" customHeight="1" x14ac:dyDescent="0.2">
      <c r="A899">
        <v>897</v>
      </c>
      <c r="B899" s="3" t="s">
        <v>898</v>
      </c>
      <c r="C899" s="3" t="s">
        <v>5007</v>
      </c>
      <c r="D899" s="6">
        <v>3000</v>
      </c>
      <c r="E899" s="15" t="str">
        <f t="shared" si="42"/>
        <v>1000 to 4999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 s="9">
        <f t="shared" ref="K899:K962" si="43">(((J899/60)/60)/24)+DATE(1970,1,1)</f>
        <v>41241.730416666665</v>
      </c>
      <c r="L899" s="11">
        <v>2012</v>
      </c>
      <c r="M899">
        <v>1351528308</v>
      </c>
      <c r="N899" s="9">
        <f t="shared" ref="N899:N962" si="44">(((M899/60)/60)/24)+DATE(1970,1,1)</f>
        <v>41211.688750000001</v>
      </c>
      <c r="O899" s="11">
        <f>YEAR(Table1[[#This Row],[launch date  conversion]])</f>
        <v>2012</v>
      </c>
      <c r="P899" t="b">
        <v>0</v>
      </c>
      <c r="Q899">
        <v>0</v>
      </c>
      <c r="R899" t="b">
        <v>0</v>
      </c>
      <c r="S899" t="s">
        <v>8277</v>
      </c>
      <c r="T899" t="s">
        <v>8352</v>
      </c>
      <c r="U899" t="s">
        <v>8373</v>
      </c>
    </row>
    <row r="900" spans="1:21" ht="50" customHeight="1" x14ac:dyDescent="0.2">
      <c r="A900">
        <v>898</v>
      </c>
      <c r="B900" s="3" t="s">
        <v>899</v>
      </c>
      <c r="C900" s="3" t="s">
        <v>5008</v>
      </c>
      <c r="D900" s="6">
        <v>2500</v>
      </c>
      <c r="E900" s="15" t="str">
        <f t="shared" si="42"/>
        <v>1000 to 4999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 s="9">
        <f t="shared" si="43"/>
        <v>40923.758217592593</v>
      </c>
      <c r="L900" s="11">
        <v>2012</v>
      </c>
      <c r="M900">
        <v>1322763110</v>
      </c>
      <c r="N900" s="9">
        <f t="shared" si="44"/>
        <v>40878.758217592593</v>
      </c>
      <c r="O900" s="11">
        <f>YEAR(Table1[[#This Row],[launch date  conversion]])</f>
        <v>2011</v>
      </c>
      <c r="P900" t="b">
        <v>0</v>
      </c>
      <c r="Q900">
        <v>2</v>
      </c>
      <c r="R900" t="b">
        <v>0</v>
      </c>
      <c r="S900" t="s">
        <v>8277</v>
      </c>
      <c r="T900" t="s">
        <v>8352</v>
      </c>
      <c r="U900" t="s">
        <v>8373</v>
      </c>
    </row>
    <row r="901" spans="1:21" ht="50" customHeight="1" x14ac:dyDescent="0.2">
      <c r="A901">
        <v>899</v>
      </c>
      <c r="B901" s="3" t="s">
        <v>900</v>
      </c>
      <c r="C901" s="3" t="s">
        <v>5009</v>
      </c>
      <c r="D901" s="6">
        <v>750</v>
      </c>
      <c r="E901" s="15" t="str">
        <f t="shared" si="42"/>
        <v>less than 1000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 s="9">
        <f t="shared" si="43"/>
        <v>40691.099097222221</v>
      </c>
      <c r="L901" s="11">
        <v>2011</v>
      </c>
      <c r="M901">
        <v>1302661362</v>
      </c>
      <c r="N901" s="9">
        <f t="shared" si="44"/>
        <v>40646.099097222221</v>
      </c>
      <c r="O901" s="11">
        <f>YEAR(Table1[[#This Row],[launch date  conversion]])</f>
        <v>2011</v>
      </c>
      <c r="P901" t="b">
        <v>0</v>
      </c>
      <c r="Q901">
        <v>8</v>
      </c>
      <c r="R901" t="b">
        <v>0</v>
      </c>
      <c r="S901" t="s">
        <v>8277</v>
      </c>
      <c r="T901" t="s">
        <v>8352</v>
      </c>
      <c r="U901" t="s">
        <v>8373</v>
      </c>
    </row>
    <row r="902" spans="1:21" ht="50" customHeight="1" x14ac:dyDescent="0.2">
      <c r="A902">
        <v>900</v>
      </c>
      <c r="B902" s="3" t="s">
        <v>901</v>
      </c>
      <c r="C902" s="3" t="s">
        <v>5010</v>
      </c>
      <c r="D902" s="6">
        <v>5000</v>
      </c>
      <c r="E902" s="15" t="str">
        <f t="shared" si="42"/>
        <v>5000 to 9999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 s="9">
        <f t="shared" si="43"/>
        <v>42459.807893518519</v>
      </c>
      <c r="L902" s="11">
        <v>2016</v>
      </c>
      <c r="M902">
        <v>1456777402</v>
      </c>
      <c r="N902" s="9">
        <f t="shared" si="44"/>
        <v>42429.84956018519</v>
      </c>
      <c r="O902" s="11">
        <f>YEAR(Table1[[#This Row],[launch date  conversion]])</f>
        <v>2016</v>
      </c>
      <c r="P902" t="b">
        <v>0</v>
      </c>
      <c r="Q902">
        <v>2</v>
      </c>
      <c r="R902" t="b">
        <v>0</v>
      </c>
      <c r="S902" t="s">
        <v>8276</v>
      </c>
      <c r="T902" t="s">
        <v>8352</v>
      </c>
      <c r="U902" t="s">
        <v>8372</v>
      </c>
    </row>
    <row r="903" spans="1:21" ht="50" customHeight="1" x14ac:dyDescent="0.2">
      <c r="A903">
        <v>901</v>
      </c>
      <c r="B903" s="3" t="s">
        <v>902</v>
      </c>
      <c r="C903" s="3" t="s">
        <v>5011</v>
      </c>
      <c r="D903" s="6">
        <v>6500</v>
      </c>
      <c r="E903" s="15" t="str">
        <f t="shared" si="42"/>
        <v>5000 to 9999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 s="9">
        <f t="shared" si="43"/>
        <v>40337.799305555556</v>
      </c>
      <c r="L903" s="11">
        <v>2010</v>
      </c>
      <c r="M903">
        <v>1272050914</v>
      </c>
      <c r="N903" s="9">
        <f t="shared" si="44"/>
        <v>40291.81150462963</v>
      </c>
      <c r="O903" s="11">
        <f>YEAR(Table1[[#This Row],[launch date  conversion]])</f>
        <v>2010</v>
      </c>
      <c r="P903" t="b">
        <v>0</v>
      </c>
      <c r="Q903">
        <v>0</v>
      </c>
      <c r="R903" t="b">
        <v>0</v>
      </c>
      <c r="S903" t="s">
        <v>8276</v>
      </c>
      <c r="T903" t="s">
        <v>8352</v>
      </c>
      <c r="U903" t="s">
        <v>8372</v>
      </c>
    </row>
    <row r="904" spans="1:21" ht="50" customHeight="1" x14ac:dyDescent="0.2">
      <c r="A904">
        <v>902</v>
      </c>
      <c r="B904" s="3" t="s">
        <v>903</v>
      </c>
      <c r="C904" s="3" t="s">
        <v>5012</v>
      </c>
      <c r="D904" s="6">
        <v>30000</v>
      </c>
      <c r="E904" s="15" t="str">
        <f t="shared" si="42"/>
        <v>30000 to 34999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 s="9">
        <f t="shared" si="43"/>
        <v>41881.645833333336</v>
      </c>
      <c r="L904" s="11">
        <v>2014</v>
      </c>
      <c r="M904">
        <v>1404947422</v>
      </c>
      <c r="N904" s="9">
        <f t="shared" si="44"/>
        <v>41829.965532407405</v>
      </c>
      <c r="O904" s="11">
        <f>YEAR(Table1[[#This Row],[launch date  conversion]])</f>
        <v>2014</v>
      </c>
      <c r="P904" t="b">
        <v>0</v>
      </c>
      <c r="Q904">
        <v>3</v>
      </c>
      <c r="R904" t="b">
        <v>0</v>
      </c>
      <c r="S904" t="s">
        <v>8276</v>
      </c>
      <c r="T904" t="s">
        <v>8352</v>
      </c>
      <c r="U904" t="s">
        <v>8372</v>
      </c>
    </row>
    <row r="905" spans="1:21" ht="50" customHeight="1" x14ac:dyDescent="0.2">
      <c r="A905">
        <v>903</v>
      </c>
      <c r="B905" s="3" t="s">
        <v>904</v>
      </c>
      <c r="C905" s="3" t="s">
        <v>5013</v>
      </c>
      <c r="D905" s="6">
        <v>5000</v>
      </c>
      <c r="E905" s="15" t="str">
        <f t="shared" si="42"/>
        <v>5000 to 9999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 s="9">
        <f t="shared" si="43"/>
        <v>41175.100694444445</v>
      </c>
      <c r="L905" s="11">
        <v>2012</v>
      </c>
      <c r="M905">
        <v>1346180780</v>
      </c>
      <c r="N905" s="9">
        <f t="shared" si="44"/>
        <v>41149.796064814815</v>
      </c>
      <c r="O905" s="11">
        <f>YEAR(Table1[[#This Row],[launch date  conversion]])</f>
        <v>2012</v>
      </c>
      <c r="P905" t="b">
        <v>0</v>
      </c>
      <c r="Q905">
        <v>4</v>
      </c>
      <c r="R905" t="b">
        <v>0</v>
      </c>
      <c r="S905" t="s">
        <v>8276</v>
      </c>
      <c r="T905" t="s">
        <v>8352</v>
      </c>
      <c r="U905" t="s">
        <v>8372</v>
      </c>
    </row>
    <row r="906" spans="1:21" ht="50" customHeight="1" x14ac:dyDescent="0.2">
      <c r="A906">
        <v>904</v>
      </c>
      <c r="B906" s="3" t="s">
        <v>905</v>
      </c>
      <c r="C906" s="3" t="s">
        <v>5014</v>
      </c>
      <c r="D906" s="6">
        <v>50000</v>
      </c>
      <c r="E906" s="15" t="str">
        <f t="shared" si="42"/>
        <v>Greater than 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 s="9">
        <f t="shared" si="43"/>
        <v>42372.080289351856</v>
      </c>
      <c r="L906" s="11">
        <v>2016</v>
      </c>
      <c r="M906">
        <v>1449194137</v>
      </c>
      <c r="N906" s="9">
        <f t="shared" si="44"/>
        <v>42342.080289351856</v>
      </c>
      <c r="O906" s="11">
        <f>YEAR(Table1[[#This Row],[launch date  conversion]])</f>
        <v>2015</v>
      </c>
      <c r="P906" t="b">
        <v>0</v>
      </c>
      <c r="Q906">
        <v>3</v>
      </c>
      <c r="R906" t="b">
        <v>0</v>
      </c>
      <c r="S906" t="s">
        <v>8276</v>
      </c>
      <c r="T906" t="s">
        <v>8352</v>
      </c>
      <c r="U906" t="s">
        <v>8372</v>
      </c>
    </row>
    <row r="907" spans="1:21" ht="50" customHeight="1" x14ac:dyDescent="0.2">
      <c r="A907">
        <v>905</v>
      </c>
      <c r="B907" s="3" t="s">
        <v>906</v>
      </c>
      <c r="C907" s="3" t="s">
        <v>5015</v>
      </c>
      <c r="D907" s="6">
        <v>6500</v>
      </c>
      <c r="E907" s="15" t="str">
        <f t="shared" si="42"/>
        <v>5000 to 9999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 s="9">
        <f t="shared" si="43"/>
        <v>40567.239884259259</v>
      </c>
      <c r="L907" s="11">
        <v>2011</v>
      </c>
      <c r="M907">
        <v>1290663926</v>
      </c>
      <c r="N907" s="9">
        <f t="shared" si="44"/>
        <v>40507.239884259259</v>
      </c>
      <c r="O907" s="11">
        <f>YEAR(Table1[[#This Row],[launch date  conversion]])</f>
        <v>2010</v>
      </c>
      <c r="P907" t="b">
        <v>0</v>
      </c>
      <c r="Q907">
        <v>6</v>
      </c>
      <c r="R907" t="b">
        <v>0</v>
      </c>
      <c r="S907" t="s">
        <v>8276</v>
      </c>
      <c r="T907" t="s">
        <v>8352</v>
      </c>
      <c r="U907" t="s">
        <v>8372</v>
      </c>
    </row>
    <row r="908" spans="1:21" ht="50" customHeight="1" x14ac:dyDescent="0.2">
      <c r="A908">
        <v>906</v>
      </c>
      <c r="B908" s="3" t="s">
        <v>907</v>
      </c>
      <c r="C908" s="3" t="s">
        <v>5016</v>
      </c>
      <c r="D908" s="6">
        <v>15000</v>
      </c>
      <c r="E908" s="15" t="str">
        <f t="shared" si="42"/>
        <v>15000 to 19999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 s="9">
        <f t="shared" si="43"/>
        <v>41711.148032407407</v>
      </c>
      <c r="L908" s="11">
        <v>2014</v>
      </c>
      <c r="M908">
        <v>1392093190</v>
      </c>
      <c r="N908" s="9">
        <f t="shared" si="44"/>
        <v>41681.189699074072</v>
      </c>
      <c r="O908" s="11">
        <f>YEAR(Table1[[#This Row],[launch date  conversion]])</f>
        <v>2014</v>
      </c>
      <c r="P908" t="b">
        <v>0</v>
      </c>
      <c r="Q908">
        <v>0</v>
      </c>
      <c r="R908" t="b">
        <v>0</v>
      </c>
      <c r="S908" t="s">
        <v>8276</v>
      </c>
      <c r="T908" t="s">
        <v>8352</v>
      </c>
      <c r="U908" t="s">
        <v>8372</v>
      </c>
    </row>
    <row r="909" spans="1:21" ht="50" customHeight="1" x14ac:dyDescent="0.2">
      <c r="A909">
        <v>907</v>
      </c>
      <c r="B909" s="3" t="s">
        <v>908</v>
      </c>
      <c r="C909" s="3" t="s">
        <v>5017</v>
      </c>
      <c r="D909" s="6">
        <v>2900</v>
      </c>
      <c r="E909" s="15" t="str">
        <f t="shared" si="42"/>
        <v>1000 to 4999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 s="9">
        <f t="shared" si="43"/>
        <v>40797.192395833335</v>
      </c>
      <c r="L909" s="11">
        <v>2011</v>
      </c>
      <c r="M909">
        <v>1313123823</v>
      </c>
      <c r="N909" s="9">
        <f t="shared" si="44"/>
        <v>40767.192395833335</v>
      </c>
      <c r="O909" s="11">
        <f>YEAR(Table1[[#This Row],[launch date  conversion]])</f>
        <v>2011</v>
      </c>
      <c r="P909" t="b">
        <v>0</v>
      </c>
      <c r="Q909">
        <v>0</v>
      </c>
      <c r="R909" t="b">
        <v>0</v>
      </c>
      <c r="S909" t="s">
        <v>8276</v>
      </c>
      <c r="T909" t="s">
        <v>8352</v>
      </c>
      <c r="U909" t="s">
        <v>8372</v>
      </c>
    </row>
    <row r="910" spans="1:21" ht="50" customHeight="1" x14ac:dyDescent="0.2">
      <c r="A910">
        <v>908</v>
      </c>
      <c r="B910" s="3" t="s">
        <v>909</v>
      </c>
      <c r="C910" s="3" t="s">
        <v>5018</v>
      </c>
      <c r="D910" s="6">
        <v>2500</v>
      </c>
      <c r="E910" s="15" t="str">
        <f t="shared" si="42"/>
        <v>1000 to 4999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 s="9">
        <f t="shared" si="43"/>
        <v>40386.207638888889</v>
      </c>
      <c r="L910" s="11">
        <v>2010</v>
      </c>
      <c r="M910">
        <v>1276283655</v>
      </c>
      <c r="N910" s="9">
        <f t="shared" si="44"/>
        <v>40340.801562499997</v>
      </c>
      <c r="O910" s="11">
        <f>YEAR(Table1[[#This Row],[launch date  conversion]])</f>
        <v>2010</v>
      </c>
      <c r="P910" t="b">
        <v>0</v>
      </c>
      <c r="Q910">
        <v>0</v>
      </c>
      <c r="R910" t="b">
        <v>0</v>
      </c>
      <c r="S910" t="s">
        <v>8276</v>
      </c>
      <c r="T910" t="s">
        <v>8352</v>
      </c>
      <c r="U910" t="s">
        <v>8372</v>
      </c>
    </row>
    <row r="911" spans="1:21" ht="50" customHeight="1" x14ac:dyDescent="0.2">
      <c r="A911">
        <v>909</v>
      </c>
      <c r="B911" s="3" t="s">
        <v>910</v>
      </c>
      <c r="C911" s="3" t="s">
        <v>5019</v>
      </c>
      <c r="D911" s="6">
        <v>16000</v>
      </c>
      <c r="E911" s="15" t="str">
        <f t="shared" si="42"/>
        <v>15000 to 19999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 s="9">
        <f t="shared" si="43"/>
        <v>41113.166666666664</v>
      </c>
      <c r="L911" s="11">
        <v>2012</v>
      </c>
      <c r="M911">
        <v>1340296440</v>
      </c>
      <c r="N911" s="9">
        <f t="shared" si="44"/>
        <v>41081.69027777778</v>
      </c>
      <c r="O911" s="11">
        <f>YEAR(Table1[[#This Row],[launch date  conversion]])</f>
        <v>2012</v>
      </c>
      <c r="P911" t="b">
        <v>0</v>
      </c>
      <c r="Q911">
        <v>8</v>
      </c>
      <c r="R911" t="b">
        <v>0</v>
      </c>
      <c r="S911" t="s">
        <v>8276</v>
      </c>
      <c r="T911" t="s">
        <v>8352</v>
      </c>
      <c r="U911" t="s">
        <v>8372</v>
      </c>
    </row>
    <row r="912" spans="1:21" ht="50" customHeight="1" x14ac:dyDescent="0.2">
      <c r="A912">
        <v>910</v>
      </c>
      <c r="B912" s="3" t="s">
        <v>911</v>
      </c>
      <c r="C912" s="3" t="s">
        <v>5020</v>
      </c>
      <c r="D912" s="6">
        <v>550</v>
      </c>
      <c r="E912" s="15" t="str">
        <f t="shared" si="42"/>
        <v>less than 1000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 s="9">
        <f t="shared" si="43"/>
        <v>42797.545358796298</v>
      </c>
      <c r="L912" s="11">
        <v>2017</v>
      </c>
      <c r="M912">
        <v>1483362319</v>
      </c>
      <c r="N912" s="9">
        <f t="shared" si="44"/>
        <v>42737.545358796298</v>
      </c>
      <c r="O912" s="11">
        <f>YEAR(Table1[[#This Row],[launch date  conversion]])</f>
        <v>2017</v>
      </c>
      <c r="P912" t="b">
        <v>0</v>
      </c>
      <c r="Q912">
        <v>5</v>
      </c>
      <c r="R912" t="b">
        <v>0</v>
      </c>
      <c r="S912" t="s">
        <v>8276</v>
      </c>
      <c r="T912" t="s">
        <v>8352</v>
      </c>
      <c r="U912" t="s">
        <v>8372</v>
      </c>
    </row>
    <row r="913" spans="1:21" ht="50" customHeight="1" x14ac:dyDescent="0.2">
      <c r="A913">
        <v>911</v>
      </c>
      <c r="B913" s="3" t="s">
        <v>912</v>
      </c>
      <c r="C913" s="3" t="s">
        <v>5021</v>
      </c>
      <c r="D913" s="6">
        <v>100000</v>
      </c>
      <c r="E913" s="15" t="str">
        <f t="shared" si="42"/>
        <v>Greater than 50000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 s="9">
        <f t="shared" si="43"/>
        <v>41663.005150462966</v>
      </c>
      <c r="L913" s="11">
        <v>2014</v>
      </c>
      <c r="M913">
        <v>1388707645</v>
      </c>
      <c r="N913" s="9">
        <f t="shared" si="44"/>
        <v>41642.005150462966</v>
      </c>
      <c r="O913" s="11">
        <f>YEAR(Table1[[#This Row],[launch date  conversion]])</f>
        <v>2014</v>
      </c>
      <c r="P913" t="b">
        <v>0</v>
      </c>
      <c r="Q913">
        <v>0</v>
      </c>
      <c r="R913" t="b">
        <v>0</v>
      </c>
      <c r="S913" t="s">
        <v>8276</v>
      </c>
      <c r="T913" t="s">
        <v>8352</v>
      </c>
      <c r="U913" t="s">
        <v>8372</v>
      </c>
    </row>
    <row r="914" spans="1:21" ht="50" customHeight="1" x14ac:dyDescent="0.2">
      <c r="A914">
        <v>912</v>
      </c>
      <c r="B914" s="3" t="s">
        <v>913</v>
      </c>
      <c r="C914" s="3" t="s">
        <v>5022</v>
      </c>
      <c r="D914" s="6">
        <v>3500</v>
      </c>
      <c r="E914" s="15" t="str">
        <f t="shared" si="42"/>
        <v>1000 to 4999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 s="9">
        <f t="shared" si="43"/>
        <v>41254.151006944441</v>
      </c>
      <c r="L914" s="11">
        <v>2012</v>
      </c>
      <c r="M914">
        <v>1350009447</v>
      </c>
      <c r="N914" s="9">
        <f t="shared" si="44"/>
        <v>41194.109340277777</v>
      </c>
      <c r="O914" s="11">
        <f>YEAR(Table1[[#This Row],[launch date  conversion]])</f>
        <v>2012</v>
      </c>
      <c r="P914" t="b">
        <v>0</v>
      </c>
      <c r="Q914">
        <v>2</v>
      </c>
      <c r="R914" t="b">
        <v>0</v>
      </c>
      <c r="S914" t="s">
        <v>8276</v>
      </c>
      <c r="T914" t="s">
        <v>8352</v>
      </c>
      <c r="U914" t="s">
        <v>8372</v>
      </c>
    </row>
    <row r="915" spans="1:21" ht="50" customHeight="1" x14ac:dyDescent="0.2">
      <c r="A915">
        <v>913</v>
      </c>
      <c r="B915" s="3" t="s">
        <v>914</v>
      </c>
      <c r="C915" s="3" t="s">
        <v>5023</v>
      </c>
      <c r="D915" s="6">
        <v>30000</v>
      </c>
      <c r="E915" s="15" t="str">
        <f t="shared" si="42"/>
        <v>30000 to 34999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 s="9">
        <f t="shared" si="43"/>
        <v>41034.139108796298</v>
      </c>
      <c r="L915" s="11">
        <v>2012</v>
      </c>
      <c r="M915">
        <v>1333596019</v>
      </c>
      <c r="N915" s="9">
        <f t="shared" si="44"/>
        <v>41004.139108796298</v>
      </c>
      <c r="O915" s="11">
        <f>YEAR(Table1[[#This Row],[launch date  conversion]])</f>
        <v>2012</v>
      </c>
      <c r="P915" t="b">
        <v>0</v>
      </c>
      <c r="Q915">
        <v>24</v>
      </c>
      <c r="R915" t="b">
        <v>0</v>
      </c>
      <c r="S915" t="s">
        <v>8276</v>
      </c>
      <c r="T915" t="s">
        <v>8352</v>
      </c>
      <c r="U915" t="s">
        <v>8372</v>
      </c>
    </row>
    <row r="916" spans="1:21" ht="50" customHeight="1" x14ac:dyDescent="0.2">
      <c r="A916">
        <v>914</v>
      </c>
      <c r="B916" s="3" t="s">
        <v>915</v>
      </c>
      <c r="C916" s="3" t="s">
        <v>5024</v>
      </c>
      <c r="D916" s="6">
        <v>1500</v>
      </c>
      <c r="E916" s="15" t="str">
        <f t="shared" si="42"/>
        <v>1000 to 4999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 s="9">
        <f t="shared" si="43"/>
        <v>41146.763275462967</v>
      </c>
      <c r="L916" s="11">
        <v>2012</v>
      </c>
      <c r="M916">
        <v>1343326747</v>
      </c>
      <c r="N916" s="9">
        <f t="shared" si="44"/>
        <v>41116.763275462967</v>
      </c>
      <c r="O916" s="11">
        <f>YEAR(Table1[[#This Row],[launch date  conversion]])</f>
        <v>2012</v>
      </c>
      <c r="P916" t="b">
        <v>0</v>
      </c>
      <c r="Q916">
        <v>0</v>
      </c>
      <c r="R916" t="b">
        <v>0</v>
      </c>
      <c r="S916" t="s">
        <v>8276</v>
      </c>
      <c r="T916" t="s">
        <v>8352</v>
      </c>
      <c r="U916" t="s">
        <v>8372</v>
      </c>
    </row>
    <row r="917" spans="1:21" ht="50" customHeight="1" x14ac:dyDescent="0.2">
      <c r="A917">
        <v>915</v>
      </c>
      <c r="B917" s="3" t="s">
        <v>916</v>
      </c>
      <c r="C917" s="3" t="s">
        <v>5025</v>
      </c>
      <c r="D917" s="6">
        <v>6500</v>
      </c>
      <c r="E917" s="15" t="str">
        <f t="shared" si="42"/>
        <v>5000 to 9999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 s="9">
        <f t="shared" si="43"/>
        <v>40969.207638888889</v>
      </c>
      <c r="L917" s="11">
        <v>2012</v>
      </c>
      <c r="M917">
        <v>1327853914</v>
      </c>
      <c r="N917" s="9">
        <f t="shared" si="44"/>
        <v>40937.679560185185</v>
      </c>
      <c r="O917" s="11">
        <f>YEAR(Table1[[#This Row],[launch date  conversion]])</f>
        <v>2012</v>
      </c>
      <c r="P917" t="b">
        <v>0</v>
      </c>
      <c r="Q917">
        <v>9</v>
      </c>
      <c r="R917" t="b">
        <v>0</v>
      </c>
      <c r="S917" t="s">
        <v>8276</v>
      </c>
      <c r="T917" t="s">
        <v>8352</v>
      </c>
      <c r="U917" t="s">
        <v>8372</v>
      </c>
    </row>
    <row r="918" spans="1:21" ht="50" customHeight="1" x14ac:dyDescent="0.2">
      <c r="A918">
        <v>916</v>
      </c>
      <c r="B918" s="3" t="s">
        <v>917</v>
      </c>
      <c r="C918" s="3" t="s">
        <v>5026</v>
      </c>
      <c r="D918" s="6">
        <v>3300</v>
      </c>
      <c r="E918" s="15" t="str">
        <f t="shared" si="42"/>
        <v>1000 to 4999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 s="9">
        <f t="shared" si="43"/>
        <v>40473.208333333336</v>
      </c>
      <c r="L918" s="11">
        <v>2010</v>
      </c>
      <c r="M918">
        <v>1284409734</v>
      </c>
      <c r="N918" s="9">
        <f t="shared" si="44"/>
        <v>40434.853402777779</v>
      </c>
      <c r="O918" s="11">
        <f>YEAR(Table1[[#This Row],[launch date  conversion]])</f>
        <v>2010</v>
      </c>
      <c r="P918" t="b">
        <v>0</v>
      </c>
      <c r="Q918">
        <v>0</v>
      </c>
      <c r="R918" t="b">
        <v>0</v>
      </c>
      <c r="S918" t="s">
        <v>8276</v>
      </c>
      <c r="T918" t="s">
        <v>8352</v>
      </c>
      <c r="U918" t="s">
        <v>8372</v>
      </c>
    </row>
    <row r="919" spans="1:21" ht="50" customHeight="1" x14ac:dyDescent="0.2">
      <c r="A919">
        <v>917</v>
      </c>
      <c r="B919" s="3" t="s">
        <v>918</v>
      </c>
      <c r="C919" s="3" t="s">
        <v>5027</v>
      </c>
      <c r="D919" s="6">
        <v>5000</v>
      </c>
      <c r="E919" s="15" t="str">
        <f t="shared" si="42"/>
        <v>5000 to 9999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 s="9">
        <f t="shared" si="43"/>
        <v>41834.104166666664</v>
      </c>
      <c r="L919" s="11">
        <v>2014</v>
      </c>
      <c r="M919">
        <v>1402612730</v>
      </c>
      <c r="N919" s="9">
        <f t="shared" si="44"/>
        <v>41802.94363425926</v>
      </c>
      <c r="O919" s="11">
        <f>YEAR(Table1[[#This Row],[launch date  conversion]])</f>
        <v>2014</v>
      </c>
      <c r="P919" t="b">
        <v>0</v>
      </c>
      <c r="Q919">
        <v>1</v>
      </c>
      <c r="R919" t="b">
        <v>0</v>
      </c>
      <c r="S919" t="s">
        <v>8276</v>
      </c>
      <c r="T919" t="s">
        <v>8352</v>
      </c>
      <c r="U919" t="s">
        <v>8372</v>
      </c>
    </row>
    <row r="920" spans="1:21" ht="50" customHeight="1" x14ac:dyDescent="0.2">
      <c r="A920">
        <v>918</v>
      </c>
      <c r="B920" s="3" t="s">
        <v>919</v>
      </c>
      <c r="C920" s="3" t="s">
        <v>5028</v>
      </c>
      <c r="D920" s="6">
        <v>3900</v>
      </c>
      <c r="E920" s="15" t="str">
        <f t="shared" si="42"/>
        <v>1000 to 4999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 s="9">
        <f t="shared" si="43"/>
        <v>41974.957881944443</v>
      </c>
      <c r="L920" s="11">
        <v>2014</v>
      </c>
      <c r="M920">
        <v>1414879161</v>
      </c>
      <c r="N920" s="9">
        <f t="shared" si="44"/>
        <v>41944.916215277779</v>
      </c>
      <c r="O920" s="11">
        <f>YEAR(Table1[[#This Row],[launch date  conversion]])</f>
        <v>2014</v>
      </c>
      <c r="P920" t="b">
        <v>0</v>
      </c>
      <c r="Q920">
        <v>10</v>
      </c>
      <c r="R920" t="b">
        <v>0</v>
      </c>
      <c r="S920" t="s">
        <v>8276</v>
      </c>
      <c r="T920" t="s">
        <v>8352</v>
      </c>
      <c r="U920" t="s">
        <v>8372</v>
      </c>
    </row>
    <row r="921" spans="1:21" ht="50" customHeight="1" x14ac:dyDescent="0.2">
      <c r="A921">
        <v>919</v>
      </c>
      <c r="B921" s="3" t="s">
        <v>920</v>
      </c>
      <c r="C921" s="3" t="s">
        <v>5029</v>
      </c>
      <c r="D921" s="6">
        <v>20000</v>
      </c>
      <c r="E921" s="15" t="str">
        <f t="shared" si="42"/>
        <v>20000 to 24999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 s="9">
        <f t="shared" si="43"/>
        <v>41262.641724537039</v>
      </c>
      <c r="L921" s="11">
        <v>2012</v>
      </c>
      <c r="M921">
        <v>1352906645</v>
      </c>
      <c r="N921" s="9">
        <f t="shared" si="44"/>
        <v>41227.641724537039</v>
      </c>
      <c r="O921" s="11">
        <f>YEAR(Table1[[#This Row],[launch date  conversion]])</f>
        <v>2012</v>
      </c>
      <c r="P921" t="b">
        <v>0</v>
      </c>
      <c r="Q921">
        <v>1</v>
      </c>
      <c r="R921" t="b">
        <v>0</v>
      </c>
      <c r="S921" t="s">
        <v>8276</v>
      </c>
      <c r="T921" t="s">
        <v>8352</v>
      </c>
      <c r="U921" t="s">
        <v>8372</v>
      </c>
    </row>
    <row r="922" spans="1:21" ht="50" customHeight="1" x14ac:dyDescent="0.2">
      <c r="A922">
        <v>920</v>
      </c>
      <c r="B922" s="3" t="s">
        <v>921</v>
      </c>
      <c r="C922" s="3" t="s">
        <v>5030</v>
      </c>
      <c r="D922" s="6">
        <v>5500</v>
      </c>
      <c r="E922" s="15" t="str">
        <f t="shared" si="42"/>
        <v>5000 to 9999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 s="9">
        <f t="shared" si="43"/>
        <v>41592.713217592594</v>
      </c>
      <c r="L922" s="11">
        <v>2013</v>
      </c>
      <c r="M922">
        <v>1381853222</v>
      </c>
      <c r="N922" s="9">
        <f t="shared" si="44"/>
        <v>41562.67155092593</v>
      </c>
      <c r="O922" s="11">
        <f>YEAR(Table1[[#This Row],[launch date  conversion]])</f>
        <v>2013</v>
      </c>
      <c r="P922" t="b">
        <v>0</v>
      </c>
      <c r="Q922">
        <v>0</v>
      </c>
      <c r="R922" t="b">
        <v>0</v>
      </c>
      <c r="S922" t="s">
        <v>8276</v>
      </c>
      <c r="T922" t="s">
        <v>8352</v>
      </c>
      <c r="U922" t="s">
        <v>8372</v>
      </c>
    </row>
    <row r="923" spans="1:21" ht="50" customHeight="1" x14ac:dyDescent="0.2">
      <c r="A923">
        <v>921</v>
      </c>
      <c r="B923" s="3" t="s">
        <v>922</v>
      </c>
      <c r="C923" s="3" t="s">
        <v>5031</v>
      </c>
      <c r="D923" s="6">
        <v>15000</v>
      </c>
      <c r="E923" s="15" t="str">
        <f t="shared" si="42"/>
        <v>15000 to 19999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 s="9">
        <f t="shared" si="43"/>
        <v>40889.212685185186</v>
      </c>
      <c r="L923" s="11">
        <v>2011</v>
      </c>
      <c r="M923">
        <v>1320033976</v>
      </c>
      <c r="N923" s="9">
        <f t="shared" si="44"/>
        <v>40847.171018518515</v>
      </c>
      <c r="O923" s="11">
        <f>YEAR(Table1[[#This Row],[launch date  conversion]])</f>
        <v>2011</v>
      </c>
      <c r="P923" t="b">
        <v>0</v>
      </c>
      <c r="Q923">
        <v>20</v>
      </c>
      <c r="R923" t="b">
        <v>0</v>
      </c>
      <c r="S923" t="s">
        <v>8276</v>
      </c>
      <c r="T923" t="s">
        <v>8352</v>
      </c>
      <c r="U923" t="s">
        <v>8372</v>
      </c>
    </row>
    <row r="924" spans="1:21" ht="50" customHeight="1" x14ac:dyDescent="0.2">
      <c r="A924">
        <v>922</v>
      </c>
      <c r="B924" s="3" t="s">
        <v>923</v>
      </c>
      <c r="C924" s="3" t="s">
        <v>5032</v>
      </c>
      <c r="D924" s="6">
        <v>27000</v>
      </c>
      <c r="E924" s="15" t="str">
        <f t="shared" si="42"/>
        <v>25000 to 29999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 s="9">
        <f t="shared" si="43"/>
        <v>41913.530011574076</v>
      </c>
      <c r="L924" s="11">
        <v>2014</v>
      </c>
      <c r="M924">
        <v>1409143393</v>
      </c>
      <c r="N924" s="9">
        <f t="shared" si="44"/>
        <v>41878.530011574076</v>
      </c>
      <c r="O924" s="11">
        <f>YEAR(Table1[[#This Row],[launch date  conversion]])</f>
        <v>2014</v>
      </c>
      <c r="P924" t="b">
        <v>0</v>
      </c>
      <c r="Q924">
        <v>30</v>
      </c>
      <c r="R924" t="b">
        <v>0</v>
      </c>
      <c r="S924" t="s">
        <v>8276</v>
      </c>
      <c r="T924" t="s">
        <v>8352</v>
      </c>
      <c r="U924" t="s">
        <v>8372</v>
      </c>
    </row>
    <row r="925" spans="1:21" ht="50" customHeight="1" x14ac:dyDescent="0.2">
      <c r="A925">
        <v>923</v>
      </c>
      <c r="B925" s="3" t="s">
        <v>924</v>
      </c>
      <c r="C925" s="3" t="s">
        <v>5033</v>
      </c>
      <c r="D925" s="6">
        <v>15000</v>
      </c>
      <c r="E925" s="15" t="str">
        <f t="shared" si="42"/>
        <v>15000 to 19999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 s="9">
        <f t="shared" si="43"/>
        <v>41965.001423611116</v>
      </c>
      <c r="L925" s="11">
        <v>2014</v>
      </c>
      <c r="M925">
        <v>1414018923</v>
      </c>
      <c r="N925" s="9">
        <f t="shared" si="44"/>
        <v>41934.959756944445</v>
      </c>
      <c r="O925" s="11">
        <f>YEAR(Table1[[#This Row],[launch date  conversion]])</f>
        <v>2014</v>
      </c>
      <c r="P925" t="b">
        <v>0</v>
      </c>
      <c r="Q925">
        <v>6</v>
      </c>
      <c r="R925" t="b">
        <v>0</v>
      </c>
      <c r="S925" t="s">
        <v>8276</v>
      </c>
      <c r="T925" t="s">
        <v>8352</v>
      </c>
      <c r="U925" t="s">
        <v>8372</v>
      </c>
    </row>
    <row r="926" spans="1:21" ht="50" customHeight="1" x14ac:dyDescent="0.2">
      <c r="A926">
        <v>924</v>
      </c>
      <c r="B926" s="3" t="s">
        <v>925</v>
      </c>
      <c r="C926" s="3" t="s">
        <v>5034</v>
      </c>
      <c r="D926" s="6">
        <v>3000</v>
      </c>
      <c r="E926" s="15" t="str">
        <f t="shared" si="42"/>
        <v>1000 to 4999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 s="9">
        <f t="shared" si="43"/>
        <v>41318.942928240744</v>
      </c>
      <c r="L926" s="11">
        <v>2013</v>
      </c>
      <c r="M926">
        <v>1358203069</v>
      </c>
      <c r="N926" s="9">
        <f t="shared" si="44"/>
        <v>41288.942928240744</v>
      </c>
      <c r="O926" s="11">
        <f>YEAR(Table1[[#This Row],[launch date  conversion]])</f>
        <v>2013</v>
      </c>
      <c r="P926" t="b">
        <v>0</v>
      </c>
      <c r="Q926">
        <v>15</v>
      </c>
      <c r="R926" t="b">
        <v>0</v>
      </c>
      <c r="S926" t="s">
        <v>8276</v>
      </c>
      <c r="T926" t="s">
        <v>8352</v>
      </c>
      <c r="U926" t="s">
        <v>8372</v>
      </c>
    </row>
    <row r="927" spans="1:21" ht="50" customHeight="1" x14ac:dyDescent="0.2">
      <c r="A927">
        <v>925</v>
      </c>
      <c r="B927" s="3" t="s">
        <v>926</v>
      </c>
      <c r="C927" s="3" t="s">
        <v>5035</v>
      </c>
      <c r="D927" s="6">
        <v>6000</v>
      </c>
      <c r="E927" s="15" t="str">
        <f t="shared" si="42"/>
        <v>5000 to 9999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 s="9">
        <f t="shared" si="43"/>
        <v>41605.922581018516</v>
      </c>
      <c r="L927" s="11">
        <v>2013</v>
      </c>
      <c r="M927">
        <v>1382994511</v>
      </c>
      <c r="N927" s="9">
        <f t="shared" si="44"/>
        <v>41575.880914351852</v>
      </c>
      <c r="O927" s="11">
        <f>YEAR(Table1[[#This Row],[launch date  conversion]])</f>
        <v>2013</v>
      </c>
      <c r="P927" t="b">
        <v>0</v>
      </c>
      <c r="Q927">
        <v>5</v>
      </c>
      <c r="R927" t="b">
        <v>0</v>
      </c>
      <c r="S927" t="s">
        <v>8276</v>
      </c>
      <c r="T927" t="s">
        <v>8352</v>
      </c>
      <c r="U927" t="s">
        <v>8372</v>
      </c>
    </row>
    <row r="928" spans="1:21" ht="50" customHeight="1" x14ac:dyDescent="0.2">
      <c r="A928">
        <v>926</v>
      </c>
      <c r="B928" s="3" t="s">
        <v>927</v>
      </c>
      <c r="C928" s="3" t="s">
        <v>5036</v>
      </c>
      <c r="D928" s="6">
        <v>7000</v>
      </c>
      <c r="E928" s="15" t="str">
        <f t="shared" si="42"/>
        <v>5000 to 9999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 s="9">
        <f t="shared" si="43"/>
        <v>40367.944444444445</v>
      </c>
      <c r="L928" s="11">
        <v>2010</v>
      </c>
      <c r="M928">
        <v>1276043330</v>
      </c>
      <c r="N928" s="9">
        <f t="shared" si="44"/>
        <v>40338.02002314815</v>
      </c>
      <c r="O928" s="11">
        <f>YEAR(Table1[[#This Row],[launch date  conversion]])</f>
        <v>2010</v>
      </c>
      <c r="P928" t="b">
        <v>0</v>
      </c>
      <c r="Q928">
        <v>0</v>
      </c>
      <c r="R928" t="b">
        <v>0</v>
      </c>
      <c r="S928" t="s">
        <v>8276</v>
      </c>
      <c r="T928" t="s">
        <v>8352</v>
      </c>
      <c r="U928" t="s">
        <v>8372</v>
      </c>
    </row>
    <row r="929" spans="1:21" ht="50" customHeight="1" x14ac:dyDescent="0.2">
      <c r="A929">
        <v>927</v>
      </c>
      <c r="B929" s="3" t="s">
        <v>928</v>
      </c>
      <c r="C929" s="3" t="s">
        <v>5037</v>
      </c>
      <c r="D929" s="6">
        <v>20000</v>
      </c>
      <c r="E929" s="15" t="str">
        <f t="shared" si="42"/>
        <v>20000 to 24999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 s="9">
        <f t="shared" si="43"/>
        <v>41043.822858796295</v>
      </c>
      <c r="L929" s="11">
        <v>2012</v>
      </c>
      <c r="M929">
        <v>1334432695</v>
      </c>
      <c r="N929" s="9">
        <f t="shared" si="44"/>
        <v>41013.822858796295</v>
      </c>
      <c r="O929" s="11">
        <f>YEAR(Table1[[#This Row],[launch date  conversion]])</f>
        <v>2012</v>
      </c>
      <c r="P929" t="b">
        <v>0</v>
      </c>
      <c r="Q929">
        <v>0</v>
      </c>
      <c r="R929" t="b">
        <v>0</v>
      </c>
      <c r="S929" t="s">
        <v>8276</v>
      </c>
      <c r="T929" t="s">
        <v>8352</v>
      </c>
      <c r="U929" t="s">
        <v>8372</v>
      </c>
    </row>
    <row r="930" spans="1:21" ht="50" customHeight="1" x14ac:dyDescent="0.2">
      <c r="A930">
        <v>928</v>
      </c>
      <c r="B930" s="3" t="s">
        <v>929</v>
      </c>
      <c r="C930" s="3" t="s">
        <v>5038</v>
      </c>
      <c r="D930" s="6">
        <v>14500</v>
      </c>
      <c r="E930" s="15" t="str">
        <f t="shared" si="42"/>
        <v>10000 to 14999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 s="9">
        <f t="shared" si="43"/>
        <v>41231</v>
      </c>
      <c r="L930" s="11">
        <v>2012</v>
      </c>
      <c r="M930">
        <v>1348864913</v>
      </c>
      <c r="N930" s="9">
        <f t="shared" si="44"/>
        <v>41180.86241898148</v>
      </c>
      <c r="O930" s="11">
        <f>YEAR(Table1[[#This Row],[launch date  conversion]])</f>
        <v>2012</v>
      </c>
      <c r="P930" t="b">
        <v>0</v>
      </c>
      <c r="Q930">
        <v>28</v>
      </c>
      <c r="R930" t="b">
        <v>0</v>
      </c>
      <c r="S930" t="s">
        <v>8276</v>
      </c>
      <c r="T930" t="s">
        <v>8352</v>
      </c>
      <c r="U930" t="s">
        <v>8372</v>
      </c>
    </row>
    <row r="931" spans="1:21" ht="50" customHeight="1" x14ac:dyDescent="0.2">
      <c r="A931">
        <v>929</v>
      </c>
      <c r="B931" s="3" t="s">
        <v>930</v>
      </c>
      <c r="C931" s="3" t="s">
        <v>5039</v>
      </c>
      <c r="D931" s="6">
        <v>500</v>
      </c>
      <c r="E931" s="15" t="str">
        <f t="shared" si="42"/>
        <v>less than 1000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 s="9">
        <f t="shared" si="43"/>
        <v>41008.196400462963</v>
      </c>
      <c r="L931" s="11">
        <v>2012</v>
      </c>
      <c r="M931">
        <v>1331358169</v>
      </c>
      <c r="N931" s="9">
        <f t="shared" si="44"/>
        <v>40978.238067129627</v>
      </c>
      <c r="O931" s="11">
        <f>YEAR(Table1[[#This Row],[launch date  conversion]])</f>
        <v>2012</v>
      </c>
      <c r="P931" t="b">
        <v>0</v>
      </c>
      <c r="Q931">
        <v>0</v>
      </c>
      <c r="R931" t="b">
        <v>0</v>
      </c>
      <c r="S931" t="s">
        <v>8276</v>
      </c>
      <c r="T931" t="s">
        <v>8352</v>
      </c>
      <c r="U931" t="s">
        <v>8372</v>
      </c>
    </row>
    <row r="932" spans="1:21" ht="50" customHeight="1" x14ac:dyDescent="0.2">
      <c r="A932">
        <v>930</v>
      </c>
      <c r="B932" s="3" t="s">
        <v>931</v>
      </c>
      <c r="C932" s="3" t="s">
        <v>5040</v>
      </c>
      <c r="D932" s="6">
        <v>900</v>
      </c>
      <c r="E932" s="15" t="str">
        <f t="shared" si="42"/>
        <v>less than 1000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 s="9">
        <f t="shared" si="43"/>
        <v>40354.897222222222</v>
      </c>
      <c r="L932" s="11">
        <v>2010</v>
      </c>
      <c r="M932">
        <v>1273874306</v>
      </c>
      <c r="N932" s="9">
        <f t="shared" si="44"/>
        <v>40312.915578703702</v>
      </c>
      <c r="O932" s="11">
        <f>YEAR(Table1[[#This Row],[launch date  conversion]])</f>
        <v>2010</v>
      </c>
      <c r="P932" t="b">
        <v>0</v>
      </c>
      <c r="Q932">
        <v>5</v>
      </c>
      <c r="R932" t="b">
        <v>0</v>
      </c>
      <c r="S932" t="s">
        <v>8276</v>
      </c>
      <c r="T932" t="s">
        <v>8352</v>
      </c>
      <c r="U932" t="s">
        <v>8372</v>
      </c>
    </row>
    <row r="933" spans="1:21" ht="50" customHeight="1" x14ac:dyDescent="0.2">
      <c r="A933">
        <v>931</v>
      </c>
      <c r="B933" s="3" t="s">
        <v>932</v>
      </c>
      <c r="C933" s="3" t="s">
        <v>5041</v>
      </c>
      <c r="D933" s="6">
        <v>2000</v>
      </c>
      <c r="E933" s="15" t="str">
        <f t="shared" si="42"/>
        <v>1000 to 4999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 s="9">
        <f t="shared" si="43"/>
        <v>41714.916666666664</v>
      </c>
      <c r="L933" s="11">
        <v>2014</v>
      </c>
      <c r="M933">
        <v>1392021502</v>
      </c>
      <c r="N933" s="9">
        <f t="shared" si="44"/>
        <v>41680.359976851854</v>
      </c>
      <c r="O933" s="11">
        <f>YEAR(Table1[[#This Row],[launch date  conversion]])</f>
        <v>2014</v>
      </c>
      <c r="P933" t="b">
        <v>0</v>
      </c>
      <c r="Q933">
        <v>7</v>
      </c>
      <c r="R933" t="b">
        <v>0</v>
      </c>
      <c r="S933" t="s">
        <v>8276</v>
      </c>
      <c r="T933" t="s">
        <v>8352</v>
      </c>
      <c r="U933" t="s">
        <v>8372</v>
      </c>
    </row>
    <row r="934" spans="1:21" ht="50" customHeight="1" x14ac:dyDescent="0.2">
      <c r="A934">
        <v>932</v>
      </c>
      <c r="B934" s="3" t="s">
        <v>933</v>
      </c>
      <c r="C934" s="3" t="s">
        <v>5042</v>
      </c>
      <c r="D934" s="6">
        <v>9500</v>
      </c>
      <c r="E934" s="15" t="str">
        <f t="shared" si="42"/>
        <v>5000 to 9999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 s="9">
        <f t="shared" si="43"/>
        <v>41355.927604166667</v>
      </c>
      <c r="L934" s="11">
        <v>2013</v>
      </c>
      <c r="M934">
        <v>1360106145</v>
      </c>
      <c r="N934" s="9">
        <f t="shared" si="44"/>
        <v>41310.969270833331</v>
      </c>
      <c r="O934" s="11">
        <f>YEAR(Table1[[#This Row],[launch date  conversion]])</f>
        <v>2013</v>
      </c>
      <c r="P934" t="b">
        <v>0</v>
      </c>
      <c r="Q934">
        <v>30</v>
      </c>
      <c r="R934" t="b">
        <v>0</v>
      </c>
      <c r="S934" t="s">
        <v>8276</v>
      </c>
      <c r="T934" t="s">
        <v>8352</v>
      </c>
      <c r="U934" t="s">
        <v>8372</v>
      </c>
    </row>
    <row r="935" spans="1:21" ht="50" customHeight="1" x14ac:dyDescent="0.2">
      <c r="A935">
        <v>933</v>
      </c>
      <c r="B935" s="3" t="s">
        <v>934</v>
      </c>
      <c r="C935" s="3" t="s">
        <v>5043</v>
      </c>
      <c r="D935" s="6">
        <v>2000</v>
      </c>
      <c r="E935" s="15" t="str">
        <f t="shared" si="42"/>
        <v>1000 to 4999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 s="9">
        <f t="shared" si="43"/>
        <v>41771.169085648151</v>
      </c>
      <c r="L935" s="11">
        <v>2014</v>
      </c>
      <c r="M935">
        <v>1394683409</v>
      </c>
      <c r="N935" s="9">
        <f t="shared" si="44"/>
        <v>41711.169085648151</v>
      </c>
      <c r="O935" s="11">
        <f>YEAR(Table1[[#This Row],[launch date  conversion]])</f>
        <v>2014</v>
      </c>
      <c r="P935" t="b">
        <v>0</v>
      </c>
      <c r="Q935">
        <v>2</v>
      </c>
      <c r="R935" t="b">
        <v>0</v>
      </c>
      <c r="S935" t="s">
        <v>8276</v>
      </c>
      <c r="T935" t="s">
        <v>8352</v>
      </c>
      <c r="U935" t="s">
        <v>8372</v>
      </c>
    </row>
    <row r="936" spans="1:21" ht="50" customHeight="1" x14ac:dyDescent="0.2">
      <c r="A936">
        <v>934</v>
      </c>
      <c r="B936" s="3" t="s">
        <v>935</v>
      </c>
      <c r="C936" s="3" t="s">
        <v>5044</v>
      </c>
      <c r="D936" s="6">
        <v>5000</v>
      </c>
      <c r="E936" s="15" t="str">
        <f t="shared" si="42"/>
        <v>5000 to 9999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 s="9">
        <f t="shared" si="43"/>
        <v>41763.25</v>
      </c>
      <c r="L936" s="11">
        <v>2014</v>
      </c>
      <c r="M936">
        <v>1396633284</v>
      </c>
      <c r="N936" s="9">
        <f t="shared" si="44"/>
        <v>41733.737083333333</v>
      </c>
      <c r="O936" s="11">
        <f>YEAR(Table1[[#This Row],[launch date  conversion]])</f>
        <v>2014</v>
      </c>
      <c r="P936" t="b">
        <v>0</v>
      </c>
      <c r="Q936">
        <v>30</v>
      </c>
      <c r="R936" t="b">
        <v>0</v>
      </c>
      <c r="S936" t="s">
        <v>8276</v>
      </c>
      <c r="T936" t="s">
        <v>8352</v>
      </c>
      <c r="U936" t="s">
        <v>8372</v>
      </c>
    </row>
    <row r="937" spans="1:21" ht="50" customHeight="1" x14ac:dyDescent="0.2">
      <c r="A937">
        <v>935</v>
      </c>
      <c r="B937" s="3" t="s">
        <v>936</v>
      </c>
      <c r="C937" s="3" t="s">
        <v>5045</v>
      </c>
      <c r="D937" s="6">
        <v>3500</v>
      </c>
      <c r="E937" s="15" t="str">
        <f t="shared" si="42"/>
        <v>1000 to 4999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 s="9">
        <f t="shared" si="43"/>
        <v>42398.333668981482</v>
      </c>
      <c r="L937" s="11">
        <v>2016</v>
      </c>
      <c r="M937">
        <v>1451462429</v>
      </c>
      <c r="N937" s="9">
        <f t="shared" si="44"/>
        <v>42368.333668981482</v>
      </c>
      <c r="O937" s="11">
        <f>YEAR(Table1[[#This Row],[launch date  conversion]])</f>
        <v>2015</v>
      </c>
      <c r="P937" t="b">
        <v>0</v>
      </c>
      <c r="Q937">
        <v>2</v>
      </c>
      <c r="R937" t="b">
        <v>0</v>
      </c>
      <c r="S937" t="s">
        <v>8276</v>
      </c>
      <c r="T937" t="s">
        <v>8352</v>
      </c>
      <c r="U937" t="s">
        <v>8372</v>
      </c>
    </row>
    <row r="938" spans="1:21" ht="50" customHeight="1" x14ac:dyDescent="0.2">
      <c r="A938">
        <v>936</v>
      </c>
      <c r="B938" s="3" t="s">
        <v>937</v>
      </c>
      <c r="C938" s="3" t="s">
        <v>5046</v>
      </c>
      <c r="D938" s="6">
        <v>1400</v>
      </c>
      <c r="E938" s="15" t="str">
        <f t="shared" si="42"/>
        <v>1000 to 4999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 s="9">
        <f t="shared" si="43"/>
        <v>40926.833333333336</v>
      </c>
      <c r="L938" s="11">
        <v>2012</v>
      </c>
      <c r="M938">
        <v>1323131689</v>
      </c>
      <c r="N938" s="9">
        <f t="shared" si="44"/>
        <v>40883.024178240739</v>
      </c>
      <c r="O938" s="11">
        <f>YEAR(Table1[[#This Row],[launch date  conversion]])</f>
        <v>2011</v>
      </c>
      <c r="P938" t="b">
        <v>0</v>
      </c>
      <c r="Q938">
        <v>0</v>
      </c>
      <c r="R938" t="b">
        <v>0</v>
      </c>
      <c r="S938" t="s">
        <v>8276</v>
      </c>
      <c r="T938" t="s">
        <v>8352</v>
      </c>
      <c r="U938" t="s">
        <v>8372</v>
      </c>
    </row>
    <row r="939" spans="1:21" ht="50" customHeight="1" x14ac:dyDescent="0.2">
      <c r="A939">
        <v>937</v>
      </c>
      <c r="B939" s="3" t="s">
        <v>938</v>
      </c>
      <c r="C939" s="3" t="s">
        <v>5047</v>
      </c>
      <c r="D939" s="6">
        <v>3500</v>
      </c>
      <c r="E939" s="15" t="str">
        <f t="shared" si="42"/>
        <v>1000 to 4999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 s="9">
        <f t="shared" si="43"/>
        <v>41581.839780092596</v>
      </c>
      <c r="L939" s="11">
        <v>2013</v>
      </c>
      <c r="M939">
        <v>1380913757</v>
      </c>
      <c r="N939" s="9">
        <f t="shared" si="44"/>
        <v>41551.798113425924</v>
      </c>
      <c r="O939" s="11">
        <f>YEAR(Table1[[#This Row],[launch date  conversion]])</f>
        <v>2013</v>
      </c>
      <c r="P939" t="b">
        <v>0</v>
      </c>
      <c r="Q939">
        <v>2</v>
      </c>
      <c r="R939" t="b">
        <v>0</v>
      </c>
      <c r="S939" t="s">
        <v>8276</v>
      </c>
      <c r="T939" t="s">
        <v>8352</v>
      </c>
      <c r="U939" t="s">
        <v>8372</v>
      </c>
    </row>
    <row r="940" spans="1:21" ht="50" customHeight="1" x14ac:dyDescent="0.2">
      <c r="A940">
        <v>938</v>
      </c>
      <c r="B940" s="3" t="s">
        <v>939</v>
      </c>
      <c r="C940" s="3" t="s">
        <v>5048</v>
      </c>
      <c r="D940" s="6">
        <v>7000</v>
      </c>
      <c r="E940" s="15" t="str">
        <f t="shared" si="42"/>
        <v>5000 to 9999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 s="9">
        <f t="shared" si="43"/>
        <v>41154.479722222226</v>
      </c>
      <c r="L940" s="11">
        <v>2012</v>
      </c>
      <c r="M940">
        <v>1343993448</v>
      </c>
      <c r="N940" s="9">
        <f t="shared" si="44"/>
        <v>41124.479722222226</v>
      </c>
      <c r="O940" s="11">
        <f>YEAR(Table1[[#This Row],[launch date  conversion]])</f>
        <v>2012</v>
      </c>
      <c r="P940" t="b">
        <v>0</v>
      </c>
      <c r="Q940">
        <v>1</v>
      </c>
      <c r="R940" t="b">
        <v>0</v>
      </c>
      <c r="S940" t="s">
        <v>8276</v>
      </c>
      <c r="T940" t="s">
        <v>8352</v>
      </c>
      <c r="U940" t="s">
        <v>8372</v>
      </c>
    </row>
    <row r="941" spans="1:21" ht="50" customHeight="1" x14ac:dyDescent="0.2">
      <c r="A941">
        <v>939</v>
      </c>
      <c r="B941" s="3" t="s">
        <v>940</v>
      </c>
      <c r="C941" s="3" t="s">
        <v>5049</v>
      </c>
      <c r="D941" s="6">
        <v>2750</v>
      </c>
      <c r="E941" s="15" t="str">
        <f t="shared" si="42"/>
        <v>1000 to 4999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 s="9">
        <f t="shared" si="43"/>
        <v>41455.831944444442</v>
      </c>
      <c r="L941" s="11">
        <v>2013</v>
      </c>
      <c r="M941">
        <v>1369246738</v>
      </c>
      <c r="N941" s="9">
        <f t="shared" si="44"/>
        <v>41416.763171296298</v>
      </c>
      <c r="O941" s="11">
        <f>YEAR(Table1[[#This Row],[launch date  conversion]])</f>
        <v>2013</v>
      </c>
      <c r="P941" t="b">
        <v>0</v>
      </c>
      <c r="Q941">
        <v>2</v>
      </c>
      <c r="R941" t="b">
        <v>0</v>
      </c>
      <c r="S941" t="s">
        <v>8276</v>
      </c>
      <c r="T941" t="s">
        <v>8352</v>
      </c>
      <c r="U941" t="s">
        <v>8372</v>
      </c>
    </row>
    <row r="942" spans="1:21" ht="50" customHeight="1" x14ac:dyDescent="0.2">
      <c r="A942">
        <v>940</v>
      </c>
      <c r="B942" s="3" t="s">
        <v>941</v>
      </c>
      <c r="C942" s="3" t="s">
        <v>5050</v>
      </c>
      <c r="D942" s="6">
        <v>9000</v>
      </c>
      <c r="E942" s="15" t="str">
        <f t="shared" si="42"/>
        <v>5000 to 9999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 s="9">
        <f t="shared" si="43"/>
        <v>42227.008402777778</v>
      </c>
      <c r="L942" s="11">
        <v>2015</v>
      </c>
      <c r="M942">
        <v>1435363926</v>
      </c>
      <c r="N942" s="9">
        <f t="shared" si="44"/>
        <v>42182.008402777778</v>
      </c>
      <c r="O942" s="11">
        <f>YEAR(Table1[[#This Row],[launch date  conversion]])</f>
        <v>2015</v>
      </c>
      <c r="P942" t="b">
        <v>0</v>
      </c>
      <c r="Q942">
        <v>14</v>
      </c>
      <c r="R942" t="b">
        <v>0</v>
      </c>
      <c r="S942" t="s">
        <v>8271</v>
      </c>
      <c r="T942" t="s">
        <v>8355</v>
      </c>
      <c r="U942" t="s">
        <v>8367</v>
      </c>
    </row>
    <row r="943" spans="1:21" ht="50" customHeight="1" x14ac:dyDescent="0.2">
      <c r="A943">
        <v>941</v>
      </c>
      <c r="B943" s="3" t="s">
        <v>942</v>
      </c>
      <c r="C943" s="3" t="s">
        <v>5051</v>
      </c>
      <c r="D943" s="6">
        <v>50000</v>
      </c>
      <c r="E943" s="15" t="str">
        <f t="shared" si="42"/>
        <v>Greater than 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 s="9">
        <f t="shared" si="43"/>
        <v>42776.096585648149</v>
      </c>
      <c r="L943" s="11">
        <v>2017</v>
      </c>
      <c r="M943">
        <v>1484101145</v>
      </c>
      <c r="N943" s="9">
        <f t="shared" si="44"/>
        <v>42746.096585648149</v>
      </c>
      <c r="O943" s="11">
        <f>YEAR(Table1[[#This Row],[launch date  conversion]])</f>
        <v>2017</v>
      </c>
      <c r="P943" t="b">
        <v>0</v>
      </c>
      <c r="Q943">
        <v>31</v>
      </c>
      <c r="R943" t="b">
        <v>0</v>
      </c>
      <c r="S943" t="s">
        <v>8271</v>
      </c>
      <c r="T943" t="s">
        <v>8355</v>
      </c>
      <c r="U943" t="s">
        <v>8367</v>
      </c>
    </row>
    <row r="944" spans="1:21" ht="50" customHeight="1" x14ac:dyDescent="0.2">
      <c r="A944">
        <v>942</v>
      </c>
      <c r="B944" s="3" t="s">
        <v>943</v>
      </c>
      <c r="C944" s="3" t="s">
        <v>5052</v>
      </c>
      <c r="D944" s="6">
        <v>7500</v>
      </c>
      <c r="E944" s="15" t="str">
        <f t="shared" si="42"/>
        <v>5000 to 9999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 s="9">
        <f t="shared" si="43"/>
        <v>42418.843287037031</v>
      </c>
      <c r="L944" s="11">
        <v>2016</v>
      </c>
      <c r="M944">
        <v>1452716060</v>
      </c>
      <c r="N944" s="9">
        <f t="shared" si="44"/>
        <v>42382.843287037031</v>
      </c>
      <c r="O944" s="11">
        <f>YEAR(Table1[[#This Row],[launch date  conversion]])</f>
        <v>2016</v>
      </c>
      <c r="P944" t="b">
        <v>0</v>
      </c>
      <c r="Q944">
        <v>16</v>
      </c>
      <c r="R944" t="b">
        <v>0</v>
      </c>
      <c r="S944" t="s">
        <v>8271</v>
      </c>
      <c r="T944" t="s">
        <v>8355</v>
      </c>
      <c r="U944" t="s">
        <v>8367</v>
      </c>
    </row>
    <row r="945" spans="1:21" ht="50" customHeight="1" x14ac:dyDescent="0.2">
      <c r="A945">
        <v>943</v>
      </c>
      <c r="B945" s="3" t="s">
        <v>944</v>
      </c>
      <c r="C945" s="3" t="s">
        <v>5053</v>
      </c>
      <c r="D945" s="6">
        <v>3000</v>
      </c>
      <c r="E945" s="15" t="str">
        <f t="shared" si="42"/>
        <v>1000 to 4999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 s="9">
        <f t="shared" si="43"/>
        <v>42703.709548611107</v>
      </c>
      <c r="L945" s="11">
        <v>2016</v>
      </c>
      <c r="M945">
        <v>1477843305</v>
      </c>
      <c r="N945" s="9">
        <f t="shared" si="44"/>
        <v>42673.66788194445</v>
      </c>
      <c r="O945" s="11">
        <f>YEAR(Table1[[#This Row],[launch date  conversion]])</f>
        <v>2016</v>
      </c>
      <c r="P945" t="b">
        <v>0</v>
      </c>
      <c r="Q945">
        <v>12</v>
      </c>
      <c r="R945" t="b">
        <v>0</v>
      </c>
      <c r="S945" t="s">
        <v>8271</v>
      </c>
      <c r="T945" t="s">
        <v>8355</v>
      </c>
      <c r="U945" t="s">
        <v>8367</v>
      </c>
    </row>
    <row r="946" spans="1:21" ht="50" customHeight="1" x14ac:dyDescent="0.2">
      <c r="A946">
        <v>944</v>
      </c>
      <c r="B946" s="3" t="s">
        <v>945</v>
      </c>
      <c r="C946" s="3" t="s">
        <v>5054</v>
      </c>
      <c r="D946" s="6">
        <v>50000</v>
      </c>
      <c r="E946" s="15" t="str">
        <f t="shared" si="42"/>
        <v>Greater than 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 s="9">
        <f t="shared" si="43"/>
        <v>42478.583333333328</v>
      </c>
      <c r="L946" s="11">
        <v>2016</v>
      </c>
      <c r="M946">
        <v>1458050450</v>
      </c>
      <c r="N946" s="9">
        <f t="shared" si="44"/>
        <v>42444.583912037036</v>
      </c>
      <c r="O946" s="11">
        <f>YEAR(Table1[[#This Row],[launch date  conversion]])</f>
        <v>2016</v>
      </c>
      <c r="P946" t="b">
        <v>0</v>
      </c>
      <c r="Q946">
        <v>96</v>
      </c>
      <c r="R946" t="b">
        <v>0</v>
      </c>
      <c r="S946" t="s">
        <v>8271</v>
      </c>
      <c r="T946" t="s">
        <v>8355</v>
      </c>
      <c r="U946" t="s">
        <v>8367</v>
      </c>
    </row>
    <row r="947" spans="1:21" ht="50" customHeight="1" x14ac:dyDescent="0.2">
      <c r="A947">
        <v>945</v>
      </c>
      <c r="B947" s="3" t="s">
        <v>946</v>
      </c>
      <c r="C947" s="3" t="s">
        <v>5055</v>
      </c>
      <c r="D947" s="6">
        <v>100000</v>
      </c>
      <c r="E947" s="15" t="str">
        <f t="shared" si="42"/>
        <v>Greater than 50000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 s="9">
        <f t="shared" si="43"/>
        <v>42784.999305555553</v>
      </c>
      <c r="L947" s="11">
        <v>2017</v>
      </c>
      <c r="M947">
        <v>1482958626</v>
      </c>
      <c r="N947" s="9">
        <f t="shared" si="44"/>
        <v>42732.872986111113</v>
      </c>
      <c r="O947" s="11">
        <f>YEAR(Table1[[#This Row],[launch date  conversion]])</f>
        <v>2016</v>
      </c>
      <c r="P947" t="b">
        <v>0</v>
      </c>
      <c r="Q947">
        <v>16</v>
      </c>
      <c r="R947" t="b">
        <v>0</v>
      </c>
      <c r="S947" t="s">
        <v>8271</v>
      </c>
      <c r="T947" t="s">
        <v>8355</v>
      </c>
      <c r="U947" t="s">
        <v>8367</v>
      </c>
    </row>
    <row r="948" spans="1:21" ht="50" customHeight="1" x14ac:dyDescent="0.2">
      <c r="A948">
        <v>946</v>
      </c>
      <c r="B948" s="3" t="s">
        <v>947</v>
      </c>
      <c r="C948" s="3" t="s">
        <v>5056</v>
      </c>
      <c r="D948" s="6">
        <v>15000</v>
      </c>
      <c r="E948" s="15" t="str">
        <f t="shared" si="42"/>
        <v>15000 to 19999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 s="9">
        <f t="shared" si="43"/>
        <v>42622.750555555554</v>
      </c>
      <c r="L948" s="11">
        <v>2016</v>
      </c>
      <c r="M948">
        <v>1470852048</v>
      </c>
      <c r="N948" s="9">
        <f t="shared" si="44"/>
        <v>42592.750555555554</v>
      </c>
      <c r="O948" s="11">
        <f>YEAR(Table1[[#This Row],[launch date  conversion]])</f>
        <v>2016</v>
      </c>
      <c r="P948" t="b">
        <v>0</v>
      </c>
      <c r="Q948">
        <v>5</v>
      </c>
      <c r="R948" t="b">
        <v>0</v>
      </c>
      <c r="S948" t="s">
        <v>8271</v>
      </c>
      <c r="T948" t="s">
        <v>8355</v>
      </c>
      <c r="U948" t="s">
        <v>8367</v>
      </c>
    </row>
    <row r="949" spans="1:21" ht="50" customHeight="1" x14ac:dyDescent="0.2">
      <c r="A949">
        <v>947</v>
      </c>
      <c r="B949" s="3" t="s">
        <v>948</v>
      </c>
      <c r="C949" s="3" t="s">
        <v>5057</v>
      </c>
      <c r="D949" s="6">
        <v>850</v>
      </c>
      <c r="E949" s="15" t="str">
        <f t="shared" si="42"/>
        <v>less than 1000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 s="9">
        <f t="shared" si="43"/>
        <v>42551.781319444446</v>
      </c>
      <c r="L949" s="11">
        <v>2016</v>
      </c>
      <c r="M949">
        <v>1462128306</v>
      </c>
      <c r="N949" s="9">
        <f t="shared" si="44"/>
        <v>42491.781319444446</v>
      </c>
      <c r="O949" s="11">
        <f>YEAR(Table1[[#This Row],[launch date  conversion]])</f>
        <v>2016</v>
      </c>
      <c r="P949" t="b">
        <v>0</v>
      </c>
      <c r="Q949">
        <v>0</v>
      </c>
      <c r="R949" t="b">
        <v>0</v>
      </c>
      <c r="S949" t="s">
        <v>8271</v>
      </c>
      <c r="T949" t="s">
        <v>8355</v>
      </c>
      <c r="U949" t="s">
        <v>8367</v>
      </c>
    </row>
    <row r="950" spans="1:21" ht="50" customHeight="1" x14ac:dyDescent="0.2">
      <c r="A950">
        <v>948</v>
      </c>
      <c r="B950" s="3" t="s">
        <v>949</v>
      </c>
      <c r="C950" s="3" t="s">
        <v>5058</v>
      </c>
      <c r="D950" s="6">
        <v>4000</v>
      </c>
      <c r="E950" s="15" t="str">
        <f t="shared" si="42"/>
        <v>1000 to 4999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 s="9">
        <f t="shared" si="43"/>
        <v>42441.828287037039</v>
      </c>
      <c r="L950" s="11">
        <v>2016</v>
      </c>
      <c r="M950">
        <v>1455220364</v>
      </c>
      <c r="N950" s="9">
        <f t="shared" si="44"/>
        <v>42411.828287037039</v>
      </c>
      <c r="O950" s="11">
        <f>YEAR(Table1[[#This Row],[launch date  conversion]])</f>
        <v>2016</v>
      </c>
      <c r="P950" t="b">
        <v>0</v>
      </c>
      <c r="Q950">
        <v>8</v>
      </c>
      <c r="R950" t="b">
        <v>0</v>
      </c>
      <c r="S950" t="s">
        <v>8271</v>
      </c>
      <c r="T950" t="s">
        <v>8355</v>
      </c>
      <c r="U950" t="s">
        <v>8367</v>
      </c>
    </row>
    <row r="951" spans="1:21" ht="50" customHeight="1" x14ac:dyDescent="0.2">
      <c r="A951">
        <v>949</v>
      </c>
      <c r="B951" s="3" t="s">
        <v>950</v>
      </c>
      <c r="C951" s="3" t="s">
        <v>5059</v>
      </c>
      <c r="D951" s="6">
        <v>20000</v>
      </c>
      <c r="E951" s="15" t="str">
        <f t="shared" si="42"/>
        <v>20000 to 24999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 s="9">
        <f t="shared" si="43"/>
        <v>42421.043703703705</v>
      </c>
      <c r="L951" s="11">
        <v>2016</v>
      </c>
      <c r="M951">
        <v>1450832576</v>
      </c>
      <c r="N951" s="9">
        <f t="shared" si="44"/>
        <v>42361.043703703705</v>
      </c>
      <c r="O951" s="11">
        <f>YEAR(Table1[[#This Row],[launch date  conversion]])</f>
        <v>2015</v>
      </c>
      <c r="P951" t="b">
        <v>0</v>
      </c>
      <c r="Q951">
        <v>7</v>
      </c>
      <c r="R951" t="b">
        <v>0</v>
      </c>
      <c r="S951" t="s">
        <v>8271</v>
      </c>
      <c r="T951" t="s">
        <v>8355</v>
      </c>
      <c r="U951" t="s">
        <v>8367</v>
      </c>
    </row>
    <row r="952" spans="1:21" ht="50" customHeight="1" x14ac:dyDescent="0.2">
      <c r="A952">
        <v>950</v>
      </c>
      <c r="B952" s="3" t="s">
        <v>951</v>
      </c>
      <c r="C952" s="3" t="s">
        <v>5060</v>
      </c>
      <c r="D952" s="6">
        <v>5000</v>
      </c>
      <c r="E952" s="15" t="str">
        <f t="shared" si="42"/>
        <v>5000 to 9999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 s="9">
        <f t="shared" si="43"/>
        <v>42386.750706018516</v>
      </c>
      <c r="L952" s="11">
        <v>2016</v>
      </c>
      <c r="M952">
        <v>1450461661</v>
      </c>
      <c r="N952" s="9">
        <f t="shared" si="44"/>
        <v>42356.750706018516</v>
      </c>
      <c r="O952" s="11">
        <f>YEAR(Table1[[#This Row],[launch date  conversion]])</f>
        <v>2015</v>
      </c>
      <c r="P952" t="b">
        <v>0</v>
      </c>
      <c r="Q952">
        <v>24</v>
      </c>
      <c r="R952" t="b">
        <v>0</v>
      </c>
      <c r="S952" t="s">
        <v>8271</v>
      </c>
      <c r="T952" t="s">
        <v>8355</v>
      </c>
      <c r="U952" t="s">
        <v>8367</v>
      </c>
    </row>
    <row r="953" spans="1:21" ht="50" customHeight="1" x14ac:dyDescent="0.2">
      <c r="A953">
        <v>951</v>
      </c>
      <c r="B953" s="3" t="s">
        <v>952</v>
      </c>
      <c r="C953" s="3" t="s">
        <v>5061</v>
      </c>
      <c r="D953" s="6">
        <v>50000</v>
      </c>
      <c r="E953" s="15" t="str">
        <f t="shared" si="42"/>
        <v>Greater than 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 s="9">
        <f t="shared" si="43"/>
        <v>42525.653611111105</v>
      </c>
      <c r="L953" s="11">
        <v>2016</v>
      </c>
      <c r="M953">
        <v>1461166872</v>
      </c>
      <c r="N953" s="9">
        <f t="shared" si="44"/>
        <v>42480.653611111105</v>
      </c>
      <c r="O953" s="11">
        <f>YEAR(Table1[[#This Row],[launch date  conversion]])</f>
        <v>2016</v>
      </c>
      <c r="P953" t="b">
        <v>0</v>
      </c>
      <c r="Q953">
        <v>121</v>
      </c>
      <c r="R953" t="b">
        <v>0</v>
      </c>
      <c r="S953" t="s">
        <v>8271</v>
      </c>
      <c r="T953" t="s">
        <v>8355</v>
      </c>
      <c r="U953" t="s">
        <v>8367</v>
      </c>
    </row>
    <row r="954" spans="1:21" ht="50" customHeight="1" x14ac:dyDescent="0.2">
      <c r="A954">
        <v>952</v>
      </c>
      <c r="B954" s="3" t="s">
        <v>953</v>
      </c>
      <c r="C954" s="3" t="s">
        <v>5062</v>
      </c>
      <c r="D954" s="6">
        <v>49000</v>
      </c>
      <c r="E954" s="15" t="str">
        <f t="shared" si="42"/>
        <v>45000 to 49999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 s="9">
        <f t="shared" si="43"/>
        <v>42692.655231481483</v>
      </c>
      <c r="L954" s="11">
        <v>2016</v>
      </c>
      <c r="M954">
        <v>1476888212</v>
      </c>
      <c r="N954" s="9">
        <f t="shared" si="44"/>
        <v>42662.613564814819</v>
      </c>
      <c r="O954" s="11">
        <f>YEAR(Table1[[#This Row],[launch date  conversion]])</f>
        <v>2016</v>
      </c>
      <c r="P954" t="b">
        <v>0</v>
      </c>
      <c r="Q954">
        <v>196</v>
      </c>
      <c r="R954" t="b">
        <v>0</v>
      </c>
      <c r="S954" t="s">
        <v>8271</v>
      </c>
      <c r="T954" t="s">
        <v>8355</v>
      </c>
      <c r="U954" t="s">
        <v>8367</v>
      </c>
    </row>
    <row r="955" spans="1:21" ht="50" customHeight="1" x14ac:dyDescent="0.2">
      <c r="A955">
        <v>953</v>
      </c>
      <c r="B955" s="3" t="s">
        <v>954</v>
      </c>
      <c r="C955" s="3" t="s">
        <v>5063</v>
      </c>
      <c r="D955" s="6">
        <v>15000</v>
      </c>
      <c r="E955" s="15" t="str">
        <f t="shared" si="42"/>
        <v>15000 to 19999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 s="9">
        <f t="shared" si="43"/>
        <v>42029.164340277777</v>
      </c>
      <c r="L955" s="11">
        <v>2015</v>
      </c>
      <c r="M955">
        <v>1419566199</v>
      </c>
      <c r="N955" s="9">
        <f t="shared" si="44"/>
        <v>41999.164340277777</v>
      </c>
      <c r="O955" s="11">
        <f>YEAR(Table1[[#This Row],[launch date  conversion]])</f>
        <v>2014</v>
      </c>
      <c r="P955" t="b">
        <v>0</v>
      </c>
      <c r="Q955">
        <v>5</v>
      </c>
      <c r="R955" t="b">
        <v>0</v>
      </c>
      <c r="S955" t="s">
        <v>8271</v>
      </c>
      <c r="T955" t="s">
        <v>8355</v>
      </c>
      <c r="U955" t="s">
        <v>8367</v>
      </c>
    </row>
    <row r="956" spans="1:21" ht="50" customHeight="1" x14ac:dyDescent="0.2">
      <c r="A956">
        <v>954</v>
      </c>
      <c r="B956" s="3" t="s">
        <v>955</v>
      </c>
      <c r="C956" s="3" t="s">
        <v>5064</v>
      </c>
      <c r="D956" s="6">
        <v>15000</v>
      </c>
      <c r="E956" s="15" t="str">
        <f t="shared" si="42"/>
        <v>15000 to 19999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 s="9">
        <f t="shared" si="43"/>
        <v>42236.833784722221</v>
      </c>
      <c r="L956" s="11">
        <v>2015</v>
      </c>
      <c r="M956">
        <v>1436472039</v>
      </c>
      <c r="N956" s="9">
        <f t="shared" si="44"/>
        <v>42194.833784722221</v>
      </c>
      <c r="O956" s="11">
        <f>YEAR(Table1[[#This Row],[launch date  conversion]])</f>
        <v>2015</v>
      </c>
      <c r="P956" t="b">
        <v>0</v>
      </c>
      <c r="Q956">
        <v>73</v>
      </c>
      <c r="R956" t="b">
        <v>0</v>
      </c>
      <c r="S956" t="s">
        <v>8271</v>
      </c>
      <c r="T956" t="s">
        <v>8355</v>
      </c>
      <c r="U956" t="s">
        <v>8367</v>
      </c>
    </row>
    <row r="957" spans="1:21" ht="50" customHeight="1" x14ac:dyDescent="0.2">
      <c r="A957">
        <v>955</v>
      </c>
      <c r="B957" s="3" t="s">
        <v>956</v>
      </c>
      <c r="C957" s="3" t="s">
        <v>5065</v>
      </c>
      <c r="D957" s="6">
        <v>300000</v>
      </c>
      <c r="E957" s="15" t="str">
        <f t="shared" si="42"/>
        <v>Greater than 50000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 s="9">
        <f t="shared" si="43"/>
        <v>42626.295138888891</v>
      </c>
      <c r="L957" s="11">
        <v>2016</v>
      </c>
      <c r="M957">
        <v>1470294300</v>
      </c>
      <c r="N957" s="9">
        <f t="shared" si="44"/>
        <v>42586.295138888891</v>
      </c>
      <c r="O957" s="11">
        <f>YEAR(Table1[[#This Row],[launch date  conversion]])</f>
        <v>2016</v>
      </c>
      <c r="P957" t="b">
        <v>0</v>
      </c>
      <c r="Q957">
        <v>93</v>
      </c>
      <c r="R957" t="b">
        <v>0</v>
      </c>
      <c r="S957" t="s">
        <v>8271</v>
      </c>
      <c r="T957" t="s">
        <v>8355</v>
      </c>
      <c r="U957" t="s">
        <v>8367</v>
      </c>
    </row>
    <row r="958" spans="1:21" ht="50" customHeight="1" x14ac:dyDescent="0.2">
      <c r="A958">
        <v>956</v>
      </c>
      <c r="B958" s="3" t="s">
        <v>957</v>
      </c>
      <c r="C958" s="3" t="s">
        <v>5066</v>
      </c>
      <c r="D958" s="6">
        <v>50000</v>
      </c>
      <c r="E958" s="15" t="str">
        <f t="shared" si="42"/>
        <v>Greater than 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 s="9">
        <f t="shared" si="43"/>
        <v>42120.872210648144</v>
      </c>
      <c r="L958" s="11">
        <v>2015</v>
      </c>
      <c r="M958">
        <v>1424901359</v>
      </c>
      <c r="N958" s="9">
        <f t="shared" si="44"/>
        <v>42060.913877314815</v>
      </c>
      <c r="O958" s="11">
        <f>YEAR(Table1[[#This Row],[launch date  conversion]])</f>
        <v>2015</v>
      </c>
      <c r="P958" t="b">
        <v>0</v>
      </c>
      <c r="Q958">
        <v>17</v>
      </c>
      <c r="R958" t="b">
        <v>0</v>
      </c>
      <c r="S958" t="s">
        <v>8271</v>
      </c>
      <c r="T958" t="s">
        <v>8355</v>
      </c>
      <c r="U958" t="s">
        <v>8367</v>
      </c>
    </row>
    <row r="959" spans="1:21" ht="50" customHeight="1" x14ac:dyDescent="0.2">
      <c r="A959">
        <v>957</v>
      </c>
      <c r="B959" s="3" t="s">
        <v>958</v>
      </c>
      <c r="C959" s="3" t="s">
        <v>5067</v>
      </c>
      <c r="D959" s="6">
        <v>12000</v>
      </c>
      <c r="E959" s="15" t="str">
        <f t="shared" si="42"/>
        <v>10000 to 14999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 s="9">
        <f t="shared" si="43"/>
        <v>42691.594131944439</v>
      </c>
      <c r="L959" s="11">
        <v>2016</v>
      </c>
      <c r="M959">
        <v>1476710133</v>
      </c>
      <c r="N959" s="9">
        <f t="shared" si="44"/>
        <v>42660.552465277782</v>
      </c>
      <c r="O959" s="11">
        <f>YEAR(Table1[[#This Row],[launch date  conversion]])</f>
        <v>2016</v>
      </c>
      <c r="P959" t="b">
        <v>0</v>
      </c>
      <c r="Q959">
        <v>7</v>
      </c>
      <c r="R959" t="b">
        <v>0</v>
      </c>
      <c r="S959" t="s">
        <v>8271</v>
      </c>
      <c r="T959" t="s">
        <v>8355</v>
      </c>
      <c r="U959" t="s">
        <v>8367</v>
      </c>
    </row>
    <row r="960" spans="1:21" ht="50" customHeight="1" x14ac:dyDescent="0.2">
      <c r="A960">
        <v>958</v>
      </c>
      <c r="B960" s="3" t="s">
        <v>959</v>
      </c>
      <c r="C960" s="3" t="s">
        <v>5068</v>
      </c>
      <c r="D960" s="6">
        <v>7777</v>
      </c>
      <c r="E960" s="15" t="str">
        <f t="shared" si="42"/>
        <v>5000 to 9999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 s="9">
        <f t="shared" si="43"/>
        <v>42104.207638888889</v>
      </c>
      <c r="L960" s="11">
        <v>2015</v>
      </c>
      <c r="M960">
        <v>1426792563</v>
      </c>
      <c r="N960" s="9">
        <f t="shared" si="44"/>
        <v>42082.802812499998</v>
      </c>
      <c r="O960" s="11">
        <f>YEAR(Table1[[#This Row],[launch date  conversion]])</f>
        <v>2015</v>
      </c>
      <c r="P960" t="b">
        <v>0</v>
      </c>
      <c r="Q960">
        <v>17</v>
      </c>
      <c r="R960" t="b">
        <v>0</v>
      </c>
      <c r="S960" t="s">
        <v>8271</v>
      </c>
      <c r="T960" t="s">
        <v>8355</v>
      </c>
      <c r="U960" t="s">
        <v>8367</v>
      </c>
    </row>
    <row r="961" spans="1:21" ht="50" customHeight="1" x14ac:dyDescent="0.2">
      <c r="A961">
        <v>959</v>
      </c>
      <c r="B961" s="3" t="s">
        <v>960</v>
      </c>
      <c r="C961" s="3" t="s">
        <v>5069</v>
      </c>
      <c r="D961" s="6">
        <v>50000</v>
      </c>
      <c r="E961" s="15" t="str">
        <f t="shared" si="42"/>
        <v>Greater than 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 s="9">
        <f t="shared" si="43"/>
        <v>42023.174363425926</v>
      </c>
      <c r="L961" s="11">
        <v>2015</v>
      </c>
      <c r="M961">
        <v>1419048665</v>
      </c>
      <c r="N961" s="9">
        <f t="shared" si="44"/>
        <v>41993.174363425926</v>
      </c>
      <c r="O961" s="11">
        <f>YEAR(Table1[[#This Row],[launch date  conversion]])</f>
        <v>2014</v>
      </c>
      <c r="P961" t="b">
        <v>0</v>
      </c>
      <c r="Q961">
        <v>171</v>
      </c>
      <c r="R961" t="b">
        <v>0</v>
      </c>
      <c r="S961" t="s">
        <v>8271</v>
      </c>
      <c r="T961" t="s">
        <v>8355</v>
      </c>
      <c r="U961" t="s">
        <v>8367</v>
      </c>
    </row>
    <row r="962" spans="1:21" ht="50" customHeight="1" x14ac:dyDescent="0.2">
      <c r="A962">
        <v>960</v>
      </c>
      <c r="B962" s="3" t="s">
        <v>961</v>
      </c>
      <c r="C962" s="3" t="s">
        <v>5070</v>
      </c>
      <c r="D962" s="6">
        <v>55650</v>
      </c>
      <c r="E962" s="15" t="str">
        <f t="shared" ref="E962:E1025" si="45">_xlfn.IFS(D962&lt;1000,"less than 1000",D962&lt;5000, "1000 to 4999",D962&lt;10000, "5000 to 9999",D962&lt;15000, "10000 to 14999",D962&lt;20000,"15000 to 19999",D962&lt;25000, "20000 to 24999", D962&lt;30000, "25000 to 29999",D962&lt;35000,"30000 to 34999", D962&lt;40000,"35000 to 39999", D962&lt;45000,"40000 to 44999",D962&lt;50000,"45000 to 49999",TRUE, "Greater than 50000")</f>
        <v>Greater than 50000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 s="9">
        <f t="shared" si="43"/>
        <v>42808.585127314815</v>
      </c>
      <c r="L962" s="11">
        <v>2017</v>
      </c>
      <c r="M962">
        <v>1485874955</v>
      </c>
      <c r="N962" s="9">
        <f t="shared" si="44"/>
        <v>42766.626793981486</v>
      </c>
      <c r="O962" s="11">
        <f>YEAR(Table1[[#This Row],[launch date  conversion]])</f>
        <v>2017</v>
      </c>
      <c r="P962" t="b">
        <v>0</v>
      </c>
      <c r="Q962">
        <v>188</v>
      </c>
      <c r="R962" t="b">
        <v>0</v>
      </c>
      <c r="S962" t="s">
        <v>8271</v>
      </c>
      <c r="T962" t="s">
        <v>8355</v>
      </c>
      <c r="U962" t="s">
        <v>8367</v>
      </c>
    </row>
    <row r="963" spans="1:21" ht="50" customHeight="1" x14ac:dyDescent="0.2">
      <c r="A963">
        <v>961</v>
      </c>
      <c r="B963" s="3" t="s">
        <v>962</v>
      </c>
      <c r="C963" s="3" t="s">
        <v>5071</v>
      </c>
      <c r="D963" s="6">
        <v>95000</v>
      </c>
      <c r="E963" s="15" t="str">
        <f t="shared" si="45"/>
        <v>Greater than 50000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 s="9">
        <f t="shared" ref="K963:K1026" si="46">(((J963/60)/60)/24)+DATE(1970,1,1)</f>
        <v>42786.791666666672</v>
      </c>
      <c r="L963" s="11">
        <v>2017</v>
      </c>
      <c r="M963">
        <v>1483634335</v>
      </c>
      <c r="N963" s="9">
        <f t="shared" ref="N963:N1026" si="47">(((M963/60)/60)/24)+DATE(1970,1,1)</f>
        <v>42740.693692129629</v>
      </c>
      <c r="O963" s="11">
        <f>YEAR(Table1[[#This Row],[launch date  conversion]])</f>
        <v>2017</v>
      </c>
      <c r="P963" t="b">
        <v>0</v>
      </c>
      <c r="Q963">
        <v>110</v>
      </c>
      <c r="R963" t="b">
        <v>0</v>
      </c>
      <c r="S963" t="s">
        <v>8271</v>
      </c>
      <c r="T963" t="s">
        <v>8355</v>
      </c>
      <c r="U963" t="s">
        <v>8367</v>
      </c>
    </row>
    <row r="964" spans="1:21" ht="50" customHeight="1" x14ac:dyDescent="0.2">
      <c r="A964">
        <v>962</v>
      </c>
      <c r="B964" s="3" t="s">
        <v>963</v>
      </c>
      <c r="C964" s="3" t="s">
        <v>5072</v>
      </c>
      <c r="D964" s="6">
        <v>2500</v>
      </c>
      <c r="E964" s="15" t="str">
        <f t="shared" si="45"/>
        <v>1000 to 4999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 s="9">
        <f t="shared" si="46"/>
        <v>42411.712418981479</v>
      </c>
      <c r="L964" s="11">
        <v>2016</v>
      </c>
      <c r="M964">
        <v>1451927153</v>
      </c>
      <c r="N964" s="9">
        <f t="shared" si="47"/>
        <v>42373.712418981479</v>
      </c>
      <c r="O964" s="11">
        <f>YEAR(Table1[[#This Row],[launch date  conversion]])</f>
        <v>2016</v>
      </c>
      <c r="P964" t="b">
        <v>0</v>
      </c>
      <c r="Q964">
        <v>37</v>
      </c>
      <c r="R964" t="b">
        <v>0</v>
      </c>
      <c r="S964" t="s">
        <v>8271</v>
      </c>
      <c r="T964" t="s">
        <v>8355</v>
      </c>
      <c r="U964" t="s">
        <v>8367</v>
      </c>
    </row>
    <row r="965" spans="1:21" ht="50" customHeight="1" x14ac:dyDescent="0.2">
      <c r="A965">
        <v>963</v>
      </c>
      <c r="B965" s="3" t="s">
        <v>964</v>
      </c>
      <c r="C965" s="3" t="s">
        <v>5073</v>
      </c>
      <c r="D965" s="6">
        <v>35000</v>
      </c>
      <c r="E965" s="15" t="str">
        <f t="shared" si="45"/>
        <v>35000 to 39999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 s="9">
        <f t="shared" si="46"/>
        <v>42660.635636574079</v>
      </c>
      <c r="L965" s="11">
        <v>2016</v>
      </c>
      <c r="M965">
        <v>1473693319</v>
      </c>
      <c r="N965" s="9">
        <f t="shared" si="47"/>
        <v>42625.635636574079</v>
      </c>
      <c r="O965" s="11">
        <f>YEAR(Table1[[#This Row],[launch date  conversion]])</f>
        <v>2016</v>
      </c>
      <c r="P965" t="b">
        <v>0</v>
      </c>
      <c r="Q965">
        <v>9</v>
      </c>
      <c r="R965" t="b">
        <v>0</v>
      </c>
      <c r="S965" t="s">
        <v>8271</v>
      </c>
      <c r="T965" t="s">
        <v>8355</v>
      </c>
      <c r="U965" t="s">
        <v>8367</v>
      </c>
    </row>
    <row r="966" spans="1:21" ht="50" customHeight="1" x14ac:dyDescent="0.2">
      <c r="A966">
        <v>964</v>
      </c>
      <c r="B966" s="3" t="s">
        <v>965</v>
      </c>
      <c r="C966" s="3" t="s">
        <v>5074</v>
      </c>
      <c r="D966" s="6">
        <v>110000</v>
      </c>
      <c r="E966" s="15" t="str">
        <f t="shared" si="45"/>
        <v>Greater than 50000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 s="9">
        <f t="shared" si="46"/>
        <v>42248.628692129627</v>
      </c>
      <c r="L966" s="11">
        <v>2015</v>
      </c>
      <c r="M966">
        <v>1437663919</v>
      </c>
      <c r="N966" s="9">
        <f t="shared" si="47"/>
        <v>42208.628692129627</v>
      </c>
      <c r="O966" s="11">
        <f>YEAR(Table1[[#This Row],[launch date  conversion]])</f>
        <v>2015</v>
      </c>
      <c r="P966" t="b">
        <v>0</v>
      </c>
      <c r="Q966">
        <v>29</v>
      </c>
      <c r="R966" t="b">
        <v>0</v>
      </c>
      <c r="S966" t="s">
        <v>8271</v>
      </c>
      <c r="T966" t="s">
        <v>8355</v>
      </c>
      <c r="U966" t="s">
        <v>8367</v>
      </c>
    </row>
    <row r="967" spans="1:21" ht="50" customHeight="1" x14ac:dyDescent="0.2">
      <c r="A967">
        <v>965</v>
      </c>
      <c r="B967" s="3" t="s">
        <v>966</v>
      </c>
      <c r="C967" s="3" t="s">
        <v>5075</v>
      </c>
      <c r="D967" s="6">
        <v>25000</v>
      </c>
      <c r="E967" s="15" t="str">
        <f t="shared" si="45"/>
        <v>25000 to 29999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 s="9">
        <f t="shared" si="46"/>
        <v>42669.165972222225</v>
      </c>
      <c r="L967" s="11">
        <v>2016</v>
      </c>
      <c r="M967">
        <v>1474676646</v>
      </c>
      <c r="N967" s="9">
        <f t="shared" si="47"/>
        <v>42637.016736111109</v>
      </c>
      <c r="O967" s="11">
        <f>YEAR(Table1[[#This Row],[launch date  conversion]])</f>
        <v>2016</v>
      </c>
      <c r="P967" t="b">
        <v>0</v>
      </c>
      <c r="Q967">
        <v>6</v>
      </c>
      <c r="R967" t="b">
        <v>0</v>
      </c>
      <c r="S967" t="s">
        <v>8271</v>
      </c>
      <c r="T967" t="s">
        <v>8355</v>
      </c>
      <c r="U967" t="s">
        <v>8367</v>
      </c>
    </row>
    <row r="968" spans="1:21" ht="50" customHeight="1" x14ac:dyDescent="0.2">
      <c r="A968">
        <v>966</v>
      </c>
      <c r="B968" s="3" t="s">
        <v>967</v>
      </c>
      <c r="C968" s="3" t="s">
        <v>5076</v>
      </c>
      <c r="D968" s="6">
        <v>12000</v>
      </c>
      <c r="E968" s="15" t="str">
        <f t="shared" si="45"/>
        <v>10000 to 14999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 s="9">
        <f t="shared" si="46"/>
        <v>42649.635787037041</v>
      </c>
      <c r="L968" s="11">
        <v>2016</v>
      </c>
      <c r="M968">
        <v>1473174932</v>
      </c>
      <c r="N968" s="9">
        <f t="shared" si="47"/>
        <v>42619.635787037041</v>
      </c>
      <c r="O968" s="11">
        <f>YEAR(Table1[[#This Row],[launch date  conversion]])</f>
        <v>2016</v>
      </c>
      <c r="P968" t="b">
        <v>0</v>
      </c>
      <c r="Q968">
        <v>30</v>
      </c>
      <c r="R968" t="b">
        <v>0</v>
      </c>
      <c r="S968" t="s">
        <v>8271</v>
      </c>
      <c r="T968" t="s">
        <v>8355</v>
      </c>
      <c r="U968" t="s">
        <v>8367</v>
      </c>
    </row>
    <row r="969" spans="1:21" ht="50" customHeight="1" x14ac:dyDescent="0.2">
      <c r="A969">
        <v>967</v>
      </c>
      <c r="B969" s="3" t="s">
        <v>968</v>
      </c>
      <c r="C969" s="3" t="s">
        <v>5077</v>
      </c>
      <c r="D969" s="6">
        <v>20000</v>
      </c>
      <c r="E969" s="15" t="str">
        <f t="shared" si="45"/>
        <v>20000 to 24999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 s="9">
        <f t="shared" si="46"/>
        <v>42482.21266203704</v>
      </c>
      <c r="L969" s="11">
        <v>2016</v>
      </c>
      <c r="M969">
        <v>1456121174</v>
      </c>
      <c r="N969" s="9">
        <f t="shared" si="47"/>
        <v>42422.254328703704</v>
      </c>
      <c r="O969" s="11">
        <f>YEAR(Table1[[#This Row],[launch date  conversion]])</f>
        <v>2016</v>
      </c>
      <c r="P969" t="b">
        <v>0</v>
      </c>
      <c r="Q969">
        <v>81</v>
      </c>
      <c r="R969" t="b">
        <v>0</v>
      </c>
      <c r="S969" t="s">
        <v>8271</v>
      </c>
      <c r="T969" t="s">
        <v>8355</v>
      </c>
      <c r="U969" t="s">
        <v>8367</v>
      </c>
    </row>
    <row r="970" spans="1:21" ht="50" customHeight="1" x14ac:dyDescent="0.2">
      <c r="A970">
        <v>968</v>
      </c>
      <c r="B970" s="3" t="s">
        <v>969</v>
      </c>
      <c r="C970" s="3" t="s">
        <v>5078</v>
      </c>
      <c r="D970" s="6">
        <v>8000</v>
      </c>
      <c r="E970" s="15" t="str">
        <f t="shared" si="45"/>
        <v>5000 to 9999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 s="9">
        <f t="shared" si="46"/>
        <v>41866.847615740742</v>
      </c>
      <c r="L970" s="11">
        <v>2014</v>
      </c>
      <c r="M970">
        <v>1405542034</v>
      </c>
      <c r="N970" s="9">
        <f t="shared" si="47"/>
        <v>41836.847615740742</v>
      </c>
      <c r="O970" s="11">
        <f>YEAR(Table1[[#This Row],[launch date  conversion]])</f>
        <v>2014</v>
      </c>
      <c r="P970" t="b">
        <v>0</v>
      </c>
      <c r="Q970">
        <v>4</v>
      </c>
      <c r="R970" t="b">
        <v>0</v>
      </c>
      <c r="S970" t="s">
        <v>8271</v>
      </c>
      <c r="T970" t="s">
        <v>8355</v>
      </c>
      <c r="U970" t="s">
        <v>8367</v>
      </c>
    </row>
    <row r="971" spans="1:21" ht="50" customHeight="1" x14ac:dyDescent="0.2">
      <c r="A971">
        <v>969</v>
      </c>
      <c r="B971" s="3" t="s">
        <v>970</v>
      </c>
      <c r="C971" s="3" t="s">
        <v>5079</v>
      </c>
      <c r="D971" s="6">
        <v>30000</v>
      </c>
      <c r="E971" s="15" t="str">
        <f t="shared" si="45"/>
        <v>30000 to 34999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 s="9">
        <f t="shared" si="46"/>
        <v>42775.30332175926</v>
      </c>
      <c r="L971" s="11">
        <v>2017</v>
      </c>
      <c r="M971">
        <v>1483773407</v>
      </c>
      <c r="N971" s="9">
        <f t="shared" si="47"/>
        <v>42742.30332175926</v>
      </c>
      <c r="O971" s="11">
        <f>YEAR(Table1[[#This Row],[launch date  conversion]])</f>
        <v>2017</v>
      </c>
      <c r="P971" t="b">
        <v>0</v>
      </c>
      <c r="Q971">
        <v>11</v>
      </c>
      <c r="R971" t="b">
        <v>0</v>
      </c>
      <c r="S971" t="s">
        <v>8271</v>
      </c>
      <c r="T971" t="s">
        <v>8355</v>
      </c>
      <c r="U971" t="s">
        <v>8367</v>
      </c>
    </row>
    <row r="972" spans="1:21" ht="50" customHeight="1" x14ac:dyDescent="0.2">
      <c r="A972">
        <v>970</v>
      </c>
      <c r="B972" s="3" t="s">
        <v>971</v>
      </c>
      <c r="C972" s="3" t="s">
        <v>5080</v>
      </c>
      <c r="D972" s="6">
        <v>5000</v>
      </c>
      <c r="E972" s="15" t="str">
        <f t="shared" si="45"/>
        <v>5000 to 9999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 s="9">
        <f t="shared" si="46"/>
        <v>42758.207638888889</v>
      </c>
      <c r="L972" s="11">
        <v>2017</v>
      </c>
      <c r="M972">
        <v>1481951853</v>
      </c>
      <c r="N972" s="9">
        <f t="shared" si="47"/>
        <v>42721.220520833333</v>
      </c>
      <c r="O972" s="11">
        <f>YEAR(Table1[[#This Row],[launch date  conversion]])</f>
        <v>2016</v>
      </c>
      <c r="P972" t="b">
        <v>0</v>
      </c>
      <c r="Q972">
        <v>14</v>
      </c>
      <c r="R972" t="b">
        <v>0</v>
      </c>
      <c r="S972" t="s">
        <v>8271</v>
      </c>
      <c r="T972" t="s">
        <v>8355</v>
      </c>
      <c r="U972" t="s">
        <v>8367</v>
      </c>
    </row>
    <row r="973" spans="1:21" ht="50" customHeight="1" x14ac:dyDescent="0.2">
      <c r="A973">
        <v>971</v>
      </c>
      <c r="B973" s="3" t="s">
        <v>972</v>
      </c>
      <c r="C973" s="3" t="s">
        <v>5081</v>
      </c>
      <c r="D973" s="6">
        <v>100000</v>
      </c>
      <c r="E973" s="15" t="str">
        <f t="shared" si="45"/>
        <v>Greater than 50000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 s="9">
        <f t="shared" si="46"/>
        <v>42156.709027777775</v>
      </c>
      <c r="L973" s="11">
        <v>2015</v>
      </c>
      <c r="M973">
        <v>1429290060</v>
      </c>
      <c r="N973" s="9">
        <f t="shared" si="47"/>
        <v>42111.709027777775</v>
      </c>
      <c r="O973" s="11">
        <f>YEAR(Table1[[#This Row],[launch date  conversion]])</f>
        <v>2015</v>
      </c>
      <c r="P973" t="b">
        <v>0</v>
      </c>
      <c r="Q973">
        <v>5</v>
      </c>
      <c r="R973" t="b">
        <v>0</v>
      </c>
      <c r="S973" t="s">
        <v>8271</v>
      </c>
      <c r="T973" t="s">
        <v>8355</v>
      </c>
      <c r="U973" t="s">
        <v>8367</v>
      </c>
    </row>
    <row r="974" spans="1:21" ht="50" customHeight="1" x14ac:dyDescent="0.2">
      <c r="A974">
        <v>972</v>
      </c>
      <c r="B974" s="3" t="s">
        <v>973</v>
      </c>
      <c r="C974" s="3" t="s">
        <v>5082</v>
      </c>
      <c r="D974" s="6">
        <v>20000</v>
      </c>
      <c r="E974" s="15" t="str">
        <f t="shared" si="45"/>
        <v>20000 to 24999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 s="9">
        <f t="shared" si="46"/>
        <v>41886.290972222225</v>
      </c>
      <c r="L974" s="11">
        <v>2014</v>
      </c>
      <c r="M974">
        <v>1407271598</v>
      </c>
      <c r="N974" s="9">
        <f t="shared" si="47"/>
        <v>41856.865717592591</v>
      </c>
      <c r="O974" s="11">
        <f>YEAR(Table1[[#This Row],[launch date  conversion]])</f>
        <v>2014</v>
      </c>
      <c r="P974" t="b">
        <v>0</v>
      </c>
      <c r="Q974">
        <v>45</v>
      </c>
      <c r="R974" t="b">
        <v>0</v>
      </c>
      <c r="S974" t="s">
        <v>8271</v>
      </c>
      <c r="T974" t="s">
        <v>8355</v>
      </c>
      <c r="U974" t="s">
        <v>8367</v>
      </c>
    </row>
    <row r="975" spans="1:21" ht="50" customHeight="1" x14ac:dyDescent="0.2">
      <c r="A975">
        <v>973</v>
      </c>
      <c r="B975" s="3" t="s">
        <v>974</v>
      </c>
      <c r="C975" s="3" t="s">
        <v>5083</v>
      </c>
      <c r="D975" s="6">
        <v>20000</v>
      </c>
      <c r="E975" s="15" t="str">
        <f t="shared" si="45"/>
        <v>20000 to 24999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 s="9">
        <f t="shared" si="46"/>
        <v>42317.056631944448</v>
      </c>
      <c r="L975" s="11">
        <v>2015</v>
      </c>
      <c r="M975">
        <v>1441844493</v>
      </c>
      <c r="N975" s="9">
        <f t="shared" si="47"/>
        <v>42257.014965277776</v>
      </c>
      <c r="O975" s="11">
        <f>YEAR(Table1[[#This Row],[launch date  conversion]])</f>
        <v>2015</v>
      </c>
      <c r="P975" t="b">
        <v>0</v>
      </c>
      <c r="Q975">
        <v>8</v>
      </c>
      <c r="R975" t="b">
        <v>0</v>
      </c>
      <c r="S975" t="s">
        <v>8271</v>
      </c>
      <c r="T975" t="s">
        <v>8355</v>
      </c>
      <c r="U975" t="s">
        <v>8367</v>
      </c>
    </row>
    <row r="976" spans="1:21" ht="50" customHeight="1" x14ac:dyDescent="0.2">
      <c r="A976">
        <v>974</v>
      </c>
      <c r="B976" s="3" t="s">
        <v>975</v>
      </c>
      <c r="C976" s="3" t="s">
        <v>5084</v>
      </c>
      <c r="D976" s="6">
        <v>50000</v>
      </c>
      <c r="E976" s="15" t="str">
        <f t="shared" si="45"/>
        <v>Greater than 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 s="9">
        <f t="shared" si="46"/>
        <v>42454.707824074074</v>
      </c>
      <c r="L976" s="11">
        <v>2016</v>
      </c>
      <c r="M976">
        <v>1456336756</v>
      </c>
      <c r="N976" s="9">
        <f t="shared" si="47"/>
        <v>42424.749490740738</v>
      </c>
      <c r="O976" s="11">
        <f>YEAR(Table1[[#This Row],[launch date  conversion]])</f>
        <v>2016</v>
      </c>
      <c r="P976" t="b">
        <v>0</v>
      </c>
      <c r="Q976">
        <v>3</v>
      </c>
      <c r="R976" t="b">
        <v>0</v>
      </c>
      <c r="S976" t="s">
        <v>8271</v>
      </c>
      <c r="T976" t="s">
        <v>8355</v>
      </c>
      <c r="U976" t="s">
        <v>8367</v>
      </c>
    </row>
    <row r="977" spans="1:21" ht="50" customHeight="1" x14ac:dyDescent="0.2">
      <c r="A977">
        <v>975</v>
      </c>
      <c r="B977" s="3" t="s">
        <v>976</v>
      </c>
      <c r="C977" s="3" t="s">
        <v>5085</v>
      </c>
      <c r="D977" s="6">
        <v>100000</v>
      </c>
      <c r="E977" s="15" t="str">
        <f t="shared" si="45"/>
        <v>Greater than 50000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 s="9">
        <f t="shared" si="46"/>
        <v>42549.696585648147</v>
      </c>
      <c r="L977" s="11">
        <v>2016</v>
      </c>
      <c r="M977">
        <v>1461948185</v>
      </c>
      <c r="N977" s="9">
        <f t="shared" si="47"/>
        <v>42489.696585648147</v>
      </c>
      <c r="O977" s="11">
        <f>YEAR(Table1[[#This Row],[launch date  conversion]])</f>
        <v>2016</v>
      </c>
      <c r="P977" t="b">
        <v>0</v>
      </c>
      <c r="Q977">
        <v>24</v>
      </c>
      <c r="R977" t="b">
        <v>0</v>
      </c>
      <c r="S977" t="s">
        <v>8271</v>
      </c>
      <c r="T977" t="s">
        <v>8355</v>
      </c>
      <c r="U977" t="s">
        <v>8367</v>
      </c>
    </row>
    <row r="978" spans="1:21" ht="50" customHeight="1" x14ac:dyDescent="0.2">
      <c r="A978">
        <v>976</v>
      </c>
      <c r="B978" s="3" t="s">
        <v>977</v>
      </c>
      <c r="C978" s="3" t="s">
        <v>5086</v>
      </c>
      <c r="D978" s="6">
        <v>150000</v>
      </c>
      <c r="E978" s="15" t="str">
        <f t="shared" si="45"/>
        <v>Greater than 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 s="9">
        <f t="shared" si="46"/>
        <v>42230.058993055558</v>
      </c>
      <c r="L978" s="11">
        <v>2015</v>
      </c>
      <c r="M978">
        <v>1435627497</v>
      </c>
      <c r="N978" s="9">
        <f t="shared" si="47"/>
        <v>42185.058993055558</v>
      </c>
      <c r="O978" s="11">
        <f>YEAR(Table1[[#This Row],[launch date  conversion]])</f>
        <v>2015</v>
      </c>
      <c r="P978" t="b">
        <v>0</v>
      </c>
      <c r="Q978">
        <v>18</v>
      </c>
      <c r="R978" t="b">
        <v>0</v>
      </c>
      <c r="S978" t="s">
        <v>8271</v>
      </c>
      <c r="T978" t="s">
        <v>8355</v>
      </c>
      <c r="U978" t="s">
        <v>8367</v>
      </c>
    </row>
    <row r="979" spans="1:21" ht="50" customHeight="1" x14ac:dyDescent="0.2">
      <c r="A979">
        <v>977</v>
      </c>
      <c r="B979" s="3" t="s">
        <v>978</v>
      </c>
      <c r="C979" s="3" t="s">
        <v>5087</v>
      </c>
      <c r="D979" s="6">
        <v>2700</v>
      </c>
      <c r="E979" s="15" t="str">
        <f t="shared" si="45"/>
        <v>1000 to 4999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 s="9">
        <f t="shared" si="46"/>
        <v>42421.942094907412</v>
      </c>
      <c r="L979" s="11">
        <v>2016</v>
      </c>
      <c r="M979">
        <v>1453502197</v>
      </c>
      <c r="N979" s="9">
        <f t="shared" si="47"/>
        <v>42391.942094907412</v>
      </c>
      <c r="O979" s="11">
        <f>YEAR(Table1[[#This Row],[launch date  conversion]])</f>
        <v>2016</v>
      </c>
      <c r="P979" t="b">
        <v>0</v>
      </c>
      <c r="Q979">
        <v>12</v>
      </c>
      <c r="R979" t="b">
        <v>0</v>
      </c>
      <c r="S979" t="s">
        <v>8271</v>
      </c>
      <c r="T979" t="s">
        <v>8355</v>
      </c>
      <c r="U979" t="s">
        <v>8367</v>
      </c>
    </row>
    <row r="980" spans="1:21" ht="50" customHeight="1" x14ac:dyDescent="0.2">
      <c r="A980">
        <v>978</v>
      </c>
      <c r="B980" s="3" t="s">
        <v>979</v>
      </c>
      <c r="C980" s="3" t="s">
        <v>5088</v>
      </c>
      <c r="D980" s="6">
        <v>172889</v>
      </c>
      <c r="E980" s="15" t="str">
        <f t="shared" si="45"/>
        <v>Greater than 50000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 s="9">
        <f t="shared" si="46"/>
        <v>42425.309039351851</v>
      </c>
      <c r="L980" s="11">
        <v>2016</v>
      </c>
      <c r="M980">
        <v>1453793101</v>
      </c>
      <c r="N980" s="9">
        <f t="shared" si="47"/>
        <v>42395.309039351851</v>
      </c>
      <c r="O980" s="11">
        <f>YEAR(Table1[[#This Row],[launch date  conversion]])</f>
        <v>2016</v>
      </c>
      <c r="P980" t="b">
        <v>0</v>
      </c>
      <c r="Q980">
        <v>123</v>
      </c>
      <c r="R980" t="b">
        <v>0</v>
      </c>
      <c r="S980" t="s">
        <v>8271</v>
      </c>
      <c r="T980" t="s">
        <v>8355</v>
      </c>
      <c r="U980" t="s">
        <v>8367</v>
      </c>
    </row>
    <row r="981" spans="1:21" ht="50" customHeight="1" x14ac:dyDescent="0.2">
      <c r="A981">
        <v>979</v>
      </c>
      <c r="B981" s="3" t="s">
        <v>980</v>
      </c>
      <c r="C981" s="3" t="s">
        <v>5089</v>
      </c>
      <c r="D981" s="6">
        <v>35000</v>
      </c>
      <c r="E981" s="15" t="str">
        <f t="shared" si="45"/>
        <v>35000 to 39999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 s="9">
        <f t="shared" si="46"/>
        <v>42541.790972222225</v>
      </c>
      <c r="L981" s="11">
        <v>2016</v>
      </c>
      <c r="M981">
        <v>1463392828</v>
      </c>
      <c r="N981" s="9">
        <f t="shared" si="47"/>
        <v>42506.416990740734</v>
      </c>
      <c r="O981" s="11">
        <f>YEAR(Table1[[#This Row],[launch date  conversion]])</f>
        <v>2016</v>
      </c>
      <c r="P981" t="b">
        <v>0</v>
      </c>
      <c r="Q981">
        <v>96</v>
      </c>
      <c r="R981" t="b">
        <v>0</v>
      </c>
      <c r="S981" t="s">
        <v>8271</v>
      </c>
      <c r="T981" t="s">
        <v>8355</v>
      </c>
      <c r="U981" t="s">
        <v>8367</v>
      </c>
    </row>
    <row r="982" spans="1:21" ht="50" customHeight="1" x14ac:dyDescent="0.2">
      <c r="A982">
        <v>980</v>
      </c>
      <c r="B982" s="3" t="s">
        <v>981</v>
      </c>
      <c r="C982" s="3" t="s">
        <v>5090</v>
      </c>
      <c r="D982" s="6">
        <v>10000</v>
      </c>
      <c r="E982" s="15" t="str">
        <f t="shared" si="45"/>
        <v>10000 to 14999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 s="9">
        <f t="shared" si="46"/>
        <v>41973.945856481485</v>
      </c>
      <c r="L982" s="11">
        <v>2014</v>
      </c>
      <c r="M982">
        <v>1413495722</v>
      </c>
      <c r="N982" s="9">
        <f t="shared" si="47"/>
        <v>41928.904189814813</v>
      </c>
      <c r="O982" s="11">
        <f>YEAR(Table1[[#This Row],[launch date  conversion]])</f>
        <v>2014</v>
      </c>
      <c r="P982" t="b">
        <v>0</v>
      </c>
      <c r="Q982">
        <v>31</v>
      </c>
      <c r="R982" t="b">
        <v>0</v>
      </c>
      <c r="S982" t="s">
        <v>8271</v>
      </c>
      <c r="T982" t="s">
        <v>8355</v>
      </c>
      <c r="U982" t="s">
        <v>8367</v>
      </c>
    </row>
    <row r="983" spans="1:21" ht="50" customHeight="1" x14ac:dyDescent="0.2">
      <c r="A983">
        <v>981</v>
      </c>
      <c r="B983" s="3" t="s">
        <v>982</v>
      </c>
      <c r="C983" s="3" t="s">
        <v>5091</v>
      </c>
      <c r="D983" s="6">
        <v>88888</v>
      </c>
      <c r="E983" s="15" t="str">
        <f t="shared" si="45"/>
        <v>Greater than 50000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 s="9">
        <f t="shared" si="46"/>
        <v>41860.947013888886</v>
      </c>
      <c r="L983" s="11">
        <v>2014</v>
      </c>
      <c r="M983">
        <v>1405032222</v>
      </c>
      <c r="N983" s="9">
        <f t="shared" si="47"/>
        <v>41830.947013888886</v>
      </c>
      <c r="O983" s="11">
        <f>YEAR(Table1[[#This Row],[launch date  conversion]])</f>
        <v>2014</v>
      </c>
      <c r="P983" t="b">
        <v>0</v>
      </c>
      <c r="Q983">
        <v>4</v>
      </c>
      <c r="R983" t="b">
        <v>0</v>
      </c>
      <c r="S983" t="s">
        <v>8271</v>
      </c>
      <c r="T983" t="s">
        <v>8355</v>
      </c>
      <c r="U983" t="s">
        <v>8367</v>
      </c>
    </row>
    <row r="984" spans="1:21" ht="50" customHeight="1" x14ac:dyDescent="0.2">
      <c r="A984">
        <v>982</v>
      </c>
      <c r="B984" s="3" t="s">
        <v>983</v>
      </c>
      <c r="C984" s="3" t="s">
        <v>5092</v>
      </c>
      <c r="D984" s="6">
        <v>17500</v>
      </c>
      <c r="E984" s="15" t="str">
        <f t="shared" si="45"/>
        <v>15000 to 19999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 s="9">
        <f t="shared" si="46"/>
        <v>42645.753310185188</v>
      </c>
      <c r="L984" s="11">
        <v>2016</v>
      </c>
      <c r="M984">
        <v>1472839486</v>
      </c>
      <c r="N984" s="9">
        <f t="shared" si="47"/>
        <v>42615.753310185188</v>
      </c>
      <c r="O984" s="11">
        <f>YEAR(Table1[[#This Row],[launch date  conversion]])</f>
        <v>2016</v>
      </c>
      <c r="P984" t="b">
        <v>0</v>
      </c>
      <c r="Q984">
        <v>3</v>
      </c>
      <c r="R984" t="b">
        <v>0</v>
      </c>
      <c r="S984" t="s">
        <v>8271</v>
      </c>
      <c r="T984" t="s">
        <v>8355</v>
      </c>
      <c r="U984" t="s">
        <v>8367</v>
      </c>
    </row>
    <row r="985" spans="1:21" ht="50" customHeight="1" x14ac:dyDescent="0.2">
      <c r="A985">
        <v>983</v>
      </c>
      <c r="B985" s="3" t="s">
        <v>984</v>
      </c>
      <c r="C985" s="3" t="s">
        <v>5093</v>
      </c>
      <c r="D985" s="6">
        <v>104219</v>
      </c>
      <c r="E985" s="15" t="str">
        <f t="shared" si="45"/>
        <v>Greater than 50000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 s="9">
        <f t="shared" si="46"/>
        <v>42605.870833333334</v>
      </c>
      <c r="L985" s="11">
        <v>2016</v>
      </c>
      <c r="M985">
        <v>1469289685</v>
      </c>
      <c r="N985" s="9">
        <f t="shared" si="47"/>
        <v>42574.667650462965</v>
      </c>
      <c r="O985" s="11">
        <f>YEAR(Table1[[#This Row],[launch date  conversion]])</f>
        <v>2016</v>
      </c>
      <c r="P985" t="b">
        <v>0</v>
      </c>
      <c r="Q985">
        <v>179</v>
      </c>
      <c r="R985" t="b">
        <v>0</v>
      </c>
      <c r="S985" t="s">
        <v>8271</v>
      </c>
      <c r="T985" t="s">
        <v>8355</v>
      </c>
      <c r="U985" t="s">
        <v>8367</v>
      </c>
    </row>
    <row r="986" spans="1:21" ht="50" customHeight="1" x14ac:dyDescent="0.2">
      <c r="A986">
        <v>984</v>
      </c>
      <c r="B986" s="3" t="s">
        <v>985</v>
      </c>
      <c r="C986" s="3" t="s">
        <v>5094</v>
      </c>
      <c r="D986" s="6">
        <v>10000</v>
      </c>
      <c r="E986" s="15" t="str">
        <f t="shared" si="45"/>
        <v>10000 to 14999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 s="9">
        <f t="shared" si="46"/>
        <v>42091.074166666673</v>
      </c>
      <c r="L986" s="11">
        <v>2015</v>
      </c>
      <c r="M986">
        <v>1424918808</v>
      </c>
      <c r="N986" s="9">
        <f t="shared" si="47"/>
        <v>42061.11583333333</v>
      </c>
      <c r="O986" s="11">
        <f>YEAR(Table1[[#This Row],[launch date  conversion]])</f>
        <v>2015</v>
      </c>
      <c r="P986" t="b">
        <v>0</v>
      </c>
      <c r="Q986">
        <v>3</v>
      </c>
      <c r="R986" t="b">
        <v>0</v>
      </c>
      <c r="S986" t="s">
        <v>8271</v>
      </c>
      <c r="T986" t="s">
        <v>8355</v>
      </c>
      <c r="U986" t="s">
        <v>8367</v>
      </c>
    </row>
    <row r="987" spans="1:21" ht="50" customHeight="1" x14ac:dyDescent="0.2">
      <c r="A987">
        <v>985</v>
      </c>
      <c r="B987" s="3" t="s">
        <v>986</v>
      </c>
      <c r="C987" s="3" t="s">
        <v>5095</v>
      </c>
      <c r="D987" s="6">
        <v>30000</v>
      </c>
      <c r="E987" s="15" t="str">
        <f t="shared" si="45"/>
        <v>30000 to 34999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 s="9">
        <f t="shared" si="46"/>
        <v>42369.958333333328</v>
      </c>
      <c r="L987" s="11">
        <v>2015</v>
      </c>
      <c r="M987">
        <v>1449011610</v>
      </c>
      <c r="N987" s="9">
        <f t="shared" si="47"/>
        <v>42339.967708333337</v>
      </c>
      <c r="O987" s="11">
        <f>YEAR(Table1[[#This Row],[launch date  conversion]])</f>
        <v>2015</v>
      </c>
      <c r="P987" t="b">
        <v>0</v>
      </c>
      <c r="Q987">
        <v>23</v>
      </c>
      <c r="R987" t="b">
        <v>0</v>
      </c>
      <c r="S987" t="s">
        <v>8271</v>
      </c>
      <c r="T987" t="s">
        <v>8355</v>
      </c>
      <c r="U987" t="s">
        <v>8367</v>
      </c>
    </row>
    <row r="988" spans="1:21" ht="50" customHeight="1" x14ac:dyDescent="0.2">
      <c r="A988">
        <v>986</v>
      </c>
      <c r="B988" s="3" t="s">
        <v>987</v>
      </c>
      <c r="C988" s="3" t="s">
        <v>5096</v>
      </c>
      <c r="D988" s="6">
        <v>20000</v>
      </c>
      <c r="E988" s="15" t="str">
        <f t="shared" si="45"/>
        <v>20000 to 24999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 s="9">
        <f t="shared" si="46"/>
        <v>42379</v>
      </c>
      <c r="L988" s="11">
        <v>2016</v>
      </c>
      <c r="M988">
        <v>1447698300</v>
      </c>
      <c r="N988" s="9">
        <f t="shared" si="47"/>
        <v>42324.767361111109</v>
      </c>
      <c r="O988" s="11">
        <f>YEAR(Table1[[#This Row],[launch date  conversion]])</f>
        <v>2015</v>
      </c>
      <c r="P988" t="b">
        <v>0</v>
      </c>
      <c r="Q988">
        <v>23</v>
      </c>
      <c r="R988" t="b">
        <v>0</v>
      </c>
      <c r="S988" t="s">
        <v>8271</v>
      </c>
      <c r="T988" t="s">
        <v>8355</v>
      </c>
      <c r="U988" t="s">
        <v>8367</v>
      </c>
    </row>
    <row r="989" spans="1:21" ht="50" customHeight="1" x14ac:dyDescent="0.2">
      <c r="A989">
        <v>987</v>
      </c>
      <c r="B989" s="3" t="s">
        <v>988</v>
      </c>
      <c r="C989" s="3" t="s">
        <v>5097</v>
      </c>
      <c r="D989" s="6">
        <v>50000</v>
      </c>
      <c r="E989" s="15" t="str">
        <f t="shared" si="45"/>
        <v>Greater than 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 s="9">
        <f t="shared" si="46"/>
        <v>41813.294560185182</v>
      </c>
      <c r="L989" s="11">
        <v>2014</v>
      </c>
      <c r="M989">
        <v>1400051050</v>
      </c>
      <c r="N989" s="9">
        <f t="shared" si="47"/>
        <v>41773.294560185182</v>
      </c>
      <c r="O989" s="11">
        <f>YEAR(Table1[[#This Row],[launch date  conversion]])</f>
        <v>2014</v>
      </c>
      <c r="P989" t="b">
        <v>0</v>
      </c>
      <c r="Q989">
        <v>41</v>
      </c>
      <c r="R989" t="b">
        <v>0</v>
      </c>
      <c r="S989" t="s">
        <v>8271</v>
      </c>
      <c r="T989" t="s">
        <v>8355</v>
      </c>
      <c r="U989" t="s">
        <v>8367</v>
      </c>
    </row>
    <row r="990" spans="1:21" ht="50" customHeight="1" x14ac:dyDescent="0.2">
      <c r="A990">
        <v>988</v>
      </c>
      <c r="B990" s="3" t="s">
        <v>989</v>
      </c>
      <c r="C990" s="3" t="s">
        <v>5098</v>
      </c>
      <c r="D990" s="6">
        <v>5000</v>
      </c>
      <c r="E990" s="15" t="str">
        <f t="shared" si="45"/>
        <v>5000 to 9999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 s="9">
        <f t="shared" si="46"/>
        <v>42644.356770833328</v>
      </c>
      <c r="L990" s="11">
        <v>2016</v>
      </c>
      <c r="M990">
        <v>1472718825</v>
      </c>
      <c r="N990" s="9">
        <f t="shared" si="47"/>
        <v>42614.356770833328</v>
      </c>
      <c r="O990" s="11">
        <f>YEAR(Table1[[#This Row],[launch date  conversion]])</f>
        <v>2016</v>
      </c>
      <c r="P990" t="b">
        <v>0</v>
      </c>
      <c r="Q990">
        <v>0</v>
      </c>
      <c r="R990" t="b">
        <v>0</v>
      </c>
      <c r="S990" t="s">
        <v>8271</v>
      </c>
      <c r="T990" t="s">
        <v>8355</v>
      </c>
      <c r="U990" t="s">
        <v>8367</v>
      </c>
    </row>
    <row r="991" spans="1:21" ht="50" customHeight="1" x14ac:dyDescent="0.2">
      <c r="A991">
        <v>989</v>
      </c>
      <c r="B991" s="3" t="s">
        <v>990</v>
      </c>
      <c r="C991" s="3" t="s">
        <v>5099</v>
      </c>
      <c r="D991" s="6">
        <v>10000</v>
      </c>
      <c r="E991" s="15" t="str">
        <f t="shared" si="45"/>
        <v>10000 to 14999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 s="9">
        <f t="shared" si="46"/>
        <v>42641.933969907404</v>
      </c>
      <c r="L991" s="11">
        <v>2016</v>
      </c>
      <c r="M991">
        <v>1472509495</v>
      </c>
      <c r="N991" s="9">
        <f t="shared" si="47"/>
        <v>42611.933969907404</v>
      </c>
      <c r="O991" s="11">
        <f>YEAR(Table1[[#This Row],[launch date  conversion]])</f>
        <v>2016</v>
      </c>
      <c r="P991" t="b">
        <v>0</v>
      </c>
      <c r="Q991">
        <v>32</v>
      </c>
      <c r="R991" t="b">
        <v>0</v>
      </c>
      <c r="S991" t="s">
        <v>8271</v>
      </c>
      <c r="T991" t="s">
        <v>8355</v>
      </c>
      <c r="U991" t="s">
        <v>8367</v>
      </c>
    </row>
    <row r="992" spans="1:21" ht="50" customHeight="1" x14ac:dyDescent="0.2">
      <c r="A992">
        <v>990</v>
      </c>
      <c r="B992" s="3" t="s">
        <v>991</v>
      </c>
      <c r="C992" s="3" t="s">
        <v>5100</v>
      </c>
      <c r="D992" s="6">
        <v>25000</v>
      </c>
      <c r="E992" s="15" t="str">
        <f t="shared" si="45"/>
        <v>25000 to 29999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 s="9">
        <f t="shared" si="46"/>
        <v>41885.784305555557</v>
      </c>
      <c r="L992" s="11">
        <v>2014</v>
      </c>
      <c r="M992">
        <v>1407178164</v>
      </c>
      <c r="N992" s="9">
        <f t="shared" si="47"/>
        <v>41855.784305555557</v>
      </c>
      <c r="O992" s="11">
        <f>YEAR(Table1[[#This Row],[launch date  conversion]])</f>
        <v>2014</v>
      </c>
      <c r="P992" t="b">
        <v>0</v>
      </c>
      <c r="Q992">
        <v>2</v>
      </c>
      <c r="R992" t="b">
        <v>0</v>
      </c>
      <c r="S992" t="s">
        <v>8271</v>
      </c>
      <c r="T992" t="s">
        <v>8355</v>
      </c>
      <c r="U992" t="s">
        <v>8367</v>
      </c>
    </row>
    <row r="993" spans="1:21" ht="50" customHeight="1" x14ac:dyDescent="0.2">
      <c r="A993">
        <v>991</v>
      </c>
      <c r="B993" s="3" t="s">
        <v>992</v>
      </c>
      <c r="C993" s="3" t="s">
        <v>5101</v>
      </c>
      <c r="D993" s="6">
        <v>5000</v>
      </c>
      <c r="E993" s="15" t="str">
        <f t="shared" si="45"/>
        <v>5000 to 9999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 s="9">
        <f t="shared" si="46"/>
        <v>42563.785416666666</v>
      </c>
      <c r="L993" s="11">
        <v>2016</v>
      </c>
      <c r="M993">
        <v>1466186988</v>
      </c>
      <c r="N993" s="9">
        <f t="shared" si="47"/>
        <v>42538.75680555556</v>
      </c>
      <c r="O993" s="11">
        <f>YEAR(Table1[[#This Row],[launch date  conversion]])</f>
        <v>2016</v>
      </c>
      <c r="P993" t="b">
        <v>0</v>
      </c>
      <c r="Q993">
        <v>7</v>
      </c>
      <c r="R993" t="b">
        <v>0</v>
      </c>
      <c r="S993" t="s">
        <v>8271</v>
      </c>
      <c r="T993" t="s">
        <v>8355</v>
      </c>
      <c r="U993" t="s">
        <v>8367</v>
      </c>
    </row>
    <row r="994" spans="1:21" ht="50" customHeight="1" x14ac:dyDescent="0.2">
      <c r="A994">
        <v>992</v>
      </c>
      <c r="B994" s="3" t="s">
        <v>993</v>
      </c>
      <c r="C994" s="3" t="s">
        <v>5102</v>
      </c>
      <c r="D994" s="6">
        <v>100000</v>
      </c>
      <c r="E994" s="15" t="str">
        <f t="shared" si="45"/>
        <v>Greater than 50000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 s="9">
        <f t="shared" si="46"/>
        <v>42497.883321759262</v>
      </c>
      <c r="L994" s="11">
        <v>2016</v>
      </c>
      <c r="M994">
        <v>1457475119</v>
      </c>
      <c r="N994" s="9">
        <f t="shared" si="47"/>
        <v>42437.924988425926</v>
      </c>
      <c r="O994" s="11">
        <f>YEAR(Table1[[#This Row],[launch date  conversion]])</f>
        <v>2016</v>
      </c>
      <c r="P994" t="b">
        <v>0</v>
      </c>
      <c r="Q994">
        <v>4</v>
      </c>
      <c r="R994" t="b">
        <v>0</v>
      </c>
      <c r="S994" t="s">
        <v>8271</v>
      </c>
      <c r="T994" t="s">
        <v>8355</v>
      </c>
      <c r="U994" t="s">
        <v>8367</v>
      </c>
    </row>
    <row r="995" spans="1:21" ht="50" customHeight="1" x14ac:dyDescent="0.2">
      <c r="A995">
        <v>993</v>
      </c>
      <c r="B995" s="3" t="s">
        <v>994</v>
      </c>
      <c r="C995" s="3" t="s">
        <v>5103</v>
      </c>
      <c r="D995" s="6">
        <v>70000</v>
      </c>
      <c r="E995" s="15" t="str">
        <f t="shared" si="45"/>
        <v>Greater than 50000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 s="9">
        <f t="shared" si="46"/>
        <v>42686.208333333328</v>
      </c>
      <c r="L995" s="11">
        <v>2016</v>
      </c>
      <c r="M995">
        <v>1476054568</v>
      </c>
      <c r="N995" s="9">
        <f t="shared" si="47"/>
        <v>42652.964907407411</v>
      </c>
      <c r="O995" s="11">
        <f>YEAR(Table1[[#This Row],[launch date  conversion]])</f>
        <v>2016</v>
      </c>
      <c r="P995" t="b">
        <v>0</v>
      </c>
      <c r="Q995">
        <v>196</v>
      </c>
      <c r="R995" t="b">
        <v>0</v>
      </c>
      <c r="S995" t="s">
        <v>8271</v>
      </c>
      <c r="T995" t="s">
        <v>8355</v>
      </c>
      <c r="U995" t="s">
        <v>8367</v>
      </c>
    </row>
    <row r="996" spans="1:21" ht="50" customHeight="1" x14ac:dyDescent="0.2">
      <c r="A996">
        <v>994</v>
      </c>
      <c r="B996" s="3" t="s">
        <v>995</v>
      </c>
      <c r="C996" s="3" t="s">
        <v>5104</v>
      </c>
      <c r="D996" s="6">
        <v>200000</v>
      </c>
      <c r="E996" s="15" t="str">
        <f t="shared" si="45"/>
        <v>Greater than 50000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 s="9">
        <f t="shared" si="46"/>
        <v>41973.957638888889</v>
      </c>
      <c r="L996" s="11">
        <v>2014</v>
      </c>
      <c r="M996">
        <v>1412835530</v>
      </c>
      <c r="N996" s="9">
        <f t="shared" si="47"/>
        <v>41921.263078703705</v>
      </c>
      <c r="O996" s="11">
        <f>YEAR(Table1[[#This Row],[launch date  conversion]])</f>
        <v>2014</v>
      </c>
      <c r="P996" t="b">
        <v>0</v>
      </c>
      <c r="Q996">
        <v>11</v>
      </c>
      <c r="R996" t="b">
        <v>0</v>
      </c>
      <c r="S996" t="s">
        <v>8271</v>
      </c>
      <c r="T996" t="s">
        <v>8355</v>
      </c>
      <c r="U996" t="s">
        <v>8367</v>
      </c>
    </row>
    <row r="997" spans="1:21" ht="50" customHeight="1" x14ac:dyDescent="0.2">
      <c r="A997">
        <v>995</v>
      </c>
      <c r="B997" s="3" t="s">
        <v>996</v>
      </c>
      <c r="C997" s="3" t="s">
        <v>5105</v>
      </c>
      <c r="D997" s="6">
        <v>10000</v>
      </c>
      <c r="E997" s="15" t="str">
        <f t="shared" si="45"/>
        <v>10000 to 14999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 s="9">
        <f t="shared" si="46"/>
        <v>41972.666666666672</v>
      </c>
      <c r="L997" s="11">
        <v>2014</v>
      </c>
      <c r="M997">
        <v>1415140480</v>
      </c>
      <c r="N997" s="9">
        <f t="shared" si="47"/>
        <v>41947.940740740742</v>
      </c>
      <c r="O997" s="11">
        <f>YEAR(Table1[[#This Row],[launch date  conversion]])</f>
        <v>2014</v>
      </c>
      <c r="P997" t="b">
        <v>0</v>
      </c>
      <c r="Q997">
        <v>9</v>
      </c>
      <c r="R997" t="b">
        <v>0</v>
      </c>
      <c r="S997" t="s">
        <v>8271</v>
      </c>
      <c r="T997" t="s">
        <v>8355</v>
      </c>
      <c r="U997" t="s">
        <v>8367</v>
      </c>
    </row>
    <row r="998" spans="1:21" ht="50" customHeight="1" x14ac:dyDescent="0.2">
      <c r="A998">
        <v>996</v>
      </c>
      <c r="B998" s="3" t="s">
        <v>997</v>
      </c>
      <c r="C998" s="3" t="s">
        <v>5106</v>
      </c>
      <c r="D998" s="6">
        <v>4000</v>
      </c>
      <c r="E998" s="15" t="str">
        <f t="shared" si="45"/>
        <v>1000 to 4999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 s="9">
        <f t="shared" si="46"/>
        <v>41847.643750000003</v>
      </c>
      <c r="L998" s="11">
        <v>2014</v>
      </c>
      <c r="M998">
        <v>1403902060</v>
      </c>
      <c r="N998" s="9">
        <f t="shared" si="47"/>
        <v>41817.866435185184</v>
      </c>
      <c r="O998" s="11">
        <f>YEAR(Table1[[#This Row],[launch date  conversion]])</f>
        <v>2014</v>
      </c>
      <c r="P998" t="b">
        <v>0</v>
      </c>
      <c r="Q998">
        <v>5</v>
      </c>
      <c r="R998" t="b">
        <v>0</v>
      </c>
      <c r="S998" t="s">
        <v>8271</v>
      </c>
      <c r="T998" t="s">
        <v>8355</v>
      </c>
      <c r="U998" t="s">
        <v>8367</v>
      </c>
    </row>
    <row r="999" spans="1:21" ht="50" customHeight="1" x14ac:dyDescent="0.2">
      <c r="A999">
        <v>997</v>
      </c>
      <c r="B999" s="3" t="s">
        <v>998</v>
      </c>
      <c r="C999" s="3" t="s">
        <v>5107</v>
      </c>
      <c r="D999" s="6">
        <v>5000</v>
      </c>
      <c r="E999" s="15" t="str">
        <f t="shared" si="45"/>
        <v>5000 to 9999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 s="9">
        <f t="shared" si="46"/>
        <v>41971.144641203704</v>
      </c>
      <c r="L999" s="11">
        <v>2014</v>
      </c>
      <c r="M999">
        <v>1414549697</v>
      </c>
      <c r="N999" s="9">
        <f t="shared" si="47"/>
        <v>41941.10297453704</v>
      </c>
      <c r="O999" s="11">
        <f>YEAR(Table1[[#This Row],[launch date  conversion]])</f>
        <v>2014</v>
      </c>
      <c r="P999" t="b">
        <v>0</v>
      </c>
      <c r="Q999">
        <v>8</v>
      </c>
      <c r="R999" t="b">
        <v>0</v>
      </c>
      <c r="S999" t="s">
        <v>8271</v>
      </c>
      <c r="T999" t="s">
        <v>8355</v>
      </c>
      <c r="U999" t="s">
        <v>8367</v>
      </c>
    </row>
    <row r="1000" spans="1:21" ht="50" customHeight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15" t="str">
        <f t="shared" si="45"/>
        <v>Greater than 50000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 s="9">
        <f t="shared" si="46"/>
        <v>42327.210659722223</v>
      </c>
      <c r="L1000" s="11">
        <v>2015</v>
      </c>
      <c r="M1000">
        <v>1444017801</v>
      </c>
      <c r="N1000" s="9">
        <f t="shared" si="47"/>
        <v>42282.168993055559</v>
      </c>
      <c r="O1000" s="11">
        <f>YEAR(Table1[[#This Row],[launch date  conversion]])</f>
        <v>2015</v>
      </c>
      <c r="P1000" t="b">
        <v>0</v>
      </c>
      <c r="Q1000">
        <v>229</v>
      </c>
      <c r="R1000" t="b">
        <v>0</v>
      </c>
      <c r="S1000" t="s">
        <v>8271</v>
      </c>
      <c r="T1000" t="s">
        <v>8355</v>
      </c>
      <c r="U1000" t="s">
        <v>8367</v>
      </c>
    </row>
    <row r="1001" spans="1:21" ht="50" customHeight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15" t="str">
        <f t="shared" si="45"/>
        <v>Greater than 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 s="9">
        <f t="shared" si="46"/>
        <v>41956.334722222222</v>
      </c>
      <c r="L1001" s="11">
        <v>2014</v>
      </c>
      <c r="M1001">
        <v>1413270690</v>
      </c>
      <c r="N1001" s="9">
        <f t="shared" si="47"/>
        <v>41926.29965277778</v>
      </c>
      <c r="O1001" s="11">
        <f>YEAR(Table1[[#This Row],[launch date  conversion]])</f>
        <v>2014</v>
      </c>
      <c r="P1001" t="b">
        <v>0</v>
      </c>
      <c r="Q1001">
        <v>40</v>
      </c>
      <c r="R1001" t="b">
        <v>0</v>
      </c>
      <c r="S1001" t="s">
        <v>8271</v>
      </c>
      <c r="T1001" t="s">
        <v>8355</v>
      </c>
      <c r="U1001" t="s">
        <v>8367</v>
      </c>
    </row>
    <row r="1002" spans="1:21" ht="50" customHeight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15" t="str">
        <f t="shared" si="45"/>
        <v>Greater than 50000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 s="9">
        <f t="shared" si="46"/>
        <v>42809.018055555556</v>
      </c>
      <c r="L1002" s="11">
        <v>2017</v>
      </c>
      <c r="M1002">
        <v>1484357160</v>
      </c>
      <c r="N1002" s="9">
        <f t="shared" si="47"/>
        <v>42749.059722222228</v>
      </c>
      <c r="O1002" s="11">
        <f>YEAR(Table1[[#This Row],[launch date  conversion]])</f>
        <v>2017</v>
      </c>
      <c r="P1002" t="b">
        <v>0</v>
      </c>
      <c r="Q1002">
        <v>6</v>
      </c>
      <c r="R1002" t="b">
        <v>0</v>
      </c>
      <c r="S1002" t="s">
        <v>8271</v>
      </c>
      <c r="T1002" t="s">
        <v>8355</v>
      </c>
      <c r="U1002" t="s">
        <v>8367</v>
      </c>
    </row>
    <row r="1003" spans="1:21" ht="50" customHeight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15" t="str">
        <f t="shared" si="45"/>
        <v>5000 to 9999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 s="9">
        <f t="shared" si="46"/>
        <v>42765.720057870371</v>
      </c>
      <c r="L1003" s="11">
        <v>2017</v>
      </c>
      <c r="M1003">
        <v>1481908613</v>
      </c>
      <c r="N1003" s="9">
        <f t="shared" si="47"/>
        <v>42720.720057870371</v>
      </c>
      <c r="O1003" s="11">
        <f>YEAR(Table1[[#This Row],[launch date  conversion]])</f>
        <v>2016</v>
      </c>
      <c r="P1003" t="b">
        <v>0</v>
      </c>
      <c r="Q1003">
        <v>4</v>
      </c>
      <c r="R1003" t="b">
        <v>0</v>
      </c>
      <c r="S1003" t="s">
        <v>8271</v>
      </c>
      <c r="T1003" t="s">
        <v>8355</v>
      </c>
      <c r="U1003" t="s">
        <v>8367</v>
      </c>
    </row>
    <row r="1004" spans="1:21" ht="50" customHeight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15" t="str">
        <f t="shared" si="45"/>
        <v>5000 to 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 s="9">
        <f t="shared" si="46"/>
        <v>42355.249305555553</v>
      </c>
      <c r="L1004" s="11">
        <v>2015</v>
      </c>
      <c r="M1004">
        <v>1447777514</v>
      </c>
      <c r="N1004" s="9">
        <f t="shared" si="47"/>
        <v>42325.684189814812</v>
      </c>
      <c r="O1004" s="11">
        <f>YEAR(Table1[[#This Row],[launch date  conversion]])</f>
        <v>2015</v>
      </c>
      <c r="P1004" t="b">
        <v>0</v>
      </c>
      <c r="Q1004">
        <v>22</v>
      </c>
      <c r="R1004" t="b">
        <v>0</v>
      </c>
      <c r="S1004" t="s">
        <v>8271</v>
      </c>
      <c r="T1004" t="s">
        <v>8355</v>
      </c>
      <c r="U1004" t="s">
        <v>8367</v>
      </c>
    </row>
    <row r="1005" spans="1:21" ht="50" customHeight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15" t="str">
        <f t="shared" si="45"/>
        <v>20000 to 24999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 s="9">
        <f t="shared" si="46"/>
        <v>42810.667372685188</v>
      </c>
      <c r="L1005" s="11">
        <v>2017</v>
      </c>
      <c r="M1005">
        <v>1487091661</v>
      </c>
      <c r="N1005" s="9">
        <f t="shared" si="47"/>
        <v>42780.709039351852</v>
      </c>
      <c r="O1005" s="11">
        <f>YEAR(Table1[[#This Row],[launch date  conversion]])</f>
        <v>2017</v>
      </c>
      <c r="P1005" t="b">
        <v>0</v>
      </c>
      <c r="Q1005">
        <v>15</v>
      </c>
      <c r="R1005" t="b">
        <v>0</v>
      </c>
      <c r="S1005" t="s">
        <v>8271</v>
      </c>
      <c r="T1005" t="s">
        <v>8355</v>
      </c>
      <c r="U1005" t="s">
        <v>8367</v>
      </c>
    </row>
    <row r="1006" spans="1:21" ht="50" customHeight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15" t="str">
        <f t="shared" si="45"/>
        <v>25000 to 29999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 s="9">
        <f t="shared" si="46"/>
        <v>42418.708645833336</v>
      </c>
      <c r="L1006" s="11">
        <v>2016</v>
      </c>
      <c r="M1006">
        <v>1453222827</v>
      </c>
      <c r="N1006" s="9">
        <f t="shared" si="47"/>
        <v>42388.708645833336</v>
      </c>
      <c r="O1006" s="11">
        <f>YEAR(Table1[[#This Row],[launch date  conversion]])</f>
        <v>2016</v>
      </c>
      <c r="P1006" t="b">
        <v>0</v>
      </c>
      <c r="Q1006">
        <v>95</v>
      </c>
      <c r="R1006" t="b">
        <v>0</v>
      </c>
      <c r="S1006" t="s">
        <v>8271</v>
      </c>
      <c r="T1006" t="s">
        <v>8355</v>
      </c>
      <c r="U1006" t="s">
        <v>8367</v>
      </c>
    </row>
    <row r="1007" spans="1:21" ht="50" customHeight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15" t="str">
        <f t="shared" si="45"/>
        <v>Greater than 50000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 s="9">
        <f t="shared" si="46"/>
        <v>42307.624803240738</v>
      </c>
      <c r="L1007" s="11">
        <v>2015</v>
      </c>
      <c r="M1007">
        <v>1443538783</v>
      </c>
      <c r="N1007" s="9">
        <f t="shared" si="47"/>
        <v>42276.624803240738</v>
      </c>
      <c r="O1007" s="11">
        <f>YEAR(Table1[[#This Row],[launch date  conversion]])</f>
        <v>2015</v>
      </c>
      <c r="P1007" t="b">
        <v>0</v>
      </c>
      <c r="Q1007">
        <v>161</v>
      </c>
      <c r="R1007" t="b">
        <v>0</v>
      </c>
      <c r="S1007" t="s">
        <v>8271</v>
      </c>
      <c r="T1007" t="s">
        <v>8355</v>
      </c>
      <c r="U1007" t="s">
        <v>8367</v>
      </c>
    </row>
    <row r="1008" spans="1:21" ht="50" customHeight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15" t="str">
        <f t="shared" si="45"/>
        <v>1000 to 4999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 s="9">
        <f t="shared" si="46"/>
        <v>41985.299305555556</v>
      </c>
      <c r="L1008" s="11">
        <v>2014</v>
      </c>
      <c r="M1008">
        <v>1417654672</v>
      </c>
      <c r="N1008" s="9">
        <f t="shared" si="47"/>
        <v>41977.040185185186</v>
      </c>
      <c r="O1008" s="11">
        <f>YEAR(Table1[[#This Row],[launch date  conversion]])</f>
        <v>2014</v>
      </c>
      <c r="P1008" t="b">
        <v>0</v>
      </c>
      <c r="Q1008">
        <v>8</v>
      </c>
      <c r="R1008" t="b">
        <v>0</v>
      </c>
      <c r="S1008" t="s">
        <v>8271</v>
      </c>
      <c r="T1008" t="s">
        <v>8355</v>
      </c>
      <c r="U1008" t="s">
        <v>8367</v>
      </c>
    </row>
    <row r="1009" spans="1:21" ht="50" customHeight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15" t="str">
        <f t="shared" si="45"/>
        <v>30000 to 34999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 s="9">
        <f t="shared" si="46"/>
        <v>42718.6252662037</v>
      </c>
      <c r="L1009" s="11">
        <v>2016</v>
      </c>
      <c r="M1009">
        <v>1478095223</v>
      </c>
      <c r="N1009" s="9">
        <f t="shared" si="47"/>
        <v>42676.583599537036</v>
      </c>
      <c r="O1009" s="11">
        <f>YEAR(Table1[[#This Row],[launch date  conversion]])</f>
        <v>2016</v>
      </c>
      <c r="P1009" t="b">
        <v>0</v>
      </c>
      <c r="Q1009">
        <v>76</v>
      </c>
      <c r="R1009" t="b">
        <v>0</v>
      </c>
      <c r="S1009" t="s">
        <v>8271</v>
      </c>
      <c r="T1009" t="s">
        <v>8355</v>
      </c>
      <c r="U1009" t="s">
        <v>8367</v>
      </c>
    </row>
    <row r="1010" spans="1:21" ht="50" customHeight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15" t="str">
        <f t="shared" si="45"/>
        <v>Greater than 50000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 s="9">
        <f t="shared" si="46"/>
        <v>42732.809201388889</v>
      </c>
      <c r="L1010" s="11">
        <v>2016</v>
      </c>
      <c r="M1010">
        <v>1480361115</v>
      </c>
      <c r="N1010" s="9">
        <f t="shared" si="47"/>
        <v>42702.809201388889</v>
      </c>
      <c r="O1010" s="11">
        <f>YEAR(Table1[[#This Row],[launch date  conversion]])</f>
        <v>2016</v>
      </c>
      <c r="P1010" t="b">
        <v>0</v>
      </c>
      <c r="Q1010">
        <v>1</v>
      </c>
      <c r="R1010" t="b">
        <v>0</v>
      </c>
      <c r="S1010" t="s">
        <v>8271</v>
      </c>
      <c r="T1010" t="s">
        <v>8355</v>
      </c>
      <c r="U1010" t="s">
        <v>8367</v>
      </c>
    </row>
    <row r="1011" spans="1:21" ht="50" customHeight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15" t="str">
        <f t="shared" si="45"/>
        <v>Greater than 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 s="9">
        <f t="shared" si="46"/>
        <v>42540.604699074072</v>
      </c>
      <c r="L1011" s="11">
        <v>2016</v>
      </c>
      <c r="M1011">
        <v>1463754646</v>
      </c>
      <c r="N1011" s="9">
        <f t="shared" si="47"/>
        <v>42510.604699074072</v>
      </c>
      <c r="O1011" s="11">
        <f>YEAR(Table1[[#This Row],[launch date  conversion]])</f>
        <v>2016</v>
      </c>
      <c r="P1011" t="b">
        <v>0</v>
      </c>
      <c r="Q1011">
        <v>101</v>
      </c>
      <c r="R1011" t="b">
        <v>0</v>
      </c>
      <c r="S1011" t="s">
        <v>8271</v>
      </c>
      <c r="T1011" t="s">
        <v>8355</v>
      </c>
      <c r="U1011" t="s">
        <v>8367</v>
      </c>
    </row>
    <row r="1012" spans="1:21" ht="50" customHeight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15" t="str">
        <f t="shared" si="45"/>
        <v>Greater than 50000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 s="9">
        <f t="shared" si="46"/>
        <v>42618.124305555553</v>
      </c>
      <c r="L1012" s="11">
        <v>2016</v>
      </c>
      <c r="M1012">
        <v>1468180462</v>
      </c>
      <c r="N1012" s="9">
        <f t="shared" si="47"/>
        <v>42561.829421296294</v>
      </c>
      <c r="O1012" s="11">
        <f>YEAR(Table1[[#This Row],[launch date  conversion]])</f>
        <v>2016</v>
      </c>
      <c r="P1012" t="b">
        <v>0</v>
      </c>
      <c r="Q1012">
        <v>4</v>
      </c>
      <c r="R1012" t="b">
        <v>0</v>
      </c>
      <c r="S1012" t="s">
        <v>8271</v>
      </c>
      <c r="T1012" t="s">
        <v>8355</v>
      </c>
      <c r="U1012" t="s">
        <v>8367</v>
      </c>
    </row>
    <row r="1013" spans="1:21" ht="50" customHeight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15" t="str">
        <f t="shared" si="45"/>
        <v>20000 to 24999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 s="9">
        <f t="shared" si="46"/>
        <v>41991.898090277777</v>
      </c>
      <c r="L1013" s="11">
        <v>2014</v>
      </c>
      <c r="M1013">
        <v>1415050395</v>
      </c>
      <c r="N1013" s="9">
        <f t="shared" si="47"/>
        <v>41946.898090277777</v>
      </c>
      <c r="O1013" s="11">
        <f>YEAR(Table1[[#This Row],[launch date  conversion]])</f>
        <v>2014</v>
      </c>
      <c r="P1013" t="b">
        <v>0</v>
      </c>
      <c r="Q1013">
        <v>1</v>
      </c>
      <c r="R1013" t="b">
        <v>0</v>
      </c>
      <c r="S1013" t="s">
        <v>8271</v>
      </c>
      <c r="T1013" t="s">
        <v>8355</v>
      </c>
      <c r="U1013" t="s">
        <v>8367</v>
      </c>
    </row>
    <row r="1014" spans="1:21" ht="50" customHeight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15" t="str">
        <f t="shared" si="45"/>
        <v>5000 to 9999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 s="9">
        <f t="shared" si="46"/>
        <v>42759.440416666665</v>
      </c>
      <c r="L1014" s="11">
        <v>2017</v>
      </c>
      <c r="M1014">
        <v>1481366052</v>
      </c>
      <c r="N1014" s="9">
        <f t="shared" si="47"/>
        <v>42714.440416666665</v>
      </c>
      <c r="O1014" s="11">
        <f>YEAR(Table1[[#This Row],[launch date  conversion]])</f>
        <v>2016</v>
      </c>
      <c r="P1014" t="b">
        <v>0</v>
      </c>
      <c r="Q1014">
        <v>775</v>
      </c>
      <c r="R1014" t="b">
        <v>0</v>
      </c>
      <c r="S1014" t="s">
        <v>8271</v>
      </c>
      <c r="T1014" t="s">
        <v>8355</v>
      </c>
      <c r="U1014" t="s">
        <v>8367</v>
      </c>
    </row>
    <row r="1015" spans="1:21" ht="50" customHeight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15" t="str">
        <f t="shared" si="45"/>
        <v>25000 to 29999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 s="9">
        <f t="shared" si="46"/>
        <v>42367.833333333328</v>
      </c>
      <c r="L1015" s="11">
        <v>2015</v>
      </c>
      <c r="M1015">
        <v>1449000056</v>
      </c>
      <c r="N1015" s="9">
        <f t="shared" si="47"/>
        <v>42339.833981481483</v>
      </c>
      <c r="O1015" s="11">
        <f>YEAR(Table1[[#This Row],[launch date  conversion]])</f>
        <v>2015</v>
      </c>
      <c r="P1015" t="b">
        <v>0</v>
      </c>
      <c r="Q1015">
        <v>90</v>
      </c>
      <c r="R1015" t="b">
        <v>0</v>
      </c>
      <c r="S1015" t="s">
        <v>8271</v>
      </c>
      <c r="T1015" t="s">
        <v>8355</v>
      </c>
      <c r="U1015" t="s">
        <v>8367</v>
      </c>
    </row>
    <row r="1016" spans="1:21" ht="50" customHeight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15" t="str">
        <f t="shared" si="45"/>
        <v>10000 to 14999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 s="9">
        <f t="shared" si="46"/>
        <v>42005.002488425926</v>
      </c>
      <c r="L1016" s="11">
        <v>2015</v>
      </c>
      <c r="M1016">
        <v>1415750615</v>
      </c>
      <c r="N1016" s="9">
        <f t="shared" si="47"/>
        <v>41955.002488425926</v>
      </c>
      <c r="O1016" s="11">
        <f>YEAR(Table1[[#This Row],[launch date  conversion]])</f>
        <v>2014</v>
      </c>
      <c r="P1016" t="b">
        <v>0</v>
      </c>
      <c r="Q1016">
        <v>16</v>
      </c>
      <c r="R1016" t="b">
        <v>0</v>
      </c>
      <c r="S1016" t="s">
        <v>8271</v>
      </c>
      <c r="T1016" t="s">
        <v>8355</v>
      </c>
      <c r="U1016" t="s">
        <v>8367</v>
      </c>
    </row>
    <row r="1017" spans="1:21" ht="50" customHeight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15" t="str">
        <f t="shared" si="45"/>
        <v>5000 to 9999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 s="9">
        <f t="shared" si="46"/>
        <v>42333.920081018514</v>
      </c>
      <c r="L1017" s="11">
        <v>2015</v>
      </c>
      <c r="M1017">
        <v>1445893495</v>
      </c>
      <c r="N1017" s="9">
        <f t="shared" si="47"/>
        <v>42303.878414351857</v>
      </c>
      <c r="O1017" s="11">
        <f>YEAR(Table1[[#This Row],[launch date  conversion]])</f>
        <v>2015</v>
      </c>
      <c r="P1017" t="b">
        <v>0</v>
      </c>
      <c r="Q1017">
        <v>6</v>
      </c>
      <c r="R1017" t="b">
        <v>0</v>
      </c>
      <c r="S1017" t="s">
        <v>8271</v>
      </c>
      <c r="T1017" t="s">
        <v>8355</v>
      </c>
      <c r="U1017" t="s">
        <v>8367</v>
      </c>
    </row>
    <row r="1018" spans="1:21" ht="50" customHeight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15" t="str">
        <f t="shared" si="45"/>
        <v>Greater than 50000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 s="9">
        <f t="shared" si="46"/>
        <v>42467.065462962957</v>
      </c>
      <c r="L1018" s="11">
        <v>2016</v>
      </c>
      <c r="M1018">
        <v>1456108456</v>
      </c>
      <c r="N1018" s="9">
        <f t="shared" si="47"/>
        <v>42422.107129629629</v>
      </c>
      <c r="O1018" s="11">
        <f>YEAR(Table1[[#This Row],[launch date  conversion]])</f>
        <v>2016</v>
      </c>
      <c r="P1018" t="b">
        <v>0</v>
      </c>
      <c r="Q1018">
        <v>38</v>
      </c>
      <c r="R1018" t="b">
        <v>0</v>
      </c>
      <c r="S1018" t="s">
        <v>8271</v>
      </c>
      <c r="T1018" t="s">
        <v>8355</v>
      </c>
      <c r="U1018" t="s">
        <v>8367</v>
      </c>
    </row>
    <row r="1019" spans="1:21" ht="50" customHeight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15" t="str">
        <f t="shared" si="45"/>
        <v>Greater than 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 s="9">
        <f t="shared" si="46"/>
        <v>42329.716840277775</v>
      </c>
      <c r="L1019" s="11">
        <v>2015</v>
      </c>
      <c r="M1019">
        <v>1444666335</v>
      </c>
      <c r="N1019" s="9">
        <f t="shared" si="47"/>
        <v>42289.675173611111</v>
      </c>
      <c r="O1019" s="11">
        <f>YEAR(Table1[[#This Row],[launch date  conversion]])</f>
        <v>2015</v>
      </c>
      <c r="P1019" t="b">
        <v>0</v>
      </c>
      <c r="Q1019">
        <v>355</v>
      </c>
      <c r="R1019" t="b">
        <v>0</v>
      </c>
      <c r="S1019" t="s">
        <v>8271</v>
      </c>
      <c r="T1019" t="s">
        <v>8355</v>
      </c>
      <c r="U1019" t="s">
        <v>8367</v>
      </c>
    </row>
    <row r="1020" spans="1:21" ht="50" customHeight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15" t="str">
        <f t="shared" si="45"/>
        <v>20000 to 24999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 s="9">
        <f t="shared" si="46"/>
        <v>42565.492280092592</v>
      </c>
      <c r="L1020" s="11">
        <v>2016</v>
      </c>
      <c r="M1020">
        <v>1465904933</v>
      </c>
      <c r="N1020" s="9">
        <f t="shared" si="47"/>
        <v>42535.492280092592</v>
      </c>
      <c r="O1020" s="11">
        <f>YEAR(Table1[[#This Row],[launch date  conversion]])</f>
        <v>2016</v>
      </c>
      <c r="P1020" t="b">
        <v>0</v>
      </c>
      <c r="Q1020">
        <v>7</v>
      </c>
      <c r="R1020" t="b">
        <v>0</v>
      </c>
      <c r="S1020" t="s">
        <v>8271</v>
      </c>
      <c r="T1020" t="s">
        <v>8355</v>
      </c>
      <c r="U1020" t="s">
        <v>8367</v>
      </c>
    </row>
    <row r="1021" spans="1:21" ht="50" customHeight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15" t="str">
        <f t="shared" si="45"/>
        <v>45000 to 49999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 s="9">
        <f t="shared" si="46"/>
        <v>42039.973946759259</v>
      </c>
      <c r="L1021" s="11">
        <v>2015</v>
      </c>
      <c r="M1021">
        <v>1420500149</v>
      </c>
      <c r="N1021" s="9">
        <f t="shared" si="47"/>
        <v>42009.973946759259</v>
      </c>
      <c r="O1021" s="11">
        <f>YEAR(Table1[[#This Row],[launch date  conversion]])</f>
        <v>2015</v>
      </c>
      <c r="P1021" t="b">
        <v>0</v>
      </c>
      <c r="Q1021">
        <v>400</v>
      </c>
      <c r="R1021" t="b">
        <v>0</v>
      </c>
      <c r="S1021" t="s">
        <v>8271</v>
      </c>
      <c r="T1021" t="s">
        <v>8355</v>
      </c>
      <c r="U1021" t="s">
        <v>8367</v>
      </c>
    </row>
    <row r="1022" spans="1:21" ht="50" customHeight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15" t="str">
        <f t="shared" si="45"/>
        <v>1000 to 4999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 s="9">
        <f t="shared" si="46"/>
        <v>42157.032638888893</v>
      </c>
      <c r="L1022" s="11">
        <v>2015</v>
      </c>
      <c r="M1022">
        <v>1430617209</v>
      </c>
      <c r="N1022" s="9">
        <f t="shared" si="47"/>
        <v>42127.069548611107</v>
      </c>
      <c r="O1022" s="11">
        <f>YEAR(Table1[[#This Row],[launch date  conversion]])</f>
        <v>2015</v>
      </c>
      <c r="P1022" t="b">
        <v>0</v>
      </c>
      <c r="Q1022">
        <v>30</v>
      </c>
      <c r="R1022" t="b">
        <v>1</v>
      </c>
      <c r="S1022" t="s">
        <v>8278</v>
      </c>
      <c r="T1022" t="s">
        <v>8352</v>
      </c>
      <c r="U1022" t="s">
        <v>8374</v>
      </c>
    </row>
    <row r="1023" spans="1:21" ht="50" customHeight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15" t="str">
        <f t="shared" si="45"/>
        <v>1000 to 4999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 s="9">
        <f t="shared" si="46"/>
        <v>42294.166666666672</v>
      </c>
      <c r="L1023" s="11">
        <v>2015</v>
      </c>
      <c r="M1023">
        <v>1443074571</v>
      </c>
      <c r="N1023" s="9">
        <f t="shared" si="47"/>
        <v>42271.251979166671</v>
      </c>
      <c r="O1023" s="11">
        <f>YEAR(Table1[[#This Row],[launch date  conversion]])</f>
        <v>2015</v>
      </c>
      <c r="P1023" t="b">
        <v>1</v>
      </c>
      <c r="Q1023">
        <v>478</v>
      </c>
      <c r="R1023" t="b">
        <v>1</v>
      </c>
      <c r="S1023" t="s">
        <v>8278</v>
      </c>
      <c r="T1023" t="s">
        <v>8352</v>
      </c>
      <c r="U1023" t="s">
        <v>8374</v>
      </c>
    </row>
    <row r="1024" spans="1:21" ht="50" customHeight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15" t="str">
        <f t="shared" si="45"/>
        <v>1000 to 4999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 s="9">
        <f t="shared" si="46"/>
        <v>42141.646724537044</v>
      </c>
      <c r="L1024" s="11">
        <v>2015</v>
      </c>
      <c r="M1024">
        <v>1429284677</v>
      </c>
      <c r="N1024" s="9">
        <f t="shared" si="47"/>
        <v>42111.646724537044</v>
      </c>
      <c r="O1024" s="11">
        <f>YEAR(Table1[[#This Row],[launch date  conversion]])</f>
        <v>2015</v>
      </c>
      <c r="P1024" t="b">
        <v>1</v>
      </c>
      <c r="Q1024">
        <v>74</v>
      </c>
      <c r="R1024" t="b">
        <v>1</v>
      </c>
      <c r="S1024" t="s">
        <v>8278</v>
      </c>
      <c r="T1024" t="s">
        <v>8352</v>
      </c>
      <c r="U1024" t="s">
        <v>8374</v>
      </c>
    </row>
    <row r="1025" spans="1:21" ht="50" customHeight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15" t="str">
        <f t="shared" si="45"/>
        <v>1000 to 4999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 s="9">
        <f t="shared" si="46"/>
        <v>42175.919687500005</v>
      </c>
      <c r="L1025" s="11">
        <v>2015</v>
      </c>
      <c r="M1025">
        <v>1432245861</v>
      </c>
      <c r="N1025" s="9">
        <f t="shared" si="47"/>
        <v>42145.919687500005</v>
      </c>
      <c r="O1025" s="11">
        <f>YEAR(Table1[[#This Row],[launch date  conversion]])</f>
        <v>2015</v>
      </c>
      <c r="P1025" t="b">
        <v>0</v>
      </c>
      <c r="Q1025">
        <v>131</v>
      </c>
      <c r="R1025" t="b">
        <v>1</v>
      </c>
      <c r="S1025" t="s">
        <v>8278</v>
      </c>
      <c r="T1025" t="s">
        <v>8352</v>
      </c>
      <c r="U1025" t="s">
        <v>8374</v>
      </c>
    </row>
    <row r="1026" spans="1:21" ht="50" customHeight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15" t="str">
        <f t="shared" ref="E1026:E1089" si="48">_xlfn.IFS(D1026&lt;1000,"less than 1000",D1026&lt;5000, "1000 to 4999",D1026&lt;10000, "5000 to 9999",D1026&lt;15000, "10000 to 14999",D1026&lt;20000,"15000 to 19999",D1026&lt;25000, "20000 to 24999", D1026&lt;30000, "25000 to 29999",D1026&lt;35000,"30000 to 34999", D1026&lt;40000,"35000 to 39999", D1026&lt;45000,"40000 to 44999",D1026&lt;50000,"45000 to 49999",TRUE, "Greater than 50000")</f>
        <v>20000 to 24999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 s="9">
        <f t="shared" si="46"/>
        <v>42400.580590277779</v>
      </c>
      <c r="L1026" s="11">
        <v>2016</v>
      </c>
      <c r="M1026">
        <v>1451656563</v>
      </c>
      <c r="N1026" s="9">
        <f t="shared" si="47"/>
        <v>42370.580590277779</v>
      </c>
      <c r="O1026" s="11">
        <f>YEAR(Table1[[#This Row],[launch date  conversion]])</f>
        <v>2016</v>
      </c>
      <c r="P1026" t="b">
        <v>1</v>
      </c>
      <c r="Q1026">
        <v>61</v>
      </c>
      <c r="R1026" t="b">
        <v>1</v>
      </c>
      <c r="S1026" t="s">
        <v>8278</v>
      </c>
      <c r="T1026" t="s">
        <v>8352</v>
      </c>
      <c r="U1026" t="s">
        <v>8374</v>
      </c>
    </row>
    <row r="1027" spans="1:21" ht="50" customHeight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15" t="str">
        <f t="shared" si="48"/>
        <v>Greater than 50000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 s="9">
        <f t="shared" ref="K1027:K1090" si="49">(((J1027/60)/60)/24)+DATE(1970,1,1)</f>
        <v>42079.792094907403</v>
      </c>
      <c r="L1027" s="11">
        <v>2015</v>
      </c>
      <c r="M1027">
        <v>1423944037</v>
      </c>
      <c r="N1027" s="9">
        <f t="shared" ref="N1027:N1090" si="50">(((M1027/60)/60)/24)+DATE(1970,1,1)</f>
        <v>42049.833761574075</v>
      </c>
      <c r="O1027" s="11">
        <f>YEAR(Table1[[#This Row],[launch date  conversion]])</f>
        <v>2015</v>
      </c>
      <c r="P1027" t="b">
        <v>1</v>
      </c>
      <c r="Q1027">
        <v>1071</v>
      </c>
      <c r="R1027" t="b">
        <v>1</v>
      </c>
      <c r="S1027" t="s">
        <v>8278</v>
      </c>
      <c r="T1027" t="s">
        <v>8352</v>
      </c>
      <c r="U1027" t="s">
        <v>8374</v>
      </c>
    </row>
    <row r="1028" spans="1:21" ht="50" customHeight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15" t="str">
        <f t="shared" si="48"/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 s="9">
        <f t="shared" si="49"/>
        <v>42460.365925925929</v>
      </c>
      <c r="L1028" s="11">
        <v>2016</v>
      </c>
      <c r="M1028">
        <v>1456480016</v>
      </c>
      <c r="N1028" s="9">
        <f t="shared" si="50"/>
        <v>42426.407592592594</v>
      </c>
      <c r="O1028" s="11">
        <f>YEAR(Table1[[#This Row],[launch date  conversion]])</f>
        <v>2016</v>
      </c>
      <c r="P1028" t="b">
        <v>1</v>
      </c>
      <c r="Q1028">
        <v>122</v>
      </c>
      <c r="R1028" t="b">
        <v>1</v>
      </c>
      <c r="S1028" t="s">
        <v>8278</v>
      </c>
      <c r="T1028" t="s">
        <v>8352</v>
      </c>
      <c r="U1028" t="s">
        <v>8374</v>
      </c>
    </row>
    <row r="1029" spans="1:21" ht="50" customHeight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15" t="str">
        <f t="shared" si="48"/>
        <v>5000 to 9999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 s="9">
        <f t="shared" si="49"/>
        <v>41935.034108796295</v>
      </c>
      <c r="L1029" s="11">
        <v>2014</v>
      </c>
      <c r="M1029">
        <v>1411433347</v>
      </c>
      <c r="N1029" s="9">
        <f t="shared" si="50"/>
        <v>41905.034108796295</v>
      </c>
      <c r="O1029" s="11">
        <f>YEAR(Table1[[#This Row],[launch date  conversion]])</f>
        <v>2014</v>
      </c>
      <c r="P1029" t="b">
        <v>1</v>
      </c>
      <c r="Q1029">
        <v>111</v>
      </c>
      <c r="R1029" t="b">
        <v>1</v>
      </c>
      <c r="S1029" t="s">
        <v>8278</v>
      </c>
      <c r="T1029" t="s">
        <v>8352</v>
      </c>
      <c r="U1029" t="s">
        <v>8374</v>
      </c>
    </row>
    <row r="1030" spans="1:21" ht="50" customHeight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15" t="str">
        <f t="shared" si="48"/>
        <v>10000 to 14999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 s="9">
        <f t="shared" si="49"/>
        <v>42800.833333333328</v>
      </c>
      <c r="L1030" s="11">
        <v>2017</v>
      </c>
      <c r="M1030">
        <v>1484924605</v>
      </c>
      <c r="N1030" s="9">
        <f t="shared" si="50"/>
        <v>42755.627372685187</v>
      </c>
      <c r="O1030" s="11">
        <f>YEAR(Table1[[#This Row],[launch date  conversion]])</f>
        <v>2017</v>
      </c>
      <c r="P1030" t="b">
        <v>1</v>
      </c>
      <c r="Q1030">
        <v>255</v>
      </c>
      <c r="R1030" t="b">
        <v>1</v>
      </c>
      <c r="S1030" t="s">
        <v>8278</v>
      </c>
      <c r="T1030" t="s">
        <v>8352</v>
      </c>
      <c r="U1030" t="s">
        <v>8374</v>
      </c>
    </row>
    <row r="1031" spans="1:21" ht="50" customHeight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15" t="str">
        <f t="shared" si="48"/>
        <v>10000 to 14999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 s="9">
        <f t="shared" si="49"/>
        <v>42098.915972222225</v>
      </c>
      <c r="L1031" s="11">
        <v>2015</v>
      </c>
      <c r="M1031">
        <v>1423501507</v>
      </c>
      <c r="N1031" s="9">
        <f t="shared" si="50"/>
        <v>42044.711886574078</v>
      </c>
      <c r="O1031" s="11">
        <f>YEAR(Table1[[#This Row],[launch date  conversion]])</f>
        <v>2015</v>
      </c>
      <c r="P1031" t="b">
        <v>0</v>
      </c>
      <c r="Q1031">
        <v>141</v>
      </c>
      <c r="R1031" t="b">
        <v>1</v>
      </c>
      <c r="S1031" t="s">
        <v>8278</v>
      </c>
      <c r="T1031" t="s">
        <v>8352</v>
      </c>
      <c r="U1031" t="s">
        <v>8374</v>
      </c>
    </row>
    <row r="1032" spans="1:21" ht="50" customHeight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15" t="str">
        <f t="shared" si="48"/>
        <v>1000 to 4999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 s="9">
        <f t="shared" si="49"/>
        <v>42625.483206018514</v>
      </c>
      <c r="L1032" s="11">
        <v>2016</v>
      </c>
      <c r="M1032">
        <v>1472470549</v>
      </c>
      <c r="N1032" s="9">
        <f t="shared" si="50"/>
        <v>42611.483206018514</v>
      </c>
      <c r="O1032" s="11">
        <f>YEAR(Table1[[#This Row],[launch date  conversion]])</f>
        <v>2016</v>
      </c>
      <c r="P1032" t="b">
        <v>0</v>
      </c>
      <c r="Q1032">
        <v>159</v>
      </c>
      <c r="R1032" t="b">
        <v>1</v>
      </c>
      <c r="S1032" t="s">
        <v>8278</v>
      </c>
      <c r="T1032" t="s">
        <v>8352</v>
      </c>
      <c r="U1032" t="s">
        <v>8374</v>
      </c>
    </row>
    <row r="1033" spans="1:21" ht="50" customHeight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15" t="str">
        <f t="shared" si="48"/>
        <v>10000 to 14999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 s="9">
        <f t="shared" si="49"/>
        <v>42354.764004629629</v>
      </c>
      <c r="L1033" s="11">
        <v>2015</v>
      </c>
      <c r="M1033">
        <v>1447698010</v>
      </c>
      <c r="N1033" s="9">
        <f t="shared" si="50"/>
        <v>42324.764004629629</v>
      </c>
      <c r="O1033" s="11">
        <f>YEAR(Table1[[#This Row],[launch date  conversion]])</f>
        <v>2015</v>
      </c>
      <c r="P1033" t="b">
        <v>0</v>
      </c>
      <c r="Q1033">
        <v>99</v>
      </c>
      <c r="R1033" t="b">
        <v>1</v>
      </c>
      <c r="S1033" t="s">
        <v>8278</v>
      </c>
      <c r="T1033" t="s">
        <v>8352</v>
      </c>
      <c r="U1033" t="s">
        <v>8374</v>
      </c>
    </row>
    <row r="1034" spans="1:21" ht="50" customHeight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15" t="str">
        <f t="shared" si="48"/>
        <v>5000 to 9999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 s="9">
        <f t="shared" si="49"/>
        <v>42544.666956018518</v>
      </c>
      <c r="L1034" s="11">
        <v>2016</v>
      </c>
      <c r="M1034">
        <v>1464105625</v>
      </c>
      <c r="N1034" s="9">
        <f t="shared" si="50"/>
        <v>42514.666956018518</v>
      </c>
      <c r="O1034" s="11">
        <f>YEAR(Table1[[#This Row],[launch date  conversion]])</f>
        <v>2016</v>
      </c>
      <c r="P1034" t="b">
        <v>0</v>
      </c>
      <c r="Q1034">
        <v>96</v>
      </c>
      <c r="R1034" t="b">
        <v>1</v>
      </c>
      <c r="S1034" t="s">
        <v>8278</v>
      </c>
      <c r="T1034" t="s">
        <v>8352</v>
      </c>
      <c r="U1034" t="s">
        <v>8374</v>
      </c>
    </row>
    <row r="1035" spans="1:21" ht="50" customHeight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15" t="str">
        <f t="shared" si="48"/>
        <v>1000 to 4999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 s="9">
        <f t="shared" si="49"/>
        <v>42716.732407407413</v>
      </c>
      <c r="L1035" s="11">
        <v>2016</v>
      </c>
      <c r="M1035">
        <v>1479144880</v>
      </c>
      <c r="N1035" s="9">
        <f t="shared" si="50"/>
        <v>42688.732407407413</v>
      </c>
      <c r="O1035" s="11">
        <f>YEAR(Table1[[#This Row],[launch date  conversion]])</f>
        <v>2016</v>
      </c>
      <c r="P1035" t="b">
        <v>0</v>
      </c>
      <c r="Q1035">
        <v>27</v>
      </c>
      <c r="R1035" t="b">
        <v>1</v>
      </c>
      <c r="S1035" t="s">
        <v>8278</v>
      </c>
      <c r="T1035" t="s">
        <v>8352</v>
      </c>
      <c r="U1035" t="s">
        <v>8374</v>
      </c>
    </row>
    <row r="1036" spans="1:21" ht="50" customHeight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15" t="str">
        <f t="shared" si="48"/>
        <v>5000 to 9999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 s="9">
        <f t="shared" si="49"/>
        <v>42587.165972222225</v>
      </c>
      <c r="L1036" s="11">
        <v>2016</v>
      </c>
      <c r="M1036">
        <v>1467604804</v>
      </c>
      <c r="N1036" s="9">
        <f t="shared" si="50"/>
        <v>42555.166712962964</v>
      </c>
      <c r="O1036" s="11">
        <f>YEAR(Table1[[#This Row],[launch date  conversion]])</f>
        <v>2016</v>
      </c>
      <c r="P1036" t="b">
        <v>0</v>
      </c>
      <c r="Q1036">
        <v>166</v>
      </c>
      <c r="R1036" t="b">
        <v>1</v>
      </c>
      <c r="S1036" t="s">
        <v>8278</v>
      </c>
      <c r="T1036" t="s">
        <v>8352</v>
      </c>
      <c r="U1036" t="s">
        <v>8374</v>
      </c>
    </row>
    <row r="1037" spans="1:21" ht="50" customHeight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15" t="str">
        <f t="shared" si="48"/>
        <v>1000 to 4999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 s="9">
        <f t="shared" si="49"/>
        <v>42046.641435185185</v>
      </c>
      <c r="L1037" s="11">
        <v>2015</v>
      </c>
      <c r="M1037">
        <v>1421076220</v>
      </c>
      <c r="N1037" s="9">
        <f t="shared" si="50"/>
        <v>42016.641435185185</v>
      </c>
      <c r="O1037" s="11">
        <f>YEAR(Table1[[#This Row],[launch date  conversion]])</f>
        <v>2015</v>
      </c>
      <c r="P1037" t="b">
        <v>0</v>
      </c>
      <c r="Q1037">
        <v>76</v>
      </c>
      <c r="R1037" t="b">
        <v>1</v>
      </c>
      <c r="S1037" t="s">
        <v>8278</v>
      </c>
      <c r="T1037" t="s">
        <v>8352</v>
      </c>
      <c r="U1037" t="s">
        <v>8374</v>
      </c>
    </row>
    <row r="1038" spans="1:21" ht="50" customHeight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15" t="str">
        <f t="shared" si="48"/>
        <v>1000 to 4999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 s="9">
        <f t="shared" si="49"/>
        <v>41281.333333333336</v>
      </c>
      <c r="L1038" s="11">
        <v>2013</v>
      </c>
      <c r="M1038">
        <v>1354790790</v>
      </c>
      <c r="N1038" s="9">
        <f t="shared" si="50"/>
        <v>41249.448958333334</v>
      </c>
      <c r="O1038" s="11">
        <f>YEAR(Table1[[#This Row],[launch date  conversion]])</f>
        <v>2012</v>
      </c>
      <c r="P1038" t="b">
        <v>0</v>
      </c>
      <c r="Q1038">
        <v>211</v>
      </c>
      <c r="R1038" t="b">
        <v>1</v>
      </c>
      <c r="S1038" t="s">
        <v>8278</v>
      </c>
      <c r="T1038" t="s">
        <v>8352</v>
      </c>
      <c r="U1038" t="s">
        <v>8374</v>
      </c>
    </row>
    <row r="1039" spans="1:21" ht="50" customHeight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15" t="str">
        <f t="shared" si="48"/>
        <v>1000 to 4999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 s="9">
        <f t="shared" si="49"/>
        <v>42142.208333333328</v>
      </c>
      <c r="L1039" s="11">
        <v>2015</v>
      </c>
      <c r="M1039">
        <v>1429991062</v>
      </c>
      <c r="N1039" s="9">
        <f t="shared" si="50"/>
        <v>42119.822476851856</v>
      </c>
      <c r="O1039" s="11">
        <f>YEAR(Table1[[#This Row],[launch date  conversion]])</f>
        <v>2015</v>
      </c>
      <c r="P1039" t="b">
        <v>0</v>
      </c>
      <c r="Q1039">
        <v>21</v>
      </c>
      <c r="R1039" t="b">
        <v>1</v>
      </c>
      <c r="S1039" t="s">
        <v>8278</v>
      </c>
      <c r="T1039" t="s">
        <v>8352</v>
      </c>
      <c r="U1039" t="s">
        <v>8374</v>
      </c>
    </row>
    <row r="1040" spans="1:21" ht="50" customHeight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15" t="str">
        <f t="shared" si="48"/>
        <v>1000 to 4999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 s="9">
        <f t="shared" si="49"/>
        <v>42448.190081018518</v>
      </c>
      <c r="L1040" s="11">
        <v>2016</v>
      </c>
      <c r="M1040">
        <v>1455773623</v>
      </c>
      <c r="N1040" s="9">
        <f t="shared" si="50"/>
        <v>42418.231747685189</v>
      </c>
      <c r="O1040" s="11">
        <f>YEAR(Table1[[#This Row],[launch date  conversion]])</f>
        <v>2016</v>
      </c>
      <c r="P1040" t="b">
        <v>0</v>
      </c>
      <c r="Q1040">
        <v>61</v>
      </c>
      <c r="R1040" t="b">
        <v>1</v>
      </c>
      <c r="S1040" t="s">
        <v>8278</v>
      </c>
      <c r="T1040" t="s">
        <v>8352</v>
      </c>
      <c r="U1040" t="s">
        <v>8374</v>
      </c>
    </row>
    <row r="1041" spans="1:21" ht="50" customHeight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15" t="str">
        <f t="shared" si="48"/>
        <v>less than 1000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 s="9">
        <f t="shared" si="49"/>
        <v>42717.332638888889</v>
      </c>
      <c r="L1041" s="11">
        <v>2016</v>
      </c>
      <c r="M1041">
        <v>1479436646</v>
      </c>
      <c r="N1041" s="9">
        <f t="shared" si="50"/>
        <v>42692.109328703707</v>
      </c>
      <c r="O1041" s="11">
        <f>YEAR(Table1[[#This Row],[launch date  conversion]])</f>
        <v>2016</v>
      </c>
      <c r="P1041" t="b">
        <v>0</v>
      </c>
      <c r="Q1041">
        <v>30</v>
      </c>
      <c r="R1041" t="b">
        <v>1</v>
      </c>
      <c r="S1041" t="s">
        <v>8278</v>
      </c>
      <c r="T1041" t="s">
        <v>8352</v>
      </c>
      <c r="U1041" t="s">
        <v>8374</v>
      </c>
    </row>
    <row r="1042" spans="1:21" ht="50" customHeight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15" t="str">
        <f t="shared" si="48"/>
        <v>Greater than 50000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 s="9">
        <f t="shared" si="49"/>
        <v>42609.708437499998</v>
      </c>
      <c r="L1042" s="11">
        <v>2016</v>
      </c>
      <c r="M1042">
        <v>1469725209</v>
      </c>
      <c r="N1042" s="9">
        <f t="shared" si="50"/>
        <v>42579.708437499998</v>
      </c>
      <c r="O1042" s="11">
        <f>YEAR(Table1[[#This Row],[launch date  conversion]])</f>
        <v>2016</v>
      </c>
      <c r="P1042" t="b">
        <v>0</v>
      </c>
      <c r="Q1042">
        <v>1</v>
      </c>
      <c r="R1042" t="b">
        <v>0</v>
      </c>
      <c r="S1042" t="s">
        <v>8279</v>
      </c>
      <c r="T1042" t="s">
        <v>8351</v>
      </c>
      <c r="U1042" t="s">
        <v>8375</v>
      </c>
    </row>
    <row r="1043" spans="1:21" ht="50" customHeight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15" t="str">
        <f t="shared" si="48"/>
        <v>less than 1000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9">
        <f t="shared" si="49"/>
        <v>41851.060092592597</v>
      </c>
      <c r="L1043" s="11">
        <v>2014</v>
      </c>
      <c r="M1043">
        <v>1405041992</v>
      </c>
      <c r="N1043" s="9">
        <f t="shared" si="50"/>
        <v>41831.060092592597</v>
      </c>
      <c r="O1043" s="11">
        <f>YEAR(Table1[[#This Row],[launch date  conversion]])</f>
        <v>2014</v>
      </c>
      <c r="P1043" t="b">
        <v>0</v>
      </c>
      <c r="Q1043">
        <v>0</v>
      </c>
      <c r="R1043" t="b">
        <v>0</v>
      </c>
      <c r="S1043" t="s">
        <v>8279</v>
      </c>
      <c r="T1043" t="s">
        <v>8351</v>
      </c>
      <c r="U1043" t="s">
        <v>8375</v>
      </c>
    </row>
    <row r="1044" spans="1:21" ht="50" customHeight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15" t="str">
        <f t="shared" si="48"/>
        <v>less than 1000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 s="9">
        <f t="shared" si="49"/>
        <v>41894.416666666664</v>
      </c>
      <c r="L1044" s="11">
        <v>2014</v>
      </c>
      <c r="M1044">
        <v>1406824948</v>
      </c>
      <c r="N1044" s="9">
        <f t="shared" si="50"/>
        <v>41851.696157407408</v>
      </c>
      <c r="O1044" s="11">
        <f>YEAR(Table1[[#This Row],[launch date  conversion]])</f>
        <v>2014</v>
      </c>
      <c r="P1044" t="b">
        <v>0</v>
      </c>
      <c r="Q1044">
        <v>1</v>
      </c>
      <c r="R1044" t="b">
        <v>0</v>
      </c>
      <c r="S1044" t="s">
        <v>8279</v>
      </c>
      <c r="T1044" t="s">
        <v>8351</v>
      </c>
      <c r="U1044" t="s">
        <v>8375</v>
      </c>
    </row>
    <row r="1045" spans="1:21" ht="50" customHeight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15" t="str">
        <f t="shared" si="48"/>
        <v>Greater than 50000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 s="9">
        <f t="shared" si="49"/>
        <v>42144.252951388888</v>
      </c>
      <c r="L1045" s="11">
        <v>2015</v>
      </c>
      <c r="M1045">
        <v>1429509855</v>
      </c>
      <c r="N1045" s="9">
        <f t="shared" si="50"/>
        <v>42114.252951388888</v>
      </c>
      <c r="O1045" s="11">
        <f>YEAR(Table1[[#This Row],[launch date  conversion]])</f>
        <v>2015</v>
      </c>
      <c r="P1045" t="b">
        <v>0</v>
      </c>
      <c r="Q1045">
        <v>292</v>
      </c>
      <c r="R1045" t="b">
        <v>0</v>
      </c>
      <c r="S1045" t="s">
        <v>8279</v>
      </c>
      <c r="T1045" t="s">
        <v>8351</v>
      </c>
      <c r="U1045" t="s">
        <v>8375</v>
      </c>
    </row>
    <row r="1046" spans="1:21" ht="50" customHeight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15" t="str">
        <f t="shared" si="48"/>
        <v>5000 to 9999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 s="9">
        <f t="shared" si="49"/>
        <v>42068.852083333331</v>
      </c>
      <c r="L1046" s="11">
        <v>2015</v>
      </c>
      <c r="M1046">
        <v>1420668801</v>
      </c>
      <c r="N1046" s="9">
        <f t="shared" si="50"/>
        <v>42011.925937499997</v>
      </c>
      <c r="O1046" s="11">
        <f>YEAR(Table1[[#This Row],[launch date  conversion]])</f>
        <v>2015</v>
      </c>
      <c r="P1046" t="b">
        <v>0</v>
      </c>
      <c r="Q1046">
        <v>2</v>
      </c>
      <c r="R1046" t="b">
        <v>0</v>
      </c>
      <c r="S1046" t="s">
        <v>8279</v>
      </c>
      <c r="T1046" t="s">
        <v>8351</v>
      </c>
      <c r="U1046" t="s">
        <v>8375</v>
      </c>
    </row>
    <row r="1047" spans="1:21" ht="50" customHeight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15" t="str">
        <f t="shared" si="48"/>
        <v>10000 to 14999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 s="9">
        <f t="shared" si="49"/>
        <v>41874.874421296299</v>
      </c>
      <c r="L1047" s="11">
        <v>2014</v>
      </c>
      <c r="M1047">
        <v>1406235550</v>
      </c>
      <c r="N1047" s="9">
        <f t="shared" si="50"/>
        <v>41844.874421296299</v>
      </c>
      <c r="O1047" s="11">
        <f>YEAR(Table1[[#This Row],[launch date  conversion]])</f>
        <v>2014</v>
      </c>
      <c r="P1047" t="b">
        <v>0</v>
      </c>
      <c r="Q1047">
        <v>8</v>
      </c>
      <c r="R1047" t="b">
        <v>0</v>
      </c>
      <c r="S1047" t="s">
        <v>8279</v>
      </c>
      <c r="T1047" t="s">
        <v>8351</v>
      </c>
      <c r="U1047" t="s">
        <v>8375</v>
      </c>
    </row>
    <row r="1048" spans="1:21" ht="50" customHeight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15" t="str">
        <f t="shared" si="48"/>
        <v>1000 to 4999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9">
        <f t="shared" si="49"/>
        <v>42364.851388888885</v>
      </c>
      <c r="L1048" s="11">
        <v>2015</v>
      </c>
      <c r="M1048">
        <v>1447273560</v>
      </c>
      <c r="N1048" s="9">
        <f t="shared" si="50"/>
        <v>42319.851388888885</v>
      </c>
      <c r="O1048" s="11">
        <f>YEAR(Table1[[#This Row],[launch date  conversion]])</f>
        <v>2015</v>
      </c>
      <c r="P1048" t="b">
        <v>0</v>
      </c>
      <c r="Q1048">
        <v>0</v>
      </c>
      <c r="R1048" t="b">
        <v>0</v>
      </c>
      <c r="S1048" t="s">
        <v>8279</v>
      </c>
      <c r="T1048" t="s">
        <v>8351</v>
      </c>
      <c r="U1048" t="s">
        <v>8375</v>
      </c>
    </row>
    <row r="1049" spans="1:21" ht="50" customHeight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15" t="str">
        <f t="shared" si="48"/>
        <v>1000 to 4999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 s="9">
        <f t="shared" si="49"/>
        <v>41948.860127314816</v>
      </c>
      <c r="L1049" s="11">
        <v>2014</v>
      </c>
      <c r="M1049">
        <v>1412624315</v>
      </c>
      <c r="N1049" s="9">
        <f t="shared" si="50"/>
        <v>41918.818460648145</v>
      </c>
      <c r="O1049" s="11">
        <f>YEAR(Table1[[#This Row],[launch date  conversion]])</f>
        <v>2014</v>
      </c>
      <c r="P1049" t="b">
        <v>0</v>
      </c>
      <c r="Q1049">
        <v>1</v>
      </c>
      <c r="R1049" t="b">
        <v>0</v>
      </c>
      <c r="S1049" t="s">
        <v>8279</v>
      </c>
      <c r="T1049" t="s">
        <v>8351</v>
      </c>
      <c r="U1049" t="s">
        <v>8375</v>
      </c>
    </row>
    <row r="1050" spans="1:21" ht="50" customHeight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15" t="str">
        <f t="shared" si="48"/>
        <v>15000 to 19999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 s="9">
        <f t="shared" si="49"/>
        <v>42638.053113425922</v>
      </c>
      <c r="L1050" s="11">
        <v>2016</v>
      </c>
      <c r="M1050">
        <v>1471310189</v>
      </c>
      <c r="N1050" s="9">
        <f t="shared" si="50"/>
        <v>42598.053113425922</v>
      </c>
      <c r="O1050" s="11">
        <f>YEAR(Table1[[#This Row],[launch date  conversion]])</f>
        <v>2016</v>
      </c>
      <c r="P1050" t="b">
        <v>0</v>
      </c>
      <c r="Q1050">
        <v>4</v>
      </c>
      <c r="R1050" t="b">
        <v>0</v>
      </c>
      <c r="S1050" t="s">
        <v>8279</v>
      </c>
      <c r="T1050" t="s">
        <v>8351</v>
      </c>
      <c r="U1050" t="s">
        <v>8375</v>
      </c>
    </row>
    <row r="1051" spans="1:21" ht="50" customHeight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15" t="str">
        <f t="shared" si="48"/>
        <v>10000 to 14999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9">
        <f t="shared" si="49"/>
        <v>42412.431076388893</v>
      </c>
      <c r="L1051" s="11">
        <v>2016</v>
      </c>
      <c r="M1051">
        <v>1452680445</v>
      </c>
      <c r="N1051" s="9">
        <f t="shared" si="50"/>
        <v>42382.431076388893</v>
      </c>
      <c r="O1051" s="11">
        <f>YEAR(Table1[[#This Row],[launch date  conversion]])</f>
        <v>2016</v>
      </c>
      <c r="P1051" t="b">
        <v>0</v>
      </c>
      <c r="Q1051">
        <v>0</v>
      </c>
      <c r="R1051" t="b">
        <v>0</v>
      </c>
      <c r="S1051" t="s">
        <v>8279</v>
      </c>
      <c r="T1051" t="s">
        <v>8351</v>
      </c>
      <c r="U1051" t="s">
        <v>8375</v>
      </c>
    </row>
    <row r="1052" spans="1:21" ht="50" customHeight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15" t="str">
        <f t="shared" si="48"/>
        <v>1000 to 4999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9">
        <f t="shared" si="49"/>
        <v>42261.7971875</v>
      </c>
      <c r="L1052" s="11">
        <v>2015</v>
      </c>
      <c r="M1052">
        <v>1439665677</v>
      </c>
      <c r="N1052" s="9">
        <f t="shared" si="50"/>
        <v>42231.7971875</v>
      </c>
      <c r="O1052" s="11">
        <f>YEAR(Table1[[#This Row],[launch date  conversion]])</f>
        <v>2015</v>
      </c>
      <c r="P1052" t="b">
        <v>0</v>
      </c>
      <c r="Q1052">
        <v>0</v>
      </c>
      <c r="R1052" t="b">
        <v>0</v>
      </c>
      <c r="S1052" t="s">
        <v>8279</v>
      </c>
      <c r="T1052" t="s">
        <v>8351</v>
      </c>
      <c r="U1052" t="s">
        <v>8375</v>
      </c>
    </row>
    <row r="1053" spans="1:21" ht="50" customHeight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15" t="str">
        <f t="shared" si="48"/>
        <v>less than 1000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9">
        <f t="shared" si="49"/>
        <v>41878.014178240745</v>
      </c>
      <c r="L1053" s="11">
        <v>2014</v>
      </c>
      <c r="M1053">
        <v>1406679625</v>
      </c>
      <c r="N1053" s="9">
        <f t="shared" si="50"/>
        <v>41850.014178240745</v>
      </c>
      <c r="O1053" s="11">
        <f>YEAR(Table1[[#This Row],[launch date  conversion]])</f>
        <v>2014</v>
      </c>
      <c r="P1053" t="b">
        <v>0</v>
      </c>
      <c r="Q1053">
        <v>0</v>
      </c>
      <c r="R1053" t="b">
        <v>0</v>
      </c>
      <c r="S1053" t="s">
        <v>8279</v>
      </c>
      <c r="T1053" t="s">
        <v>8351</v>
      </c>
      <c r="U1053" t="s">
        <v>8375</v>
      </c>
    </row>
    <row r="1054" spans="1:21" ht="50" customHeight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15" t="str">
        <f t="shared" si="48"/>
        <v>1000 to 4999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9">
        <f t="shared" si="49"/>
        <v>42527.839583333334</v>
      </c>
      <c r="L1054" s="11">
        <v>2016</v>
      </c>
      <c r="M1054">
        <v>1461438495</v>
      </c>
      <c r="N1054" s="9">
        <f t="shared" si="50"/>
        <v>42483.797395833331</v>
      </c>
      <c r="O1054" s="11">
        <f>YEAR(Table1[[#This Row],[launch date  conversion]])</f>
        <v>2016</v>
      </c>
      <c r="P1054" t="b">
        <v>0</v>
      </c>
      <c r="Q1054">
        <v>0</v>
      </c>
      <c r="R1054" t="b">
        <v>0</v>
      </c>
      <c r="S1054" t="s">
        <v>8279</v>
      </c>
      <c r="T1054" t="s">
        <v>8351</v>
      </c>
      <c r="U1054" t="s">
        <v>8375</v>
      </c>
    </row>
    <row r="1055" spans="1:21" ht="50" customHeight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15" t="str">
        <f t="shared" si="48"/>
        <v>1000 to 4999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 s="9">
        <f t="shared" si="49"/>
        <v>42800.172824074078</v>
      </c>
      <c r="L1055" s="11">
        <v>2017</v>
      </c>
      <c r="M1055">
        <v>1486613332</v>
      </c>
      <c r="N1055" s="9">
        <f t="shared" si="50"/>
        <v>42775.172824074078</v>
      </c>
      <c r="O1055" s="11">
        <f>YEAR(Table1[[#This Row],[launch date  conversion]])</f>
        <v>2017</v>
      </c>
      <c r="P1055" t="b">
        <v>0</v>
      </c>
      <c r="Q1055">
        <v>1</v>
      </c>
      <c r="R1055" t="b">
        <v>0</v>
      </c>
      <c r="S1055" t="s">
        <v>8279</v>
      </c>
      <c r="T1055" t="s">
        <v>8351</v>
      </c>
      <c r="U1055" t="s">
        <v>8375</v>
      </c>
    </row>
    <row r="1056" spans="1:21" ht="50" customHeight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15" t="str">
        <f t="shared" si="48"/>
        <v>1000 to 4999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9">
        <f t="shared" si="49"/>
        <v>41861.916666666664</v>
      </c>
      <c r="L1056" s="11">
        <v>2014</v>
      </c>
      <c r="M1056">
        <v>1405110399</v>
      </c>
      <c r="N1056" s="9">
        <f t="shared" si="50"/>
        <v>41831.851840277777</v>
      </c>
      <c r="O1056" s="11">
        <f>YEAR(Table1[[#This Row],[launch date  conversion]])</f>
        <v>2014</v>
      </c>
      <c r="P1056" t="b">
        <v>0</v>
      </c>
      <c r="Q1056">
        <v>0</v>
      </c>
      <c r="R1056" t="b">
        <v>0</v>
      </c>
      <c r="S1056" t="s">
        <v>8279</v>
      </c>
      <c r="T1056" t="s">
        <v>8351</v>
      </c>
      <c r="U1056" t="s">
        <v>8375</v>
      </c>
    </row>
    <row r="1057" spans="1:21" ht="50" customHeight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15" t="str">
        <f t="shared" si="48"/>
        <v>1000 to 4999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9">
        <f t="shared" si="49"/>
        <v>42436.992418981477</v>
      </c>
      <c r="L1057" s="11">
        <v>2016</v>
      </c>
      <c r="M1057">
        <v>1454802545</v>
      </c>
      <c r="N1057" s="9">
        <f t="shared" si="50"/>
        <v>42406.992418981477</v>
      </c>
      <c r="O1057" s="11">
        <f>YEAR(Table1[[#This Row],[launch date  conversion]])</f>
        <v>2016</v>
      </c>
      <c r="P1057" t="b">
        <v>0</v>
      </c>
      <c r="Q1057">
        <v>0</v>
      </c>
      <c r="R1057" t="b">
        <v>0</v>
      </c>
      <c r="S1057" t="s">
        <v>8279</v>
      </c>
      <c r="T1057" t="s">
        <v>8351</v>
      </c>
      <c r="U1057" t="s">
        <v>8375</v>
      </c>
    </row>
    <row r="1058" spans="1:21" ht="50" customHeight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15" t="str">
        <f t="shared" si="48"/>
        <v>10000 to 14999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9">
        <f t="shared" si="49"/>
        <v>42118.677974537044</v>
      </c>
      <c r="L1058" s="11">
        <v>2015</v>
      </c>
      <c r="M1058">
        <v>1424711777</v>
      </c>
      <c r="N1058" s="9">
        <f t="shared" si="50"/>
        <v>42058.719641203701</v>
      </c>
      <c r="O1058" s="11">
        <f>YEAR(Table1[[#This Row],[launch date  conversion]])</f>
        <v>2015</v>
      </c>
      <c r="P1058" t="b">
        <v>0</v>
      </c>
      <c r="Q1058">
        <v>0</v>
      </c>
      <c r="R1058" t="b">
        <v>0</v>
      </c>
      <c r="S1058" t="s">
        <v>8279</v>
      </c>
      <c r="T1058" t="s">
        <v>8351</v>
      </c>
      <c r="U1058" t="s">
        <v>8375</v>
      </c>
    </row>
    <row r="1059" spans="1:21" ht="50" customHeight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15" t="str">
        <f t="shared" si="48"/>
        <v>10000 to 14999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9">
        <f t="shared" si="49"/>
        <v>42708.912997685184</v>
      </c>
      <c r="L1059" s="11">
        <v>2016</v>
      </c>
      <c r="M1059">
        <v>1478292883</v>
      </c>
      <c r="N1059" s="9">
        <f t="shared" si="50"/>
        <v>42678.871331018512</v>
      </c>
      <c r="O1059" s="11">
        <f>YEAR(Table1[[#This Row],[launch date  conversion]])</f>
        <v>2016</v>
      </c>
      <c r="P1059" t="b">
        <v>0</v>
      </c>
      <c r="Q1059">
        <v>0</v>
      </c>
      <c r="R1059" t="b">
        <v>0</v>
      </c>
      <c r="S1059" t="s">
        <v>8279</v>
      </c>
      <c r="T1059" t="s">
        <v>8351</v>
      </c>
      <c r="U1059" t="s">
        <v>8375</v>
      </c>
    </row>
    <row r="1060" spans="1:21" ht="50" customHeight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15" t="str">
        <f t="shared" si="48"/>
        <v>40000 to 44999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9">
        <f t="shared" si="49"/>
        <v>42089</v>
      </c>
      <c r="L1060" s="11">
        <v>2015</v>
      </c>
      <c r="M1060">
        <v>1423777043</v>
      </c>
      <c r="N1060" s="9">
        <f t="shared" si="50"/>
        <v>42047.900960648149</v>
      </c>
      <c r="O1060" s="11">
        <f>YEAR(Table1[[#This Row],[launch date  conversion]])</f>
        <v>2015</v>
      </c>
      <c r="P1060" t="b">
        <v>0</v>
      </c>
      <c r="Q1060">
        <v>0</v>
      </c>
      <c r="R1060" t="b">
        <v>0</v>
      </c>
      <c r="S1060" t="s">
        <v>8279</v>
      </c>
      <c r="T1060" t="s">
        <v>8351</v>
      </c>
      <c r="U1060" t="s">
        <v>8375</v>
      </c>
    </row>
    <row r="1061" spans="1:21" ht="50" customHeight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15" t="str">
        <f t="shared" si="48"/>
        <v>1000 to 4999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9">
        <f t="shared" si="49"/>
        <v>42076.748333333337</v>
      </c>
      <c r="L1061" s="11">
        <v>2015</v>
      </c>
      <c r="M1061">
        <v>1423681056</v>
      </c>
      <c r="N1061" s="9">
        <f t="shared" si="50"/>
        <v>42046.79</v>
      </c>
      <c r="O1061" s="11">
        <f>YEAR(Table1[[#This Row],[launch date  conversion]])</f>
        <v>2015</v>
      </c>
      <c r="P1061" t="b">
        <v>0</v>
      </c>
      <c r="Q1061">
        <v>0</v>
      </c>
      <c r="R1061" t="b">
        <v>0</v>
      </c>
      <c r="S1061" t="s">
        <v>8279</v>
      </c>
      <c r="T1061" t="s">
        <v>8351</v>
      </c>
      <c r="U1061" t="s">
        <v>8375</v>
      </c>
    </row>
    <row r="1062" spans="1:21" ht="50" customHeight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15" t="str">
        <f t="shared" si="48"/>
        <v>5000 to 9999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 s="9">
        <f t="shared" si="49"/>
        <v>42109.913113425922</v>
      </c>
      <c r="L1062" s="11">
        <v>2015</v>
      </c>
      <c r="M1062">
        <v>1426542893</v>
      </c>
      <c r="N1062" s="9">
        <f t="shared" si="50"/>
        <v>42079.913113425922</v>
      </c>
      <c r="O1062" s="11">
        <f>YEAR(Table1[[#This Row],[launch date  conversion]])</f>
        <v>2015</v>
      </c>
      <c r="P1062" t="b">
        <v>0</v>
      </c>
      <c r="Q1062">
        <v>1</v>
      </c>
      <c r="R1062" t="b">
        <v>0</v>
      </c>
      <c r="S1062" t="s">
        <v>8279</v>
      </c>
      <c r="T1062" t="s">
        <v>8351</v>
      </c>
      <c r="U1062" t="s">
        <v>8375</v>
      </c>
    </row>
    <row r="1063" spans="1:21" ht="50" customHeight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15" t="str">
        <f t="shared" si="48"/>
        <v>1000 to 4999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9">
        <f t="shared" si="49"/>
        <v>42492.041666666672</v>
      </c>
      <c r="L1063" s="11">
        <v>2016</v>
      </c>
      <c r="M1063">
        <v>1456987108</v>
      </c>
      <c r="N1063" s="9">
        <f t="shared" si="50"/>
        <v>42432.276712962965</v>
      </c>
      <c r="O1063" s="11">
        <f>YEAR(Table1[[#This Row],[launch date  conversion]])</f>
        <v>2016</v>
      </c>
      <c r="P1063" t="b">
        <v>0</v>
      </c>
      <c r="Q1063">
        <v>0</v>
      </c>
      <c r="R1063" t="b">
        <v>0</v>
      </c>
      <c r="S1063" t="s">
        <v>8279</v>
      </c>
      <c r="T1063" t="s">
        <v>8351</v>
      </c>
      <c r="U1063" t="s">
        <v>8375</v>
      </c>
    </row>
    <row r="1064" spans="1:21" ht="50" customHeight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15" t="str">
        <f t="shared" si="48"/>
        <v>less than 1000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 s="9">
        <f t="shared" si="49"/>
        <v>42563.807187500002</v>
      </c>
      <c r="L1064" s="11">
        <v>2016</v>
      </c>
      <c r="M1064">
        <v>1467746541</v>
      </c>
      <c r="N1064" s="9">
        <f t="shared" si="50"/>
        <v>42556.807187500002</v>
      </c>
      <c r="O1064" s="11">
        <f>YEAR(Table1[[#This Row],[launch date  conversion]])</f>
        <v>2016</v>
      </c>
      <c r="P1064" t="b">
        <v>0</v>
      </c>
      <c r="Q1064">
        <v>4</v>
      </c>
      <c r="R1064" t="b">
        <v>0</v>
      </c>
      <c r="S1064" t="s">
        <v>8279</v>
      </c>
      <c r="T1064" t="s">
        <v>8351</v>
      </c>
      <c r="U1064" t="s">
        <v>8375</v>
      </c>
    </row>
    <row r="1065" spans="1:21" ht="50" customHeight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15" t="str">
        <f t="shared" si="48"/>
        <v>1000 to 4999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9">
        <f t="shared" si="49"/>
        <v>42613.030810185184</v>
      </c>
      <c r="L1065" s="11">
        <v>2016</v>
      </c>
      <c r="M1065">
        <v>1470012262</v>
      </c>
      <c r="N1065" s="9">
        <f t="shared" si="50"/>
        <v>42583.030810185184</v>
      </c>
      <c r="O1065" s="11">
        <f>YEAR(Table1[[#This Row],[launch date  conversion]])</f>
        <v>2016</v>
      </c>
      <c r="P1065" t="b">
        <v>0</v>
      </c>
      <c r="Q1065">
        <v>0</v>
      </c>
      <c r="R1065" t="b">
        <v>0</v>
      </c>
      <c r="S1065" t="s">
        <v>8279</v>
      </c>
      <c r="T1065" t="s">
        <v>8351</v>
      </c>
      <c r="U1065" t="s">
        <v>8375</v>
      </c>
    </row>
    <row r="1066" spans="1:21" ht="50" customHeight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15" t="str">
        <f t="shared" si="48"/>
        <v>Greater than 50000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 s="9">
        <f t="shared" si="49"/>
        <v>41462.228043981479</v>
      </c>
      <c r="L1066" s="11">
        <v>2013</v>
      </c>
      <c r="M1066">
        <v>1369286903</v>
      </c>
      <c r="N1066" s="9">
        <f t="shared" si="50"/>
        <v>41417.228043981479</v>
      </c>
      <c r="O1066" s="11">
        <f>YEAR(Table1[[#This Row],[launch date  conversion]])</f>
        <v>2013</v>
      </c>
      <c r="P1066" t="b">
        <v>0</v>
      </c>
      <c r="Q1066">
        <v>123</v>
      </c>
      <c r="R1066" t="b">
        <v>0</v>
      </c>
      <c r="S1066" t="s">
        <v>8280</v>
      </c>
      <c r="T1066" t="s">
        <v>8350</v>
      </c>
      <c r="U1066" t="s">
        <v>8376</v>
      </c>
    </row>
    <row r="1067" spans="1:21" ht="50" customHeight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15" t="str">
        <f t="shared" si="48"/>
        <v>1000 to 4999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 s="9">
        <f t="shared" si="49"/>
        <v>41689.381041666667</v>
      </c>
      <c r="L1067" s="11">
        <v>2014</v>
      </c>
      <c r="M1067">
        <v>1390381722</v>
      </c>
      <c r="N1067" s="9">
        <f t="shared" si="50"/>
        <v>41661.381041666667</v>
      </c>
      <c r="O1067" s="11">
        <f>YEAR(Table1[[#This Row],[launch date  conversion]])</f>
        <v>2014</v>
      </c>
      <c r="P1067" t="b">
        <v>0</v>
      </c>
      <c r="Q1067">
        <v>5</v>
      </c>
      <c r="R1067" t="b">
        <v>0</v>
      </c>
      <c r="S1067" t="s">
        <v>8280</v>
      </c>
      <c r="T1067" t="s">
        <v>8350</v>
      </c>
      <c r="U1067" t="s">
        <v>8376</v>
      </c>
    </row>
    <row r="1068" spans="1:21" ht="50" customHeight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15" t="str">
        <f t="shared" si="48"/>
        <v>Greater than 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 s="9">
        <f t="shared" si="49"/>
        <v>41490.962754629632</v>
      </c>
      <c r="L1068" s="11">
        <v>2013</v>
      </c>
      <c r="M1068">
        <v>1371769582</v>
      </c>
      <c r="N1068" s="9">
        <f t="shared" si="50"/>
        <v>41445.962754629632</v>
      </c>
      <c r="O1068" s="11">
        <f>YEAR(Table1[[#This Row],[launch date  conversion]])</f>
        <v>2013</v>
      </c>
      <c r="P1068" t="b">
        <v>0</v>
      </c>
      <c r="Q1068">
        <v>148</v>
      </c>
      <c r="R1068" t="b">
        <v>0</v>
      </c>
      <c r="S1068" t="s">
        <v>8280</v>
      </c>
      <c r="T1068" t="s">
        <v>8350</v>
      </c>
      <c r="U1068" t="s">
        <v>8376</v>
      </c>
    </row>
    <row r="1069" spans="1:21" ht="50" customHeight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15" t="str">
        <f t="shared" si="48"/>
        <v>less than 1000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 s="9">
        <f t="shared" si="49"/>
        <v>41629.855682870373</v>
      </c>
      <c r="L1069" s="11">
        <v>2013</v>
      </c>
      <c r="M1069">
        <v>1385065931</v>
      </c>
      <c r="N1069" s="9">
        <f t="shared" si="50"/>
        <v>41599.855682870373</v>
      </c>
      <c r="O1069" s="11">
        <f>YEAR(Table1[[#This Row],[launch date  conversion]])</f>
        <v>2013</v>
      </c>
      <c r="P1069" t="b">
        <v>0</v>
      </c>
      <c r="Q1069">
        <v>10</v>
      </c>
      <c r="R1069" t="b">
        <v>0</v>
      </c>
      <c r="S1069" t="s">
        <v>8280</v>
      </c>
      <c r="T1069" t="s">
        <v>8350</v>
      </c>
      <c r="U1069" t="s">
        <v>8376</v>
      </c>
    </row>
    <row r="1070" spans="1:21" ht="50" customHeight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15" t="str">
        <f t="shared" si="48"/>
        <v>30000 to 34999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 s="9">
        <f t="shared" si="49"/>
        <v>42470.329444444447</v>
      </c>
      <c r="L1070" s="11">
        <v>2016</v>
      </c>
      <c r="M1070">
        <v>1457686464</v>
      </c>
      <c r="N1070" s="9">
        <f t="shared" si="50"/>
        <v>42440.371111111104</v>
      </c>
      <c r="O1070" s="11">
        <f>YEAR(Table1[[#This Row],[launch date  conversion]])</f>
        <v>2016</v>
      </c>
      <c r="P1070" t="b">
        <v>0</v>
      </c>
      <c r="Q1070">
        <v>4</v>
      </c>
      <c r="R1070" t="b">
        <v>0</v>
      </c>
      <c r="S1070" t="s">
        <v>8280</v>
      </c>
      <c r="T1070" t="s">
        <v>8350</v>
      </c>
      <c r="U1070" t="s">
        <v>8376</v>
      </c>
    </row>
    <row r="1071" spans="1:21" ht="50" customHeight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15" t="str">
        <f t="shared" si="48"/>
        <v>1000 to 4999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 s="9">
        <f t="shared" si="49"/>
        <v>41604.271516203706</v>
      </c>
      <c r="L1071" s="11">
        <v>2013</v>
      </c>
      <c r="M1071">
        <v>1382679059</v>
      </c>
      <c r="N1071" s="9">
        <f t="shared" si="50"/>
        <v>41572.229849537034</v>
      </c>
      <c r="O1071" s="11">
        <f>YEAR(Table1[[#This Row],[launch date  conversion]])</f>
        <v>2013</v>
      </c>
      <c r="P1071" t="b">
        <v>0</v>
      </c>
      <c r="Q1071">
        <v>21</v>
      </c>
      <c r="R1071" t="b">
        <v>0</v>
      </c>
      <c r="S1071" t="s">
        <v>8280</v>
      </c>
      <c r="T1071" t="s">
        <v>8350</v>
      </c>
      <c r="U1071" t="s">
        <v>8376</v>
      </c>
    </row>
    <row r="1072" spans="1:21" ht="50" customHeight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15" t="str">
        <f t="shared" si="48"/>
        <v>10000 to 14999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 s="9">
        <f t="shared" si="49"/>
        <v>41183.011828703704</v>
      </c>
      <c r="L1072" s="11">
        <v>2012</v>
      </c>
      <c r="M1072">
        <v>1347322622</v>
      </c>
      <c r="N1072" s="9">
        <f t="shared" si="50"/>
        <v>41163.011828703704</v>
      </c>
      <c r="O1072" s="11">
        <f>YEAR(Table1[[#This Row],[launch date  conversion]])</f>
        <v>2012</v>
      </c>
      <c r="P1072" t="b">
        <v>0</v>
      </c>
      <c r="Q1072">
        <v>2</v>
      </c>
      <c r="R1072" t="b">
        <v>0</v>
      </c>
      <c r="S1072" t="s">
        <v>8280</v>
      </c>
      <c r="T1072" t="s">
        <v>8350</v>
      </c>
      <c r="U1072" t="s">
        <v>8376</v>
      </c>
    </row>
    <row r="1073" spans="1:21" ht="50" customHeight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15" t="str">
        <f t="shared" si="48"/>
        <v>less than 1000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9">
        <f t="shared" si="49"/>
        <v>42325.795057870375</v>
      </c>
      <c r="L1073" s="11">
        <v>2015</v>
      </c>
      <c r="M1073">
        <v>1445191493</v>
      </c>
      <c r="N1073" s="9">
        <f t="shared" si="50"/>
        <v>42295.753391203703</v>
      </c>
      <c r="O1073" s="11">
        <f>YEAR(Table1[[#This Row],[launch date  conversion]])</f>
        <v>2015</v>
      </c>
      <c r="P1073" t="b">
        <v>0</v>
      </c>
      <c r="Q1073">
        <v>0</v>
      </c>
      <c r="R1073" t="b">
        <v>0</v>
      </c>
      <c r="S1073" t="s">
        <v>8280</v>
      </c>
      <c r="T1073" t="s">
        <v>8350</v>
      </c>
      <c r="U1073" t="s">
        <v>8376</v>
      </c>
    </row>
    <row r="1074" spans="1:21" ht="50" customHeight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15" t="str">
        <f t="shared" si="48"/>
        <v>Greater than 50000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 s="9">
        <f t="shared" si="49"/>
        <v>41675.832141203704</v>
      </c>
      <c r="L1074" s="11">
        <v>2014</v>
      </c>
      <c r="M1074">
        <v>1389038297</v>
      </c>
      <c r="N1074" s="9">
        <f t="shared" si="50"/>
        <v>41645.832141203704</v>
      </c>
      <c r="O1074" s="11">
        <f>YEAR(Table1[[#This Row],[launch date  conversion]])</f>
        <v>2014</v>
      </c>
      <c r="P1074" t="b">
        <v>0</v>
      </c>
      <c r="Q1074">
        <v>4</v>
      </c>
      <c r="R1074" t="b">
        <v>0</v>
      </c>
      <c r="S1074" t="s">
        <v>8280</v>
      </c>
      <c r="T1074" t="s">
        <v>8350</v>
      </c>
      <c r="U1074" t="s">
        <v>8376</v>
      </c>
    </row>
    <row r="1075" spans="1:21" ht="50" customHeight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15" t="str">
        <f t="shared" si="48"/>
        <v>less than 1000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 s="9">
        <f t="shared" si="49"/>
        <v>40832.964594907404</v>
      </c>
      <c r="L1075" s="11">
        <v>2011</v>
      </c>
      <c r="M1075">
        <v>1316214541</v>
      </c>
      <c r="N1075" s="9">
        <f t="shared" si="50"/>
        <v>40802.964594907404</v>
      </c>
      <c r="O1075" s="11">
        <f>YEAR(Table1[[#This Row],[launch date  conversion]])</f>
        <v>2011</v>
      </c>
      <c r="P1075" t="b">
        <v>0</v>
      </c>
      <c r="Q1075">
        <v>1</v>
      </c>
      <c r="R1075" t="b">
        <v>0</v>
      </c>
      <c r="S1075" t="s">
        <v>8280</v>
      </c>
      <c r="T1075" t="s">
        <v>8350</v>
      </c>
      <c r="U1075" t="s">
        <v>8376</v>
      </c>
    </row>
    <row r="1076" spans="1:21" ht="50" customHeight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15" t="str">
        <f t="shared" si="48"/>
        <v>Greater than 50000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 s="9">
        <f t="shared" si="49"/>
        <v>41643.172974537039</v>
      </c>
      <c r="L1076" s="11">
        <v>2014</v>
      </c>
      <c r="M1076">
        <v>1386216545</v>
      </c>
      <c r="N1076" s="9">
        <f t="shared" si="50"/>
        <v>41613.172974537039</v>
      </c>
      <c r="O1076" s="11">
        <f>YEAR(Table1[[#This Row],[launch date  conversion]])</f>
        <v>2013</v>
      </c>
      <c r="P1076" t="b">
        <v>0</v>
      </c>
      <c r="Q1076">
        <v>30</v>
      </c>
      <c r="R1076" t="b">
        <v>0</v>
      </c>
      <c r="S1076" t="s">
        <v>8280</v>
      </c>
      <c r="T1076" t="s">
        <v>8350</v>
      </c>
      <c r="U1076" t="s">
        <v>8376</v>
      </c>
    </row>
    <row r="1077" spans="1:21" ht="50" customHeight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15" t="str">
        <f t="shared" si="48"/>
        <v>1000 to 4999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 s="9">
        <f t="shared" si="49"/>
        <v>41035.904120370367</v>
      </c>
      <c r="L1077" s="11">
        <v>2012</v>
      </c>
      <c r="M1077">
        <v>1333748516</v>
      </c>
      <c r="N1077" s="9">
        <f t="shared" si="50"/>
        <v>41005.904120370367</v>
      </c>
      <c r="O1077" s="11">
        <f>YEAR(Table1[[#This Row],[launch date  conversion]])</f>
        <v>2012</v>
      </c>
      <c r="P1077" t="b">
        <v>0</v>
      </c>
      <c r="Q1077">
        <v>3</v>
      </c>
      <c r="R1077" t="b">
        <v>0</v>
      </c>
      <c r="S1077" t="s">
        <v>8280</v>
      </c>
      <c r="T1077" t="s">
        <v>8350</v>
      </c>
      <c r="U1077" t="s">
        <v>8376</v>
      </c>
    </row>
    <row r="1078" spans="1:21" ht="50" customHeight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15" t="str">
        <f t="shared" si="48"/>
        <v>Greater than 50000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 s="9">
        <f t="shared" si="49"/>
        <v>41893.377893518518</v>
      </c>
      <c r="L1078" s="11">
        <v>2014</v>
      </c>
      <c r="M1078">
        <v>1405674250</v>
      </c>
      <c r="N1078" s="9">
        <f t="shared" si="50"/>
        <v>41838.377893518518</v>
      </c>
      <c r="O1078" s="11">
        <f>YEAR(Table1[[#This Row],[launch date  conversion]])</f>
        <v>2014</v>
      </c>
      <c r="P1078" t="b">
        <v>0</v>
      </c>
      <c r="Q1078">
        <v>975</v>
      </c>
      <c r="R1078" t="b">
        <v>0</v>
      </c>
      <c r="S1078" t="s">
        <v>8280</v>
      </c>
      <c r="T1078" t="s">
        <v>8350</v>
      </c>
      <c r="U1078" t="s">
        <v>8376</v>
      </c>
    </row>
    <row r="1079" spans="1:21" ht="50" customHeight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15" t="str">
        <f t="shared" si="48"/>
        <v>25000 to 29999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 s="9">
        <f t="shared" si="49"/>
        <v>42383.16679398148</v>
      </c>
      <c r="L1079" s="11">
        <v>2016</v>
      </c>
      <c r="M1079">
        <v>1450152011</v>
      </c>
      <c r="N1079" s="9">
        <f t="shared" si="50"/>
        <v>42353.16679398148</v>
      </c>
      <c r="O1079" s="11">
        <f>YEAR(Table1[[#This Row],[launch date  conversion]])</f>
        <v>2015</v>
      </c>
      <c r="P1079" t="b">
        <v>0</v>
      </c>
      <c r="Q1079">
        <v>167</v>
      </c>
      <c r="R1079" t="b">
        <v>0</v>
      </c>
      <c r="S1079" t="s">
        <v>8280</v>
      </c>
      <c r="T1079" t="s">
        <v>8350</v>
      </c>
      <c r="U1079" t="s">
        <v>8376</v>
      </c>
    </row>
    <row r="1080" spans="1:21" ht="50" customHeight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15" t="str">
        <f t="shared" si="48"/>
        <v>less than 1000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 s="9">
        <f t="shared" si="49"/>
        <v>40746.195844907408</v>
      </c>
      <c r="L1080" s="11">
        <v>2011</v>
      </c>
      <c r="M1080">
        <v>1307421721</v>
      </c>
      <c r="N1080" s="9">
        <f t="shared" si="50"/>
        <v>40701.195844907408</v>
      </c>
      <c r="O1080" s="11">
        <f>YEAR(Table1[[#This Row],[launch date  conversion]])</f>
        <v>2011</v>
      </c>
      <c r="P1080" t="b">
        <v>0</v>
      </c>
      <c r="Q1080">
        <v>5</v>
      </c>
      <c r="R1080" t="b">
        <v>0</v>
      </c>
      <c r="S1080" t="s">
        <v>8280</v>
      </c>
      <c r="T1080" t="s">
        <v>8350</v>
      </c>
      <c r="U1080" t="s">
        <v>8376</v>
      </c>
    </row>
    <row r="1081" spans="1:21" ht="50" customHeight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15" t="str">
        <f t="shared" si="48"/>
        <v>25000 to 29999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 s="9">
        <f t="shared" si="49"/>
        <v>42504.566388888896</v>
      </c>
      <c r="L1081" s="11">
        <v>2016</v>
      </c>
      <c r="M1081">
        <v>1461072936</v>
      </c>
      <c r="N1081" s="9">
        <f t="shared" si="50"/>
        <v>42479.566388888896</v>
      </c>
      <c r="O1081" s="11">
        <f>YEAR(Table1[[#This Row],[launch date  conversion]])</f>
        <v>2016</v>
      </c>
      <c r="P1081" t="b">
        <v>0</v>
      </c>
      <c r="Q1081">
        <v>18</v>
      </c>
      <c r="R1081" t="b">
        <v>0</v>
      </c>
      <c r="S1081" t="s">
        <v>8280</v>
      </c>
      <c r="T1081" t="s">
        <v>8350</v>
      </c>
      <c r="U1081" t="s">
        <v>8376</v>
      </c>
    </row>
    <row r="1082" spans="1:21" ht="50" customHeight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15" t="str">
        <f t="shared" si="48"/>
        <v>20000 to 24999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 s="9">
        <f t="shared" si="49"/>
        <v>41770.138113425928</v>
      </c>
      <c r="L1082" s="11">
        <v>2014</v>
      </c>
      <c r="M1082">
        <v>1397186333</v>
      </c>
      <c r="N1082" s="9">
        <f t="shared" si="50"/>
        <v>41740.138113425928</v>
      </c>
      <c r="O1082" s="11">
        <f>YEAR(Table1[[#This Row],[launch date  conversion]])</f>
        <v>2014</v>
      </c>
      <c r="P1082" t="b">
        <v>0</v>
      </c>
      <c r="Q1082">
        <v>98</v>
      </c>
      <c r="R1082" t="b">
        <v>0</v>
      </c>
      <c r="S1082" t="s">
        <v>8280</v>
      </c>
      <c r="T1082" t="s">
        <v>8350</v>
      </c>
      <c r="U1082" t="s">
        <v>8376</v>
      </c>
    </row>
    <row r="1083" spans="1:21" ht="50" customHeight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15" t="str">
        <f t="shared" si="48"/>
        <v>Greater than 50000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 s="9">
        <f t="shared" si="49"/>
        <v>42032.926990740743</v>
      </c>
      <c r="L1083" s="11">
        <v>2015</v>
      </c>
      <c r="M1083">
        <v>1419891292</v>
      </c>
      <c r="N1083" s="9">
        <f t="shared" si="50"/>
        <v>42002.926990740743</v>
      </c>
      <c r="O1083" s="11">
        <f>YEAR(Table1[[#This Row],[launch date  conversion]])</f>
        <v>2014</v>
      </c>
      <c r="P1083" t="b">
        <v>0</v>
      </c>
      <c r="Q1083">
        <v>4</v>
      </c>
      <c r="R1083" t="b">
        <v>0</v>
      </c>
      <c r="S1083" t="s">
        <v>8280</v>
      </c>
      <c r="T1083" t="s">
        <v>8350</v>
      </c>
      <c r="U1083" t="s">
        <v>8376</v>
      </c>
    </row>
    <row r="1084" spans="1:21" ht="50" customHeight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15" t="str">
        <f t="shared" si="48"/>
        <v>10000 to 14999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 s="9">
        <f t="shared" si="49"/>
        <v>41131.906111111115</v>
      </c>
      <c r="L1084" s="11">
        <v>2012</v>
      </c>
      <c r="M1084">
        <v>1342043088</v>
      </c>
      <c r="N1084" s="9">
        <f t="shared" si="50"/>
        <v>41101.906111111115</v>
      </c>
      <c r="O1084" s="11">
        <f>YEAR(Table1[[#This Row],[launch date  conversion]])</f>
        <v>2012</v>
      </c>
      <c r="P1084" t="b">
        <v>0</v>
      </c>
      <c r="Q1084">
        <v>3</v>
      </c>
      <c r="R1084" t="b">
        <v>0</v>
      </c>
      <c r="S1084" t="s">
        <v>8280</v>
      </c>
      <c r="T1084" t="s">
        <v>8350</v>
      </c>
      <c r="U1084" t="s">
        <v>8376</v>
      </c>
    </row>
    <row r="1085" spans="1:21" ht="50" customHeight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15" t="str">
        <f t="shared" si="48"/>
        <v>Greater than 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 s="9">
        <f t="shared" si="49"/>
        <v>41853.659525462965</v>
      </c>
      <c r="L1085" s="11">
        <v>2014</v>
      </c>
      <c r="M1085">
        <v>1401810583</v>
      </c>
      <c r="N1085" s="9">
        <f t="shared" si="50"/>
        <v>41793.659525462965</v>
      </c>
      <c r="O1085" s="11">
        <f>YEAR(Table1[[#This Row],[launch date  conversion]])</f>
        <v>2014</v>
      </c>
      <c r="P1085" t="b">
        <v>0</v>
      </c>
      <c r="Q1085">
        <v>1</v>
      </c>
      <c r="R1085" t="b">
        <v>0</v>
      </c>
      <c r="S1085" t="s">
        <v>8280</v>
      </c>
      <c r="T1085" t="s">
        <v>8350</v>
      </c>
      <c r="U1085" t="s">
        <v>8376</v>
      </c>
    </row>
    <row r="1086" spans="1:21" ht="50" customHeight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15" t="str">
        <f t="shared" si="48"/>
        <v>less than 1000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9">
        <f t="shared" si="49"/>
        <v>41859.912083333329</v>
      </c>
      <c r="L1086" s="11">
        <v>2014</v>
      </c>
      <c r="M1086">
        <v>1404942804</v>
      </c>
      <c r="N1086" s="9">
        <f t="shared" si="50"/>
        <v>41829.912083333329</v>
      </c>
      <c r="O1086" s="11">
        <f>YEAR(Table1[[#This Row],[launch date  conversion]])</f>
        <v>2014</v>
      </c>
      <c r="P1086" t="b">
        <v>0</v>
      </c>
      <c r="Q1086">
        <v>0</v>
      </c>
      <c r="R1086" t="b">
        <v>0</v>
      </c>
      <c r="S1086" t="s">
        <v>8280</v>
      </c>
      <c r="T1086" t="s">
        <v>8350</v>
      </c>
      <c r="U1086" t="s">
        <v>8376</v>
      </c>
    </row>
    <row r="1087" spans="1:21" ht="50" customHeight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15" t="str">
        <f t="shared" si="48"/>
        <v>30000 to 34999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 s="9">
        <f t="shared" si="49"/>
        <v>42443.629340277781</v>
      </c>
      <c r="L1087" s="11">
        <v>2016</v>
      </c>
      <c r="M1087">
        <v>1455379575</v>
      </c>
      <c r="N1087" s="9">
        <f t="shared" si="50"/>
        <v>42413.671006944445</v>
      </c>
      <c r="O1087" s="11">
        <f>YEAR(Table1[[#This Row],[launch date  conversion]])</f>
        <v>2016</v>
      </c>
      <c r="P1087" t="b">
        <v>0</v>
      </c>
      <c r="Q1087">
        <v>9</v>
      </c>
      <c r="R1087" t="b">
        <v>0</v>
      </c>
      <c r="S1087" t="s">
        <v>8280</v>
      </c>
      <c r="T1087" t="s">
        <v>8350</v>
      </c>
      <c r="U1087" t="s">
        <v>8376</v>
      </c>
    </row>
    <row r="1088" spans="1:21" ht="50" customHeight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15" t="str">
        <f t="shared" si="48"/>
        <v>15000 to 19999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 s="9">
        <f t="shared" si="49"/>
        <v>41875.866793981484</v>
      </c>
      <c r="L1088" s="11">
        <v>2014</v>
      </c>
      <c r="M1088">
        <v>1406321291</v>
      </c>
      <c r="N1088" s="9">
        <f t="shared" si="50"/>
        <v>41845.866793981484</v>
      </c>
      <c r="O1088" s="11">
        <f>YEAR(Table1[[#This Row],[launch date  conversion]])</f>
        <v>2014</v>
      </c>
      <c r="P1088" t="b">
        <v>0</v>
      </c>
      <c r="Q1088">
        <v>2</v>
      </c>
      <c r="R1088" t="b">
        <v>0</v>
      </c>
      <c r="S1088" t="s">
        <v>8280</v>
      </c>
      <c r="T1088" t="s">
        <v>8350</v>
      </c>
      <c r="U1088" t="s">
        <v>8376</v>
      </c>
    </row>
    <row r="1089" spans="1:21" ht="50" customHeight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15" t="str">
        <f t="shared" si="48"/>
        <v>1000 to 4999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9">
        <f t="shared" si="49"/>
        <v>41805.713969907411</v>
      </c>
      <c r="L1089" s="11">
        <v>2014</v>
      </c>
      <c r="M1089">
        <v>1400260087</v>
      </c>
      <c r="N1089" s="9">
        <f t="shared" si="50"/>
        <v>41775.713969907411</v>
      </c>
      <c r="O1089" s="11">
        <f>YEAR(Table1[[#This Row],[launch date  conversion]])</f>
        <v>2014</v>
      </c>
      <c r="P1089" t="b">
        <v>0</v>
      </c>
      <c r="Q1089">
        <v>0</v>
      </c>
      <c r="R1089" t="b">
        <v>0</v>
      </c>
      <c r="S1089" t="s">
        <v>8280</v>
      </c>
      <c r="T1089" t="s">
        <v>8350</v>
      </c>
      <c r="U1089" t="s">
        <v>8376</v>
      </c>
    </row>
    <row r="1090" spans="1:21" ht="50" customHeight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15" t="str">
        <f t="shared" ref="E1090:E1153" si="51">_xlfn.IFS(D1090&lt;1000,"less than 1000",D1090&lt;5000, "1000 to 4999",D1090&lt;10000, "5000 to 9999",D1090&lt;15000, "10000 to 14999",D1090&lt;20000,"15000 to 19999",D1090&lt;25000, "20000 to 24999", D1090&lt;30000, "25000 to 29999",D1090&lt;35000,"30000 to 34999", D1090&lt;40000,"35000 to 39999", D1090&lt;45000,"40000 to 44999",D1090&lt;50000,"45000 to 49999",TRUE, "Greater than 50000")</f>
        <v>45000 to 49999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 s="9">
        <f t="shared" si="49"/>
        <v>41753.799386574072</v>
      </c>
      <c r="L1090" s="11">
        <v>2014</v>
      </c>
      <c r="M1090">
        <v>1395774667</v>
      </c>
      <c r="N1090" s="9">
        <f t="shared" si="50"/>
        <v>41723.799386574072</v>
      </c>
      <c r="O1090" s="11">
        <f>YEAR(Table1[[#This Row],[launch date  conversion]])</f>
        <v>2014</v>
      </c>
      <c r="P1090" t="b">
        <v>0</v>
      </c>
      <c r="Q1090">
        <v>147</v>
      </c>
      <c r="R1090" t="b">
        <v>0</v>
      </c>
      <c r="S1090" t="s">
        <v>8280</v>
      </c>
      <c r="T1090" t="s">
        <v>8350</v>
      </c>
      <c r="U1090" t="s">
        <v>8376</v>
      </c>
    </row>
    <row r="1091" spans="1:21" ht="50" customHeight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15" t="str">
        <f t="shared" si="51"/>
        <v>15000 to 19999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 s="9">
        <f t="shared" ref="K1091:K1154" si="52">(((J1091/60)/60)/24)+DATE(1970,1,1)</f>
        <v>42181.189525462964</v>
      </c>
      <c r="L1091" s="11">
        <v>2015</v>
      </c>
      <c r="M1091">
        <v>1432701175</v>
      </c>
      <c r="N1091" s="9">
        <f t="shared" ref="N1091:N1154" si="53">(((M1091/60)/60)/24)+DATE(1970,1,1)</f>
        <v>42151.189525462964</v>
      </c>
      <c r="O1091" s="11">
        <f>YEAR(Table1[[#This Row],[launch date  conversion]])</f>
        <v>2015</v>
      </c>
      <c r="P1091" t="b">
        <v>0</v>
      </c>
      <c r="Q1091">
        <v>49</v>
      </c>
      <c r="R1091" t="b">
        <v>0</v>
      </c>
      <c r="S1091" t="s">
        <v>8280</v>
      </c>
      <c r="T1091" t="s">
        <v>8350</v>
      </c>
      <c r="U1091" t="s">
        <v>8376</v>
      </c>
    </row>
    <row r="1092" spans="1:21" ht="50" customHeight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15" t="str">
        <f t="shared" si="51"/>
        <v>10000 to 14999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 s="9">
        <f t="shared" si="52"/>
        <v>42153.185798611114</v>
      </c>
      <c r="L1092" s="11">
        <v>2015</v>
      </c>
      <c r="M1092">
        <v>1430281653</v>
      </c>
      <c r="N1092" s="9">
        <f t="shared" si="53"/>
        <v>42123.185798611114</v>
      </c>
      <c r="O1092" s="11">
        <f>YEAR(Table1[[#This Row],[launch date  conversion]])</f>
        <v>2015</v>
      </c>
      <c r="P1092" t="b">
        <v>0</v>
      </c>
      <c r="Q1092">
        <v>1</v>
      </c>
      <c r="R1092" t="b">
        <v>0</v>
      </c>
      <c r="S1092" t="s">
        <v>8280</v>
      </c>
      <c r="T1092" t="s">
        <v>8350</v>
      </c>
      <c r="U1092" t="s">
        <v>8376</v>
      </c>
    </row>
    <row r="1093" spans="1:21" ht="50" customHeight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15" t="str">
        <f t="shared" si="51"/>
        <v>less than 1000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 s="9">
        <f t="shared" si="52"/>
        <v>42470.778611111105</v>
      </c>
      <c r="L1093" s="11">
        <v>2016</v>
      </c>
      <c r="M1093">
        <v>1457725272</v>
      </c>
      <c r="N1093" s="9">
        <f t="shared" si="53"/>
        <v>42440.820277777777</v>
      </c>
      <c r="O1093" s="11">
        <f>YEAR(Table1[[#This Row],[launch date  conversion]])</f>
        <v>2016</v>
      </c>
      <c r="P1093" t="b">
        <v>0</v>
      </c>
      <c r="Q1093">
        <v>2</v>
      </c>
      <c r="R1093" t="b">
        <v>0</v>
      </c>
      <c r="S1093" t="s">
        <v>8280</v>
      </c>
      <c r="T1093" t="s">
        <v>8350</v>
      </c>
      <c r="U1093" t="s">
        <v>8376</v>
      </c>
    </row>
    <row r="1094" spans="1:21" ht="50" customHeight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15" t="str">
        <f t="shared" si="51"/>
        <v>1000 to 4999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 s="9">
        <f t="shared" si="52"/>
        <v>41280.025902777779</v>
      </c>
      <c r="L1094" s="11">
        <v>2013</v>
      </c>
      <c r="M1094">
        <v>1354840638</v>
      </c>
      <c r="N1094" s="9">
        <f t="shared" si="53"/>
        <v>41250.025902777779</v>
      </c>
      <c r="O1094" s="11">
        <f>YEAR(Table1[[#This Row],[launch date  conversion]])</f>
        <v>2012</v>
      </c>
      <c r="P1094" t="b">
        <v>0</v>
      </c>
      <c r="Q1094">
        <v>7</v>
      </c>
      <c r="R1094" t="b">
        <v>0</v>
      </c>
      <c r="S1094" t="s">
        <v>8280</v>
      </c>
      <c r="T1094" t="s">
        <v>8350</v>
      </c>
      <c r="U1094" t="s">
        <v>8376</v>
      </c>
    </row>
    <row r="1095" spans="1:21" ht="50" customHeight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15" t="str">
        <f t="shared" si="51"/>
        <v>less than 1000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 s="9">
        <f t="shared" si="52"/>
        <v>42411.973807870367</v>
      </c>
      <c r="L1095" s="11">
        <v>2016</v>
      </c>
      <c r="M1095">
        <v>1453936937</v>
      </c>
      <c r="N1095" s="9">
        <f t="shared" si="53"/>
        <v>42396.973807870367</v>
      </c>
      <c r="O1095" s="11">
        <f>YEAR(Table1[[#This Row],[launch date  conversion]])</f>
        <v>2016</v>
      </c>
      <c r="P1095" t="b">
        <v>0</v>
      </c>
      <c r="Q1095">
        <v>4</v>
      </c>
      <c r="R1095" t="b">
        <v>0</v>
      </c>
      <c r="S1095" t="s">
        <v>8280</v>
      </c>
      <c r="T1095" t="s">
        <v>8350</v>
      </c>
      <c r="U1095" t="s">
        <v>8376</v>
      </c>
    </row>
    <row r="1096" spans="1:21" ht="50" customHeight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15" t="str">
        <f t="shared" si="51"/>
        <v>15000 to 19999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 s="9">
        <f t="shared" si="52"/>
        <v>40825.713344907403</v>
      </c>
      <c r="L1096" s="11">
        <v>2011</v>
      </c>
      <c r="M1096">
        <v>1315588033</v>
      </c>
      <c r="N1096" s="9">
        <f t="shared" si="53"/>
        <v>40795.713344907403</v>
      </c>
      <c r="O1096" s="11">
        <f>YEAR(Table1[[#This Row],[launch date  conversion]])</f>
        <v>2011</v>
      </c>
      <c r="P1096" t="b">
        <v>0</v>
      </c>
      <c r="Q1096">
        <v>27</v>
      </c>
      <c r="R1096" t="b">
        <v>0</v>
      </c>
      <c r="S1096" t="s">
        <v>8280</v>
      </c>
      <c r="T1096" t="s">
        <v>8350</v>
      </c>
      <c r="U1096" t="s">
        <v>8376</v>
      </c>
    </row>
    <row r="1097" spans="1:21" ht="50" customHeight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15" t="str">
        <f t="shared" si="51"/>
        <v>Greater than 50000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 s="9">
        <f t="shared" si="52"/>
        <v>41516.537268518521</v>
      </c>
      <c r="L1097" s="11">
        <v>2013</v>
      </c>
      <c r="M1097">
        <v>1375275220</v>
      </c>
      <c r="N1097" s="9">
        <f t="shared" si="53"/>
        <v>41486.537268518521</v>
      </c>
      <c r="O1097" s="11">
        <f>YEAR(Table1[[#This Row],[launch date  conversion]])</f>
        <v>2013</v>
      </c>
      <c r="P1097" t="b">
        <v>0</v>
      </c>
      <c r="Q1097">
        <v>94</v>
      </c>
      <c r="R1097" t="b">
        <v>0</v>
      </c>
      <c r="S1097" t="s">
        <v>8280</v>
      </c>
      <c r="T1097" t="s">
        <v>8350</v>
      </c>
      <c r="U1097" t="s">
        <v>8376</v>
      </c>
    </row>
    <row r="1098" spans="1:21" ht="50" customHeight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15" t="str">
        <f t="shared" si="51"/>
        <v>10000 to 14999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 s="9">
        <f t="shared" si="52"/>
        <v>41916.145833333336</v>
      </c>
      <c r="L1098" s="11">
        <v>2014</v>
      </c>
      <c r="M1098">
        <v>1409747154</v>
      </c>
      <c r="N1098" s="9">
        <f t="shared" si="53"/>
        <v>41885.51798611111</v>
      </c>
      <c r="O1098" s="11">
        <f>YEAR(Table1[[#This Row],[launch date  conversion]])</f>
        <v>2014</v>
      </c>
      <c r="P1098" t="b">
        <v>0</v>
      </c>
      <c r="Q1098">
        <v>29</v>
      </c>
      <c r="R1098" t="b">
        <v>0</v>
      </c>
      <c r="S1098" t="s">
        <v>8280</v>
      </c>
      <c r="T1098" t="s">
        <v>8350</v>
      </c>
      <c r="U1098" t="s">
        <v>8376</v>
      </c>
    </row>
    <row r="1099" spans="1:21" ht="50" customHeight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15" t="str">
        <f t="shared" si="51"/>
        <v>Greater than 50000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 s="9">
        <f t="shared" si="52"/>
        <v>41700.792557870373</v>
      </c>
      <c r="L1099" s="11">
        <v>2014</v>
      </c>
      <c r="M1099">
        <v>1390330877</v>
      </c>
      <c r="N1099" s="9">
        <f t="shared" si="53"/>
        <v>41660.792557870373</v>
      </c>
      <c r="O1099" s="11">
        <f>YEAR(Table1[[#This Row],[launch date  conversion]])</f>
        <v>2014</v>
      </c>
      <c r="P1099" t="b">
        <v>0</v>
      </c>
      <c r="Q1099">
        <v>7</v>
      </c>
      <c r="R1099" t="b">
        <v>0</v>
      </c>
      <c r="S1099" t="s">
        <v>8280</v>
      </c>
      <c r="T1099" t="s">
        <v>8350</v>
      </c>
      <c r="U1099" t="s">
        <v>8376</v>
      </c>
    </row>
    <row r="1100" spans="1:21" ht="50" customHeight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15" t="str">
        <f t="shared" si="51"/>
        <v>25000 to 29999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 s="9">
        <f t="shared" si="52"/>
        <v>41742.762673611112</v>
      </c>
      <c r="L1100" s="11">
        <v>2014</v>
      </c>
      <c r="M1100">
        <v>1394821095</v>
      </c>
      <c r="N1100" s="9">
        <f t="shared" si="53"/>
        <v>41712.762673611112</v>
      </c>
      <c r="O1100" s="11">
        <f>YEAR(Table1[[#This Row],[launch date  conversion]])</f>
        <v>2014</v>
      </c>
      <c r="P1100" t="b">
        <v>0</v>
      </c>
      <c r="Q1100">
        <v>22</v>
      </c>
      <c r="R1100" t="b">
        <v>0</v>
      </c>
      <c r="S1100" t="s">
        <v>8280</v>
      </c>
      <c r="T1100" t="s">
        <v>8350</v>
      </c>
      <c r="U1100" t="s">
        <v>8376</v>
      </c>
    </row>
    <row r="1101" spans="1:21" ht="50" customHeight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15" t="str">
        <f t="shared" si="51"/>
        <v>5000 to 9999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 s="9">
        <f t="shared" si="52"/>
        <v>42137.836435185185</v>
      </c>
      <c r="L1101" s="11">
        <v>2015</v>
      </c>
      <c r="M1101">
        <v>1428955468</v>
      </c>
      <c r="N1101" s="9">
        <f t="shared" si="53"/>
        <v>42107.836435185185</v>
      </c>
      <c r="O1101" s="11">
        <f>YEAR(Table1[[#This Row],[launch date  conversion]])</f>
        <v>2015</v>
      </c>
      <c r="P1101" t="b">
        <v>0</v>
      </c>
      <c r="Q1101">
        <v>1</v>
      </c>
      <c r="R1101" t="b">
        <v>0</v>
      </c>
      <c r="S1101" t="s">
        <v>8280</v>
      </c>
      <c r="T1101" t="s">
        <v>8350</v>
      </c>
      <c r="U1101" t="s">
        <v>8376</v>
      </c>
    </row>
    <row r="1102" spans="1:21" ht="50" customHeight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15" t="str">
        <f t="shared" si="51"/>
        <v>1000 to 4999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 s="9">
        <f t="shared" si="52"/>
        <v>42414.110775462963</v>
      </c>
      <c r="L1102" s="11">
        <v>2016</v>
      </c>
      <c r="M1102">
        <v>1452825571</v>
      </c>
      <c r="N1102" s="9">
        <f t="shared" si="53"/>
        <v>42384.110775462963</v>
      </c>
      <c r="O1102" s="11">
        <f>YEAR(Table1[[#This Row],[launch date  conversion]])</f>
        <v>2016</v>
      </c>
      <c r="P1102" t="b">
        <v>0</v>
      </c>
      <c r="Q1102">
        <v>10</v>
      </c>
      <c r="R1102" t="b">
        <v>0</v>
      </c>
      <c r="S1102" t="s">
        <v>8280</v>
      </c>
      <c r="T1102" t="s">
        <v>8350</v>
      </c>
      <c r="U1102" t="s">
        <v>8376</v>
      </c>
    </row>
    <row r="1103" spans="1:21" ht="50" customHeight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15" t="str">
        <f t="shared" si="51"/>
        <v>Greater than 50000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 s="9">
        <f t="shared" si="52"/>
        <v>42565.758333333331</v>
      </c>
      <c r="L1103" s="11">
        <v>2016</v>
      </c>
      <c r="M1103">
        <v>1466188338</v>
      </c>
      <c r="N1103" s="9">
        <f t="shared" si="53"/>
        <v>42538.77243055556</v>
      </c>
      <c r="O1103" s="11">
        <f>YEAR(Table1[[#This Row],[launch date  conversion]])</f>
        <v>2016</v>
      </c>
      <c r="P1103" t="b">
        <v>0</v>
      </c>
      <c r="Q1103">
        <v>6</v>
      </c>
      <c r="R1103" t="b">
        <v>0</v>
      </c>
      <c r="S1103" t="s">
        <v>8280</v>
      </c>
      <c r="T1103" t="s">
        <v>8350</v>
      </c>
      <c r="U1103" t="s">
        <v>8376</v>
      </c>
    </row>
    <row r="1104" spans="1:21" ht="50" customHeight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15" t="str">
        <f t="shared" si="51"/>
        <v>5000 to 9999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 s="9">
        <f t="shared" si="52"/>
        <v>41617.249305555553</v>
      </c>
      <c r="L1104" s="11">
        <v>2013</v>
      </c>
      <c r="M1104">
        <v>1383095125</v>
      </c>
      <c r="N1104" s="9">
        <f t="shared" si="53"/>
        <v>41577.045428240745</v>
      </c>
      <c r="O1104" s="11">
        <f>YEAR(Table1[[#This Row],[launch date  conversion]])</f>
        <v>2013</v>
      </c>
      <c r="P1104" t="b">
        <v>0</v>
      </c>
      <c r="Q1104">
        <v>24</v>
      </c>
      <c r="R1104" t="b">
        <v>0</v>
      </c>
      <c r="S1104" t="s">
        <v>8280</v>
      </c>
      <c r="T1104" t="s">
        <v>8350</v>
      </c>
      <c r="U1104" t="s">
        <v>8376</v>
      </c>
    </row>
    <row r="1105" spans="1:21" ht="50" customHeight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15" t="str">
        <f t="shared" si="51"/>
        <v>15000 to 19999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 s="9">
        <f t="shared" si="52"/>
        <v>42539.22210648148</v>
      </c>
      <c r="L1105" s="11">
        <v>2016</v>
      </c>
      <c r="M1105">
        <v>1461043190</v>
      </c>
      <c r="N1105" s="9">
        <f t="shared" si="53"/>
        <v>42479.22210648148</v>
      </c>
      <c r="O1105" s="11">
        <f>YEAR(Table1[[#This Row],[launch date  conversion]])</f>
        <v>2016</v>
      </c>
      <c r="P1105" t="b">
        <v>0</v>
      </c>
      <c r="Q1105">
        <v>15</v>
      </c>
      <c r="R1105" t="b">
        <v>0</v>
      </c>
      <c r="S1105" t="s">
        <v>8280</v>
      </c>
      <c r="T1105" t="s">
        <v>8350</v>
      </c>
      <c r="U1105" t="s">
        <v>8376</v>
      </c>
    </row>
    <row r="1106" spans="1:21" ht="50" customHeight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15" t="str">
        <f t="shared" si="51"/>
        <v>Greater than 50000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 s="9">
        <f t="shared" si="52"/>
        <v>41801.40996527778</v>
      </c>
      <c r="L1106" s="11">
        <v>2014</v>
      </c>
      <c r="M1106">
        <v>1399888221</v>
      </c>
      <c r="N1106" s="9">
        <f t="shared" si="53"/>
        <v>41771.40996527778</v>
      </c>
      <c r="O1106" s="11">
        <f>YEAR(Table1[[#This Row],[launch date  conversion]])</f>
        <v>2014</v>
      </c>
      <c r="P1106" t="b">
        <v>0</v>
      </c>
      <c r="Q1106">
        <v>37</v>
      </c>
      <c r="R1106" t="b">
        <v>0</v>
      </c>
      <c r="S1106" t="s">
        <v>8280</v>
      </c>
      <c r="T1106" t="s">
        <v>8350</v>
      </c>
      <c r="U1106" t="s">
        <v>8376</v>
      </c>
    </row>
    <row r="1107" spans="1:21" ht="50" customHeight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15" t="str">
        <f t="shared" si="51"/>
        <v>Greater than 50000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 s="9">
        <f t="shared" si="52"/>
        <v>41722.0940625</v>
      </c>
      <c r="L1107" s="11">
        <v>2014</v>
      </c>
      <c r="M1107">
        <v>1393038927</v>
      </c>
      <c r="N1107" s="9">
        <f t="shared" si="53"/>
        <v>41692.135729166665</v>
      </c>
      <c r="O1107" s="11">
        <f>YEAR(Table1[[#This Row],[launch date  conversion]])</f>
        <v>2014</v>
      </c>
      <c r="P1107" t="b">
        <v>0</v>
      </c>
      <c r="Q1107">
        <v>20</v>
      </c>
      <c r="R1107" t="b">
        <v>0</v>
      </c>
      <c r="S1107" t="s">
        <v>8280</v>
      </c>
      <c r="T1107" t="s">
        <v>8350</v>
      </c>
      <c r="U1107" t="s">
        <v>8376</v>
      </c>
    </row>
    <row r="1108" spans="1:21" ht="50" customHeight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15" t="str">
        <f t="shared" si="51"/>
        <v>less than 1000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 s="9">
        <f t="shared" si="52"/>
        <v>41003.698784722219</v>
      </c>
      <c r="L1108" s="11">
        <v>2012</v>
      </c>
      <c r="M1108">
        <v>1330969575</v>
      </c>
      <c r="N1108" s="9">
        <f t="shared" si="53"/>
        <v>40973.740451388891</v>
      </c>
      <c r="O1108" s="11">
        <f>YEAR(Table1[[#This Row],[launch date  conversion]])</f>
        <v>2012</v>
      </c>
      <c r="P1108" t="b">
        <v>0</v>
      </c>
      <c r="Q1108">
        <v>7</v>
      </c>
      <c r="R1108" t="b">
        <v>0</v>
      </c>
      <c r="S1108" t="s">
        <v>8280</v>
      </c>
      <c r="T1108" t="s">
        <v>8350</v>
      </c>
      <c r="U1108" t="s">
        <v>8376</v>
      </c>
    </row>
    <row r="1109" spans="1:21" ht="50" customHeight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15" t="str">
        <f t="shared" si="51"/>
        <v>10000 to 14999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9">
        <f t="shared" si="52"/>
        <v>41843.861388888887</v>
      </c>
      <c r="L1109" s="11">
        <v>2014</v>
      </c>
      <c r="M1109">
        <v>1403556024</v>
      </c>
      <c r="N1109" s="9">
        <f t="shared" si="53"/>
        <v>41813.861388888887</v>
      </c>
      <c r="O1109" s="11">
        <f>YEAR(Table1[[#This Row],[launch date  conversion]])</f>
        <v>2014</v>
      </c>
      <c r="P1109" t="b">
        <v>0</v>
      </c>
      <c r="Q1109">
        <v>0</v>
      </c>
      <c r="R1109" t="b">
        <v>0</v>
      </c>
      <c r="S1109" t="s">
        <v>8280</v>
      </c>
      <c r="T1109" t="s">
        <v>8350</v>
      </c>
      <c r="U1109" t="s">
        <v>8376</v>
      </c>
    </row>
    <row r="1110" spans="1:21" ht="50" customHeight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15" t="str">
        <f t="shared" si="51"/>
        <v>25000 to 29999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 s="9">
        <f t="shared" si="52"/>
        <v>41012.595312500001</v>
      </c>
      <c r="L1110" s="11">
        <v>2012</v>
      </c>
      <c r="M1110">
        <v>1329146235</v>
      </c>
      <c r="N1110" s="9">
        <f t="shared" si="53"/>
        <v>40952.636979166666</v>
      </c>
      <c r="O1110" s="11">
        <f>YEAR(Table1[[#This Row],[launch date  conversion]])</f>
        <v>2012</v>
      </c>
      <c r="P1110" t="b">
        <v>0</v>
      </c>
      <c r="Q1110">
        <v>21</v>
      </c>
      <c r="R1110" t="b">
        <v>0</v>
      </c>
      <c r="S1110" t="s">
        <v>8280</v>
      </c>
      <c r="T1110" t="s">
        <v>8350</v>
      </c>
      <c r="U1110" t="s">
        <v>8376</v>
      </c>
    </row>
    <row r="1111" spans="1:21" ht="50" customHeight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15" t="str">
        <f t="shared" si="51"/>
        <v>10000 to 14999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 s="9">
        <f t="shared" si="52"/>
        <v>42692.793865740736</v>
      </c>
      <c r="L1111" s="11">
        <v>2016</v>
      </c>
      <c r="M1111">
        <v>1476900190</v>
      </c>
      <c r="N1111" s="9">
        <f t="shared" si="53"/>
        <v>42662.752199074079</v>
      </c>
      <c r="O1111" s="11">
        <f>YEAR(Table1[[#This Row],[launch date  conversion]])</f>
        <v>2016</v>
      </c>
      <c r="P1111" t="b">
        <v>0</v>
      </c>
      <c r="Q1111">
        <v>3</v>
      </c>
      <c r="R1111" t="b">
        <v>0</v>
      </c>
      <c r="S1111" t="s">
        <v>8280</v>
      </c>
      <c r="T1111" t="s">
        <v>8350</v>
      </c>
      <c r="U1111" t="s">
        <v>8376</v>
      </c>
    </row>
    <row r="1112" spans="1:21" ht="50" customHeight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15" t="str">
        <f t="shared" si="51"/>
        <v>Greater than 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 s="9">
        <f t="shared" si="52"/>
        <v>41250.933124999996</v>
      </c>
      <c r="L1112" s="11">
        <v>2012</v>
      </c>
      <c r="M1112">
        <v>1352327022</v>
      </c>
      <c r="N1112" s="9">
        <f t="shared" si="53"/>
        <v>41220.933124999996</v>
      </c>
      <c r="O1112" s="11">
        <f>YEAR(Table1[[#This Row],[launch date  conversion]])</f>
        <v>2012</v>
      </c>
      <c r="P1112" t="b">
        <v>0</v>
      </c>
      <c r="Q1112">
        <v>11</v>
      </c>
      <c r="R1112" t="b">
        <v>0</v>
      </c>
      <c r="S1112" t="s">
        <v>8280</v>
      </c>
      <c r="T1112" t="s">
        <v>8350</v>
      </c>
      <c r="U1112" t="s">
        <v>8376</v>
      </c>
    </row>
    <row r="1113" spans="1:21" ht="50" customHeight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15" t="str">
        <f t="shared" si="51"/>
        <v>1000 to 4999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 s="9">
        <f t="shared" si="52"/>
        <v>42377.203587962969</v>
      </c>
      <c r="L1113" s="11">
        <v>2016</v>
      </c>
      <c r="M1113">
        <v>1449636790</v>
      </c>
      <c r="N1113" s="9">
        <f t="shared" si="53"/>
        <v>42347.203587962969</v>
      </c>
      <c r="O1113" s="11">
        <f>YEAR(Table1[[#This Row],[launch date  conversion]])</f>
        <v>2015</v>
      </c>
      <c r="P1113" t="b">
        <v>0</v>
      </c>
      <c r="Q1113">
        <v>1</v>
      </c>
      <c r="R1113" t="b">
        <v>0</v>
      </c>
      <c r="S1113" t="s">
        <v>8280</v>
      </c>
      <c r="T1113" t="s">
        <v>8350</v>
      </c>
      <c r="U1113" t="s">
        <v>8376</v>
      </c>
    </row>
    <row r="1114" spans="1:21" ht="50" customHeight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15" t="str">
        <f t="shared" si="51"/>
        <v>Greater than 50000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 s="9">
        <f t="shared" si="52"/>
        <v>42023.354166666672</v>
      </c>
      <c r="L1114" s="11">
        <v>2015</v>
      </c>
      <c r="M1114">
        <v>1416507211</v>
      </c>
      <c r="N1114" s="9">
        <f t="shared" si="53"/>
        <v>41963.759386574078</v>
      </c>
      <c r="O1114" s="11">
        <f>YEAR(Table1[[#This Row],[launch date  conversion]])</f>
        <v>2014</v>
      </c>
      <c r="P1114" t="b">
        <v>0</v>
      </c>
      <c r="Q1114">
        <v>312</v>
      </c>
      <c r="R1114" t="b">
        <v>0</v>
      </c>
      <c r="S1114" t="s">
        <v>8280</v>
      </c>
      <c r="T1114" t="s">
        <v>8350</v>
      </c>
      <c r="U1114" t="s">
        <v>8376</v>
      </c>
    </row>
    <row r="1115" spans="1:21" ht="50" customHeight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15" t="str">
        <f t="shared" si="51"/>
        <v>1000 to 4999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 s="9">
        <f t="shared" si="52"/>
        <v>41865.977083333331</v>
      </c>
      <c r="L1115" s="11">
        <v>2014</v>
      </c>
      <c r="M1115">
        <v>1405466820</v>
      </c>
      <c r="N1115" s="9">
        <f t="shared" si="53"/>
        <v>41835.977083333331</v>
      </c>
      <c r="O1115" s="11">
        <f>YEAR(Table1[[#This Row],[launch date  conversion]])</f>
        <v>2014</v>
      </c>
      <c r="P1115" t="b">
        <v>0</v>
      </c>
      <c r="Q1115">
        <v>1</v>
      </c>
      <c r="R1115" t="b">
        <v>0</v>
      </c>
      <c r="S1115" t="s">
        <v>8280</v>
      </c>
      <c r="T1115" t="s">
        <v>8350</v>
      </c>
      <c r="U1115" t="s">
        <v>8376</v>
      </c>
    </row>
    <row r="1116" spans="1:21" ht="50" customHeight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15" t="str">
        <f t="shared" si="51"/>
        <v>5000 to 9999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 s="9">
        <f t="shared" si="52"/>
        <v>41556.345914351856</v>
      </c>
      <c r="L1116" s="11">
        <v>2013</v>
      </c>
      <c r="M1116">
        <v>1378714687</v>
      </c>
      <c r="N1116" s="9">
        <f t="shared" si="53"/>
        <v>41526.345914351856</v>
      </c>
      <c r="O1116" s="11">
        <f>YEAR(Table1[[#This Row],[launch date  conversion]])</f>
        <v>2013</v>
      </c>
      <c r="P1116" t="b">
        <v>0</v>
      </c>
      <c r="Q1116">
        <v>3</v>
      </c>
      <c r="R1116" t="b">
        <v>0</v>
      </c>
      <c r="S1116" t="s">
        <v>8280</v>
      </c>
      <c r="T1116" t="s">
        <v>8350</v>
      </c>
      <c r="U1116" t="s">
        <v>8376</v>
      </c>
    </row>
    <row r="1117" spans="1:21" ht="50" customHeight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15" t="str">
        <f t="shared" si="51"/>
        <v>40000 to 44999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 s="9">
        <f t="shared" si="52"/>
        <v>42459.653877314813</v>
      </c>
      <c r="L1117" s="11">
        <v>2016</v>
      </c>
      <c r="M1117">
        <v>1456764095</v>
      </c>
      <c r="N1117" s="9">
        <f t="shared" si="53"/>
        <v>42429.695543981477</v>
      </c>
      <c r="O1117" s="11">
        <f>YEAR(Table1[[#This Row],[launch date  conversion]])</f>
        <v>2016</v>
      </c>
      <c r="P1117" t="b">
        <v>0</v>
      </c>
      <c r="Q1117">
        <v>4</v>
      </c>
      <c r="R1117" t="b">
        <v>0</v>
      </c>
      <c r="S1117" t="s">
        <v>8280</v>
      </c>
      <c r="T1117" t="s">
        <v>8350</v>
      </c>
      <c r="U1117" t="s">
        <v>8376</v>
      </c>
    </row>
    <row r="1118" spans="1:21" ht="50" customHeight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15" t="str">
        <f t="shared" si="51"/>
        <v>Greater than 50000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 s="9">
        <f t="shared" si="52"/>
        <v>41069.847314814811</v>
      </c>
      <c r="L1118" s="11">
        <v>2012</v>
      </c>
      <c r="M1118">
        <v>1334089208</v>
      </c>
      <c r="N1118" s="9">
        <f t="shared" si="53"/>
        <v>41009.847314814811</v>
      </c>
      <c r="O1118" s="11">
        <f>YEAR(Table1[[#This Row],[launch date  conversion]])</f>
        <v>2012</v>
      </c>
      <c r="P1118" t="b">
        <v>0</v>
      </c>
      <c r="Q1118">
        <v>10</v>
      </c>
      <c r="R1118" t="b">
        <v>0</v>
      </c>
      <c r="S1118" t="s">
        <v>8280</v>
      </c>
      <c r="T1118" t="s">
        <v>8350</v>
      </c>
      <c r="U1118" t="s">
        <v>8376</v>
      </c>
    </row>
    <row r="1119" spans="1:21" ht="50" customHeight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15" t="str">
        <f t="shared" si="51"/>
        <v>1000 to 4999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 s="9">
        <f t="shared" si="52"/>
        <v>42363.598530092597</v>
      </c>
      <c r="L1119" s="11">
        <v>2015</v>
      </c>
      <c r="M1119">
        <v>1448461313</v>
      </c>
      <c r="N1119" s="9">
        <f t="shared" si="53"/>
        <v>42333.598530092597</v>
      </c>
      <c r="O1119" s="11">
        <f>YEAR(Table1[[#This Row],[launch date  conversion]])</f>
        <v>2015</v>
      </c>
      <c r="P1119" t="b">
        <v>0</v>
      </c>
      <c r="Q1119">
        <v>8</v>
      </c>
      <c r="R1119" t="b">
        <v>0</v>
      </c>
      <c r="S1119" t="s">
        <v>8280</v>
      </c>
      <c r="T1119" t="s">
        <v>8350</v>
      </c>
      <c r="U1119" t="s">
        <v>8376</v>
      </c>
    </row>
    <row r="1120" spans="1:21" ht="50" customHeight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15" t="str">
        <f t="shared" si="51"/>
        <v>1000 to 4999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 s="9">
        <f t="shared" si="52"/>
        <v>41734.124756944446</v>
      </c>
      <c r="L1120" s="11">
        <v>2014</v>
      </c>
      <c r="M1120">
        <v>1394078379</v>
      </c>
      <c r="N1120" s="9">
        <f t="shared" si="53"/>
        <v>41704.16642361111</v>
      </c>
      <c r="O1120" s="11">
        <f>YEAR(Table1[[#This Row],[launch date  conversion]])</f>
        <v>2014</v>
      </c>
      <c r="P1120" t="b">
        <v>0</v>
      </c>
      <c r="Q1120">
        <v>3</v>
      </c>
      <c r="R1120" t="b">
        <v>0</v>
      </c>
      <c r="S1120" t="s">
        <v>8280</v>
      </c>
      <c r="T1120" t="s">
        <v>8350</v>
      </c>
      <c r="U1120" t="s">
        <v>8376</v>
      </c>
    </row>
    <row r="1121" spans="1:21" ht="50" customHeight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15" t="str">
        <f t="shared" si="51"/>
        <v>1000 to 4999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 s="9">
        <f t="shared" si="52"/>
        <v>41735.792407407411</v>
      </c>
      <c r="L1121" s="11">
        <v>2014</v>
      </c>
      <c r="M1121">
        <v>1395687664</v>
      </c>
      <c r="N1121" s="9">
        <f t="shared" si="53"/>
        <v>41722.792407407411</v>
      </c>
      <c r="O1121" s="11">
        <f>YEAR(Table1[[#This Row],[launch date  conversion]])</f>
        <v>2014</v>
      </c>
      <c r="P1121" t="b">
        <v>0</v>
      </c>
      <c r="Q1121">
        <v>1</v>
      </c>
      <c r="R1121" t="b">
        <v>0</v>
      </c>
      <c r="S1121" t="s">
        <v>8280</v>
      </c>
      <c r="T1121" t="s">
        <v>8350</v>
      </c>
      <c r="U1121" t="s">
        <v>8376</v>
      </c>
    </row>
    <row r="1122" spans="1:21" ht="50" customHeight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15" t="str">
        <f t="shared" si="51"/>
        <v>25000 to 29999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9">
        <f t="shared" si="52"/>
        <v>40844.872685185182</v>
      </c>
      <c r="L1122" s="11">
        <v>2011</v>
      </c>
      <c r="M1122">
        <v>1315947400</v>
      </c>
      <c r="N1122" s="9">
        <f t="shared" si="53"/>
        <v>40799.872685185182</v>
      </c>
      <c r="O1122" s="11">
        <f>YEAR(Table1[[#This Row],[launch date  conversion]])</f>
        <v>2011</v>
      </c>
      <c r="P1122" t="b">
        <v>0</v>
      </c>
      <c r="Q1122">
        <v>0</v>
      </c>
      <c r="R1122" t="b">
        <v>0</v>
      </c>
      <c r="S1122" t="s">
        <v>8280</v>
      </c>
      <c r="T1122" t="s">
        <v>8350</v>
      </c>
      <c r="U1122" t="s">
        <v>8376</v>
      </c>
    </row>
    <row r="1123" spans="1:21" ht="50" customHeight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15" t="str">
        <f t="shared" si="51"/>
        <v>Greater than 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 s="9">
        <f t="shared" si="52"/>
        <v>42442.892546296294</v>
      </c>
      <c r="L1123" s="11">
        <v>2016</v>
      </c>
      <c r="M1123">
        <v>1455315916</v>
      </c>
      <c r="N1123" s="9">
        <f t="shared" si="53"/>
        <v>42412.934212962966</v>
      </c>
      <c r="O1123" s="11">
        <f>YEAR(Table1[[#This Row],[launch date  conversion]])</f>
        <v>2016</v>
      </c>
      <c r="P1123" t="b">
        <v>0</v>
      </c>
      <c r="Q1123">
        <v>5</v>
      </c>
      <c r="R1123" t="b">
        <v>0</v>
      </c>
      <c r="S1123" t="s">
        <v>8280</v>
      </c>
      <c r="T1123" t="s">
        <v>8350</v>
      </c>
      <c r="U1123" t="s">
        <v>8376</v>
      </c>
    </row>
    <row r="1124" spans="1:21" ht="50" customHeight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15" t="str">
        <f t="shared" si="51"/>
        <v>1000 to 4999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9">
        <f t="shared" si="52"/>
        <v>41424.703993055555</v>
      </c>
      <c r="L1124" s="11">
        <v>2013</v>
      </c>
      <c r="M1124">
        <v>1368723225</v>
      </c>
      <c r="N1124" s="9">
        <f t="shared" si="53"/>
        <v>41410.703993055555</v>
      </c>
      <c r="O1124" s="11">
        <f>YEAR(Table1[[#This Row],[launch date  conversion]])</f>
        <v>2013</v>
      </c>
      <c r="P1124" t="b">
        <v>0</v>
      </c>
      <c r="Q1124">
        <v>0</v>
      </c>
      <c r="R1124" t="b">
        <v>0</v>
      </c>
      <c r="S1124" t="s">
        <v>8280</v>
      </c>
      <c r="T1124" t="s">
        <v>8350</v>
      </c>
      <c r="U1124" t="s">
        <v>8376</v>
      </c>
    </row>
    <row r="1125" spans="1:21" ht="50" customHeight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15" t="str">
        <f t="shared" si="51"/>
        <v>5000 to 9999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 s="9">
        <f t="shared" si="52"/>
        <v>41748.5237037037</v>
      </c>
      <c r="L1125" s="11">
        <v>2014</v>
      </c>
      <c r="M1125">
        <v>1395318848</v>
      </c>
      <c r="N1125" s="9">
        <f t="shared" si="53"/>
        <v>41718.5237037037</v>
      </c>
      <c r="O1125" s="11">
        <f>YEAR(Table1[[#This Row],[launch date  conversion]])</f>
        <v>2014</v>
      </c>
      <c r="P1125" t="b">
        <v>0</v>
      </c>
      <c r="Q1125">
        <v>3</v>
      </c>
      <c r="R1125" t="b">
        <v>0</v>
      </c>
      <c r="S1125" t="s">
        <v>8280</v>
      </c>
      <c r="T1125" t="s">
        <v>8350</v>
      </c>
      <c r="U1125" t="s">
        <v>8376</v>
      </c>
    </row>
    <row r="1126" spans="1:21" ht="50" customHeight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15" t="str">
        <f t="shared" si="51"/>
        <v>Greater than 50000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 s="9">
        <f t="shared" si="52"/>
        <v>42124.667256944449</v>
      </c>
      <c r="L1126" s="11">
        <v>2015</v>
      </c>
      <c r="M1126">
        <v>1427817651</v>
      </c>
      <c r="N1126" s="9">
        <f t="shared" si="53"/>
        <v>42094.667256944449</v>
      </c>
      <c r="O1126" s="11">
        <f>YEAR(Table1[[#This Row],[launch date  conversion]])</f>
        <v>2015</v>
      </c>
      <c r="P1126" t="b">
        <v>0</v>
      </c>
      <c r="Q1126">
        <v>7</v>
      </c>
      <c r="R1126" t="b">
        <v>0</v>
      </c>
      <c r="S1126" t="s">
        <v>8281</v>
      </c>
      <c r="T1126" t="s">
        <v>8350</v>
      </c>
      <c r="U1126" t="s">
        <v>8377</v>
      </c>
    </row>
    <row r="1127" spans="1:21" ht="50" customHeight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15" t="str">
        <f t="shared" si="51"/>
        <v>1000 to 4999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9">
        <f t="shared" si="52"/>
        <v>42272.624189814815</v>
      </c>
      <c r="L1127" s="11">
        <v>2015</v>
      </c>
      <c r="M1127">
        <v>1438009130</v>
      </c>
      <c r="N1127" s="9">
        <f t="shared" si="53"/>
        <v>42212.624189814815</v>
      </c>
      <c r="O1127" s="11">
        <f>YEAR(Table1[[#This Row],[launch date  conversion]])</f>
        <v>2015</v>
      </c>
      <c r="P1127" t="b">
        <v>0</v>
      </c>
      <c r="Q1127">
        <v>0</v>
      </c>
      <c r="R1127" t="b">
        <v>0</v>
      </c>
      <c r="S1127" t="s">
        <v>8281</v>
      </c>
      <c r="T1127" t="s">
        <v>8350</v>
      </c>
      <c r="U1127" t="s">
        <v>8377</v>
      </c>
    </row>
    <row r="1128" spans="1:21" ht="50" customHeight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15" t="str">
        <f t="shared" si="51"/>
        <v>1000 to 4999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 s="9">
        <f t="shared" si="52"/>
        <v>42565.327476851846</v>
      </c>
      <c r="L1128" s="11">
        <v>2016</v>
      </c>
      <c r="M1128">
        <v>1465890694</v>
      </c>
      <c r="N1128" s="9">
        <f t="shared" si="53"/>
        <v>42535.327476851846</v>
      </c>
      <c r="O1128" s="11">
        <f>YEAR(Table1[[#This Row],[launch date  conversion]])</f>
        <v>2016</v>
      </c>
      <c r="P1128" t="b">
        <v>0</v>
      </c>
      <c r="Q1128">
        <v>2</v>
      </c>
      <c r="R1128" t="b">
        <v>0</v>
      </c>
      <c r="S1128" t="s">
        <v>8281</v>
      </c>
      <c r="T1128" t="s">
        <v>8350</v>
      </c>
      <c r="U1128" t="s">
        <v>8377</v>
      </c>
    </row>
    <row r="1129" spans="1:21" ht="50" customHeight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15" t="str">
        <f t="shared" si="51"/>
        <v>35000 to 39999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 s="9">
        <f t="shared" si="52"/>
        <v>41957.895833333328</v>
      </c>
      <c r="L1129" s="11">
        <v>2014</v>
      </c>
      <c r="M1129">
        <v>1413318600</v>
      </c>
      <c r="N1129" s="9">
        <f t="shared" si="53"/>
        <v>41926.854166666664</v>
      </c>
      <c r="O1129" s="11">
        <f>YEAR(Table1[[#This Row],[launch date  conversion]])</f>
        <v>2014</v>
      </c>
      <c r="P1129" t="b">
        <v>0</v>
      </c>
      <c r="Q1129">
        <v>23</v>
      </c>
      <c r="R1129" t="b">
        <v>0</v>
      </c>
      <c r="S1129" t="s">
        <v>8281</v>
      </c>
      <c r="T1129" t="s">
        <v>8350</v>
      </c>
      <c r="U1129" t="s">
        <v>8377</v>
      </c>
    </row>
    <row r="1130" spans="1:21" ht="50" customHeight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15" t="str">
        <f t="shared" si="51"/>
        <v>1000 to 4999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 s="9">
        <f t="shared" si="52"/>
        <v>41858.649502314816</v>
      </c>
      <c r="L1130" s="11">
        <v>2014</v>
      </c>
      <c r="M1130">
        <v>1404833717</v>
      </c>
      <c r="N1130" s="9">
        <f t="shared" si="53"/>
        <v>41828.649502314816</v>
      </c>
      <c r="O1130" s="11">
        <f>YEAR(Table1[[#This Row],[launch date  conversion]])</f>
        <v>2014</v>
      </c>
      <c r="P1130" t="b">
        <v>0</v>
      </c>
      <c r="Q1130">
        <v>1</v>
      </c>
      <c r="R1130" t="b">
        <v>0</v>
      </c>
      <c r="S1130" t="s">
        <v>8281</v>
      </c>
      <c r="T1130" t="s">
        <v>8350</v>
      </c>
      <c r="U1130" t="s">
        <v>8377</v>
      </c>
    </row>
    <row r="1131" spans="1:21" ht="50" customHeight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15" t="str">
        <f t="shared" si="51"/>
        <v>20000 to 24999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 s="9">
        <f t="shared" si="52"/>
        <v>42526.264965277776</v>
      </c>
      <c r="L1131" s="11">
        <v>2016</v>
      </c>
      <c r="M1131">
        <v>1462515693</v>
      </c>
      <c r="N1131" s="9">
        <f t="shared" si="53"/>
        <v>42496.264965277776</v>
      </c>
      <c r="O1131" s="11">
        <f>YEAR(Table1[[#This Row],[launch date  conversion]])</f>
        <v>2016</v>
      </c>
      <c r="P1131" t="b">
        <v>0</v>
      </c>
      <c r="Q1131">
        <v>2</v>
      </c>
      <c r="R1131" t="b">
        <v>0</v>
      </c>
      <c r="S1131" t="s">
        <v>8281</v>
      </c>
      <c r="T1131" t="s">
        <v>8350</v>
      </c>
      <c r="U1131" t="s">
        <v>8377</v>
      </c>
    </row>
    <row r="1132" spans="1:21" ht="50" customHeight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15" t="str">
        <f t="shared" si="51"/>
        <v>5000 to 9999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 s="9">
        <f t="shared" si="52"/>
        <v>41969.038194444445</v>
      </c>
      <c r="L1132" s="11">
        <v>2014</v>
      </c>
      <c r="M1132">
        <v>1411775700</v>
      </c>
      <c r="N1132" s="9">
        <f t="shared" si="53"/>
        <v>41908.996527777781</v>
      </c>
      <c r="O1132" s="11">
        <f>YEAR(Table1[[#This Row],[launch date  conversion]])</f>
        <v>2014</v>
      </c>
      <c r="P1132" t="b">
        <v>0</v>
      </c>
      <c r="Q1132">
        <v>3</v>
      </c>
      <c r="R1132" t="b">
        <v>0</v>
      </c>
      <c r="S1132" t="s">
        <v>8281</v>
      </c>
      <c r="T1132" t="s">
        <v>8350</v>
      </c>
      <c r="U1132" t="s">
        <v>8377</v>
      </c>
    </row>
    <row r="1133" spans="1:21" ht="50" customHeight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15" t="str">
        <f t="shared" si="51"/>
        <v>40000 to 44999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9">
        <f t="shared" si="52"/>
        <v>42362.908194444448</v>
      </c>
      <c r="L1133" s="11">
        <v>2015</v>
      </c>
      <c r="M1133">
        <v>1448401668</v>
      </c>
      <c r="N1133" s="9">
        <f t="shared" si="53"/>
        <v>42332.908194444448</v>
      </c>
      <c r="O1133" s="11">
        <f>YEAR(Table1[[#This Row],[launch date  conversion]])</f>
        <v>2015</v>
      </c>
      <c r="P1133" t="b">
        <v>0</v>
      </c>
      <c r="Q1133">
        <v>0</v>
      </c>
      <c r="R1133" t="b">
        <v>0</v>
      </c>
      <c r="S1133" t="s">
        <v>8281</v>
      </c>
      <c r="T1133" t="s">
        <v>8350</v>
      </c>
      <c r="U1133" t="s">
        <v>8377</v>
      </c>
    </row>
    <row r="1134" spans="1:21" ht="50" customHeight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15" t="str">
        <f t="shared" si="51"/>
        <v>10000 to 14999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 s="9">
        <f t="shared" si="52"/>
        <v>42736.115405092598</v>
      </c>
      <c r="L1134" s="11">
        <v>2017</v>
      </c>
      <c r="M1134">
        <v>1480646771</v>
      </c>
      <c r="N1134" s="9">
        <f t="shared" si="53"/>
        <v>42706.115405092598</v>
      </c>
      <c r="O1134" s="11">
        <f>YEAR(Table1[[#This Row],[launch date  conversion]])</f>
        <v>2016</v>
      </c>
      <c r="P1134" t="b">
        <v>0</v>
      </c>
      <c r="Q1134">
        <v>13</v>
      </c>
      <c r="R1134" t="b">
        <v>0</v>
      </c>
      <c r="S1134" t="s">
        <v>8281</v>
      </c>
      <c r="T1134" t="s">
        <v>8350</v>
      </c>
      <c r="U1134" t="s">
        <v>8377</v>
      </c>
    </row>
    <row r="1135" spans="1:21" ht="50" customHeight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15" t="str">
        <f t="shared" si="51"/>
        <v>1000 to 4999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 s="9">
        <f t="shared" si="52"/>
        <v>41851.407187500001</v>
      </c>
      <c r="L1135" s="11">
        <v>2014</v>
      </c>
      <c r="M1135">
        <v>1404207981</v>
      </c>
      <c r="N1135" s="9">
        <f t="shared" si="53"/>
        <v>41821.407187500001</v>
      </c>
      <c r="O1135" s="11">
        <f>YEAR(Table1[[#This Row],[launch date  conversion]])</f>
        <v>2014</v>
      </c>
      <c r="P1135" t="b">
        <v>0</v>
      </c>
      <c r="Q1135">
        <v>1</v>
      </c>
      <c r="R1135" t="b">
        <v>0</v>
      </c>
      <c r="S1135" t="s">
        <v>8281</v>
      </c>
      <c r="T1135" t="s">
        <v>8350</v>
      </c>
      <c r="U1135" t="s">
        <v>8377</v>
      </c>
    </row>
    <row r="1136" spans="1:21" ht="50" customHeight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15" t="str">
        <f t="shared" si="51"/>
        <v>25000 to 29999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 s="9">
        <f t="shared" si="52"/>
        <v>41972.189583333333</v>
      </c>
      <c r="L1136" s="11">
        <v>2014</v>
      </c>
      <c r="M1136">
        <v>1416034228</v>
      </c>
      <c r="N1136" s="9">
        <f t="shared" si="53"/>
        <v>41958.285046296296</v>
      </c>
      <c r="O1136" s="11">
        <f>YEAR(Table1[[#This Row],[launch date  conversion]])</f>
        <v>2014</v>
      </c>
      <c r="P1136" t="b">
        <v>0</v>
      </c>
      <c r="Q1136">
        <v>1</v>
      </c>
      <c r="R1136" t="b">
        <v>0</v>
      </c>
      <c r="S1136" t="s">
        <v>8281</v>
      </c>
      <c r="T1136" t="s">
        <v>8350</v>
      </c>
      <c r="U1136" t="s">
        <v>8377</v>
      </c>
    </row>
    <row r="1137" spans="1:21" ht="50" customHeight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15" t="str">
        <f t="shared" si="51"/>
        <v>1000 to 4999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 s="9">
        <f t="shared" si="52"/>
        <v>42588.989513888882</v>
      </c>
      <c r="L1137" s="11">
        <v>2016</v>
      </c>
      <c r="M1137">
        <v>1467935094</v>
      </c>
      <c r="N1137" s="9">
        <f t="shared" si="53"/>
        <v>42558.989513888882</v>
      </c>
      <c r="O1137" s="11">
        <f>YEAR(Table1[[#This Row],[launch date  conversion]])</f>
        <v>2016</v>
      </c>
      <c r="P1137" t="b">
        <v>0</v>
      </c>
      <c r="Q1137">
        <v>1</v>
      </c>
      <c r="R1137" t="b">
        <v>0</v>
      </c>
      <c r="S1137" t="s">
        <v>8281</v>
      </c>
      <c r="T1137" t="s">
        <v>8350</v>
      </c>
      <c r="U1137" t="s">
        <v>8377</v>
      </c>
    </row>
    <row r="1138" spans="1:21" ht="50" customHeight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15" t="str">
        <f t="shared" si="51"/>
        <v>1000 to 4999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 s="9">
        <f t="shared" si="52"/>
        <v>42357.671631944439</v>
      </c>
      <c r="L1138" s="11">
        <v>2015</v>
      </c>
      <c r="M1138">
        <v>1447949229</v>
      </c>
      <c r="N1138" s="9">
        <f t="shared" si="53"/>
        <v>42327.671631944439</v>
      </c>
      <c r="O1138" s="11">
        <f>YEAR(Table1[[#This Row],[launch date  conversion]])</f>
        <v>2015</v>
      </c>
      <c r="P1138" t="b">
        <v>0</v>
      </c>
      <c r="Q1138">
        <v>6</v>
      </c>
      <c r="R1138" t="b">
        <v>0</v>
      </c>
      <c r="S1138" t="s">
        <v>8281</v>
      </c>
      <c r="T1138" t="s">
        <v>8350</v>
      </c>
      <c r="U1138" t="s">
        <v>8377</v>
      </c>
    </row>
    <row r="1139" spans="1:21" ht="50" customHeight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15" t="str">
        <f t="shared" si="51"/>
        <v>25000 to 29999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 s="9">
        <f t="shared" si="52"/>
        <v>42483.819687499999</v>
      </c>
      <c r="L1139" s="11">
        <v>2016</v>
      </c>
      <c r="M1139">
        <v>1458848421</v>
      </c>
      <c r="N1139" s="9">
        <f t="shared" si="53"/>
        <v>42453.819687499999</v>
      </c>
      <c r="O1139" s="11">
        <f>YEAR(Table1[[#This Row],[launch date  conversion]])</f>
        <v>2016</v>
      </c>
      <c r="P1139" t="b">
        <v>0</v>
      </c>
      <c r="Q1139">
        <v>39</v>
      </c>
      <c r="R1139" t="b">
        <v>0</v>
      </c>
      <c r="S1139" t="s">
        <v>8281</v>
      </c>
      <c r="T1139" t="s">
        <v>8350</v>
      </c>
      <c r="U1139" t="s">
        <v>8377</v>
      </c>
    </row>
    <row r="1140" spans="1:21" ht="50" customHeight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15" t="str">
        <f t="shared" si="51"/>
        <v>35000 to 39999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 s="9">
        <f t="shared" si="52"/>
        <v>42756.9066087963</v>
      </c>
      <c r="L1140" s="11">
        <v>2017</v>
      </c>
      <c r="M1140">
        <v>1483307131</v>
      </c>
      <c r="N1140" s="9">
        <f t="shared" si="53"/>
        <v>42736.9066087963</v>
      </c>
      <c r="O1140" s="11">
        <f>YEAR(Table1[[#This Row],[launch date  conversion]])</f>
        <v>2017</v>
      </c>
      <c r="P1140" t="b">
        <v>0</v>
      </c>
      <c r="Q1140">
        <v>4</v>
      </c>
      <c r="R1140" t="b">
        <v>0</v>
      </c>
      <c r="S1140" t="s">
        <v>8281</v>
      </c>
      <c r="T1140" t="s">
        <v>8350</v>
      </c>
      <c r="U1140" t="s">
        <v>8377</v>
      </c>
    </row>
    <row r="1141" spans="1:21" ht="50" customHeight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15" t="str">
        <f t="shared" si="51"/>
        <v>5000 to 9999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 s="9">
        <f t="shared" si="52"/>
        <v>42005.347523148142</v>
      </c>
      <c r="L1141" s="11">
        <v>2015</v>
      </c>
      <c r="M1141">
        <v>1417508426</v>
      </c>
      <c r="N1141" s="9">
        <f t="shared" si="53"/>
        <v>41975.347523148142</v>
      </c>
      <c r="O1141" s="11">
        <f>YEAR(Table1[[#This Row],[launch date  conversion]])</f>
        <v>2014</v>
      </c>
      <c r="P1141" t="b">
        <v>0</v>
      </c>
      <c r="Q1141">
        <v>1</v>
      </c>
      <c r="R1141" t="b">
        <v>0</v>
      </c>
      <c r="S1141" t="s">
        <v>8281</v>
      </c>
      <c r="T1141" t="s">
        <v>8350</v>
      </c>
      <c r="U1141" t="s">
        <v>8377</v>
      </c>
    </row>
    <row r="1142" spans="1:21" ht="50" customHeight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15" t="str">
        <f t="shared" si="51"/>
        <v>5000 to 9999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9">
        <f t="shared" si="52"/>
        <v>42222.462048611109</v>
      </c>
      <c r="L1142" s="11">
        <v>2015</v>
      </c>
      <c r="M1142">
        <v>1436267121</v>
      </c>
      <c r="N1142" s="9">
        <f t="shared" si="53"/>
        <v>42192.462048611109</v>
      </c>
      <c r="O1142" s="11">
        <f>YEAR(Table1[[#This Row],[launch date  conversion]])</f>
        <v>2015</v>
      </c>
      <c r="P1142" t="b">
        <v>0</v>
      </c>
      <c r="Q1142">
        <v>0</v>
      </c>
      <c r="R1142" t="b">
        <v>0</v>
      </c>
      <c r="S1142" t="s">
        <v>8281</v>
      </c>
      <c r="T1142" t="s">
        <v>8350</v>
      </c>
      <c r="U1142" t="s">
        <v>8377</v>
      </c>
    </row>
    <row r="1143" spans="1:21" ht="50" customHeight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15" t="str">
        <f t="shared" si="51"/>
        <v>less than 1000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9">
        <f t="shared" si="52"/>
        <v>42194.699652777781</v>
      </c>
      <c r="L1143" s="11">
        <v>2015</v>
      </c>
      <c r="M1143">
        <v>1433868450</v>
      </c>
      <c r="N1143" s="9">
        <f t="shared" si="53"/>
        <v>42164.699652777781</v>
      </c>
      <c r="O1143" s="11">
        <f>YEAR(Table1[[#This Row],[launch date  conversion]])</f>
        <v>2015</v>
      </c>
      <c r="P1143" t="b">
        <v>0</v>
      </c>
      <c r="Q1143">
        <v>0</v>
      </c>
      <c r="R1143" t="b">
        <v>0</v>
      </c>
      <c r="S1143" t="s">
        <v>8281</v>
      </c>
      <c r="T1143" t="s">
        <v>8350</v>
      </c>
      <c r="U1143" t="s">
        <v>8377</v>
      </c>
    </row>
    <row r="1144" spans="1:21" ht="50" customHeight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15" t="str">
        <f t="shared" si="51"/>
        <v>1000 to 4999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9">
        <f t="shared" si="52"/>
        <v>42052.006099537044</v>
      </c>
      <c r="L1144" s="11">
        <v>2015</v>
      </c>
      <c r="M1144">
        <v>1421539727</v>
      </c>
      <c r="N1144" s="9">
        <f t="shared" si="53"/>
        <v>42022.006099537044</v>
      </c>
      <c r="O1144" s="11">
        <f>YEAR(Table1[[#This Row],[launch date  conversion]])</f>
        <v>2015</v>
      </c>
      <c r="P1144" t="b">
        <v>0</v>
      </c>
      <c r="Q1144">
        <v>0</v>
      </c>
      <c r="R1144" t="b">
        <v>0</v>
      </c>
      <c r="S1144" t="s">
        <v>8281</v>
      </c>
      <c r="T1144" t="s">
        <v>8350</v>
      </c>
      <c r="U1144" t="s">
        <v>8377</v>
      </c>
    </row>
    <row r="1145" spans="1:21" ht="50" customHeight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15" t="str">
        <f t="shared" si="51"/>
        <v>45000 to 49999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 s="9">
        <f t="shared" si="52"/>
        <v>42355.19358796296</v>
      </c>
      <c r="L1145" s="11">
        <v>2015</v>
      </c>
      <c r="M1145">
        <v>1447735126</v>
      </c>
      <c r="N1145" s="9">
        <f t="shared" si="53"/>
        <v>42325.19358796296</v>
      </c>
      <c r="O1145" s="11">
        <f>YEAR(Table1[[#This Row],[launch date  conversion]])</f>
        <v>2015</v>
      </c>
      <c r="P1145" t="b">
        <v>0</v>
      </c>
      <c r="Q1145">
        <v>8</v>
      </c>
      <c r="R1145" t="b">
        <v>0</v>
      </c>
      <c r="S1145" t="s">
        <v>8281</v>
      </c>
      <c r="T1145" t="s">
        <v>8350</v>
      </c>
      <c r="U1145" t="s">
        <v>8377</v>
      </c>
    </row>
    <row r="1146" spans="1:21" ht="50" customHeight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15" t="str">
        <f t="shared" si="51"/>
        <v>5000 to 9999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9">
        <f t="shared" si="52"/>
        <v>42123.181944444441</v>
      </c>
      <c r="L1146" s="11">
        <v>2015</v>
      </c>
      <c r="M1146">
        <v>1427689320</v>
      </c>
      <c r="N1146" s="9">
        <f t="shared" si="53"/>
        <v>42093.181944444441</v>
      </c>
      <c r="O1146" s="11">
        <f>YEAR(Table1[[#This Row],[launch date  conversion]])</f>
        <v>2015</v>
      </c>
      <c r="P1146" t="b">
        <v>0</v>
      </c>
      <c r="Q1146">
        <v>0</v>
      </c>
      <c r="R1146" t="b">
        <v>0</v>
      </c>
      <c r="S1146" t="s">
        <v>8282</v>
      </c>
      <c r="T1146" t="s">
        <v>8349</v>
      </c>
      <c r="U1146" t="s">
        <v>8378</v>
      </c>
    </row>
    <row r="1147" spans="1:21" ht="50" customHeight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15" t="str">
        <f t="shared" si="51"/>
        <v>Greater than 50000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 s="9">
        <f t="shared" si="52"/>
        <v>41914.747592592597</v>
      </c>
      <c r="L1147" s="11">
        <v>2014</v>
      </c>
      <c r="M1147">
        <v>1407088592</v>
      </c>
      <c r="N1147" s="9">
        <f t="shared" si="53"/>
        <v>41854.747592592597</v>
      </c>
      <c r="O1147" s="11">
        <f>YEAR(Table1[[#This Row],[launch date  conversion]])</f>
        <v>2014</v>
      </c>
      <c r="P1147" t="b">
        <v>0</v>
      </c>
      <c r="Q1147">
        <v>1</v>
      </c>
      <c r="R1147" t="b">
        <v>0</v>
      </c>
      <c r="S1147" t="s">
        <v>8282</v>
      </c>
      <c r="T1147" t="s">
        <v>8349</v>
      </c>
      <c r="U1147" t="s">
        <v>8378</v>
      </c>
    </row>
    <row r="1148" spans="1:21" ht="50" customHeight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15" t="str">
        <f t="shared" si="51"/>
        <v>5000 to 9999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 s="9">
        <f t="shared" si="52"/>
        <v>41761.9533912037</v>
      </c>
      <c r="L1148" s="11">
        <v>2014</v>
      </c>
      <c r="M1148">
        <v>1395787973</v>
      </c>
      <c r="N1148" s="9">
        <f t="shared" si="53"/>
        <v>41723.9533912037</v>
      </c>
      <c r="O1148" s="11">
        <f>YEAR(Table1[[#This Row],[launch date  conversion]])</f>
        <v>2014</v>
      </c>
      <c r="P1148" t="b">
        <v>0</v>
      </c>
      <c r="Q1148">
        <v>12</v>
      </c>
      <c r="R1148" t="b">
        <v>0</v>
      </c>
      <c r="S1148" t="s">
        <v>8282</v>
      </c>
      <c r="T1148" t="s">
        <v>8349</v>
      </c>
      <c r="U1148" t="s">
        <v>8378</v>
      </c>
    </row>
    <row r="1149" spans="1:21" ht="50" customHeight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15" t="str">
        <f t="shared" si="51"/>
        <v>25000 to 29999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9">
        <f t="shared" si="52"/>
        <v>41931.972025462965</v>
      </c>
      <c r="L1149" s="11">
        <v>2014</v>
      </c>
      <c r="M1149">
        <v>1408576783</v>
      </c>
      <c r="N1149" s="9">
        <f t="shared" si="53"/>
        <v>41871.972025462965</v>
      </c>
      <c r="O1149" s="11">
        <f>YEAR(Table1[[#This Row],[launch date  conversion]])</f>
        <v>2014</v>
      </c>
      <c r="P1149" t="b">
        <v>0</v>
      </c>
      <c r="Q1149">
        <v>0</v>
      </c>
      <c r="R1149" t="b">
        <v>0</v>
      </c>
      <c r="S1149" t="s">
        <v>8282</v>
      </c>
      <c r="T1149" t="s">
        <v>8349</v>
      </c>
      <c r="U1149" t="s">
        <v>8378</v>
      </c>
    </row>
    <row r="1150" spans="1:21" ht="50" customHeight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15" t="str">
        <f t="shared" si="51"/>
        <v>15000 to 19999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 s="9">
        <f t="shared" si="52"/>
        <v>42705.212743055556</v>
      </c>
      <c r="L1150" s="11">
        <v>2016</v>
      </c>
      <c r="M1150">
        <v>1477973181</v>
      </c>
      <c r="N1150" s="9">
        <f t="shared" si="53"/>
        <v>42675.171076388884</v>
      </c>
      <c r="O1150" s="11">
        <f>YEAR(Table1[[#This Row],[launch date  conversion]])</f>
        <v>2016</v>
      </c>
      <c r="P1150" t="b">
        <v>0</v>
      </c>
      <c r="Q1150">
        <v>3</v>
      </c>
      <c r="R1150" t="b">
        <v>0</v>
      </c>
      <c r="S1150" t="s">
        <v>8282</v>
      </c>
      <c r="T1150" t="s">
        <v>8349</v>
      </c>
      <c r="U1150" t="s">
        <v>8378</v>
      </c>
    </row>
    <row r="1151" spans="1:21" ht="50" customHeight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15" t="str">
        <f t="shared" si="51"/>
        <v>Greater than 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 s="9">
        <f t="shared" si="52"/>
        <v>42537.71025462963</v>
      </c>
      <c r="L1151" s="11">
        <v>2016</v>
      </c>
      <c r="M1151">
        <v>1463504566</v>
      </c>
      <c r="N1151" s="9">
        <f t="shared" si="53"/>
        <v>42507.71025462963</v>
      </c>
      <c r="O1151" s="11">
        <f>YEAR(Table1[[#This Row],[launch date  conversion]])</f>
        <v>2016</v>
      </c>
      <c r="P1151" t="b">
        <v>0</v>
      </c>
      <c r="Q1151">
        <v>2</v>
      </c>
      <c r="R1151" t="b">
        <v>0</v>
      </c>
      <c r="S1151" t="s">
        <v>8282</v>
      </c>
      <c r="T1151" t="s">
        <v>8349</v>
      </c>
      <c r="U1151" t="s">
        <v>8378</v>
      </c>
    </row>
    <row r="1152" spans="1:21" ht="50" customHeight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15" t="str">
        <f t="shared" si="51"/>
        <v>1000 to 4999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 s="9">
        <f t="shared" si="52"/>
        <v>42377.954571759255</v>
      </c>
      <c r="L1152" s="11">
        <v>2016</v>
      </c>
      <c r="M1152">
        <v>1447109675</v>
      </c>
      <c r="N1152" s="9">
        <f t="shared" si="53"/>
        <v>42317.954571759255</v>
      </c>
      <c r="O1152" s="11">
        <f>YEAR(Table1[[#This Row],[launch date  conversion]])</f>
        <v>2015</v>
      </c>
      <c r="P1152" t="b">
        <v>0</v>
      </c>
      <c r="Q1152">
        <v>6</v>
      </c>
      <c r="R1152" t="b">
        <v>0</v>
      </c>
      <c r="S1152" t="s">
        <v>8282</v>
      </c>
      <c r="T1152" t="s">
        <v>8349</v>
      </c>
      <c r="U1152" t="s">
        <v>8378</v>
      </c>
    </row>
    <row r="1153" spans="1:21" ht="50" customHeight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15" t="str">
        <f t="shared" si="51"/>
        <v>25000 to 29999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9">
        <f t="shared" si="52"/>
        <v>42254.102581018517</v>
      </c>
      <c r="L1153" s="11">
        <v>2015</v>
      </c>
      <c r="M1153">
        <v>1439000863</v>
      </c>
      <c r="N1153" s="9">
        <f t="shared" si="53"/>
        <v>42224.102581018517</v>
      </c>
      <c r="O1153" s="11">
        <f>YEAR(Table1[[#This Row],[launch date  conversion]])</f>
        <v>2015</v>
      </c>
      <c r="P1153" t="b">
        <v>0</v>
      </c>
      <c r="Q1153">
        <v>0</v>
      </c>
      <c r="R1153" t="b">
        <v>0</v>
      </c>
      <c r="S1153" t="s">
        <v>8282</v>
      </c>
      <c r="T1153" t="s">
        <v>8349</v>
      </c>
      <c r="U1153" t="s">
        <v>8378</v>
      </c>
    </row>
    <row r="1154" spans="1:21" ht="50" customHeight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15" t="str">
        <f t="shared" ref="E1154:E1217" si="54">_xlfn.IFS(D1154&lt;1000,"less than 1000",D1154&lt;5000, "1000 to 4999",D1154&lt;10000, "5000 to 9999",D1154&lt;15000, "10000 to 14999",D1154&lt;20000,"15000 to 19999",D1154&lt;25000, "20000 to 24999", D1154&lt;30000, "25000 to 29999",D1154&lt;35000,"30000 to 34999", D1154&lt;40000,"35000 to 39999", D1154&lt;45000,"40000 to 44999",D1154&lt;50000,"45000 to 49999",TRUE, "Greater than 50000")</f>
        <v>15000 to 19999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 s="9">
        <f t="shared" si="52"/>
        <v>42139.709629629629</v>
      </c>
      <c r="L1154" s="11">
        <v>2015</v>
      </c>
      <c r="M1154">
        <v>1429117312</v>
      </c>
      <c r="N1154" s="9">
        <f t="shared" si="53"/>
        <v>42109.709629629629</v>
      </c>
      <c r="O1154" s="11">
        <f>YEAR(Table1[[#This Row],[launch date  conversion]])</f>
        <v>2015</v>
      </c>
      <c r="P1154" t="b">
        <v>0</v>
      </c>
      <c r="Q1154">
        <v>15</v>
      </c>
      <c r="R1154" t="b">
        <v>0</v>
      </c>
      <c r="S1154" t="s">
        <v>8282</v>
      </c>
      <c r="T1154" t="s">
        <v>8349</v>
      </c>
      <c r="U1154" t="s">
        <v>8378</v>
      </c>
    </row>
    <row r="1155" spans="1:21" ht="50" customHeight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15" t="str">
        <f t="shared" si="54"/>
        <v>5000 to 9999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 s="9">
        <f t="shared" ref="K1155:K1218" si="55">(((J1155/60)/60)/24)+DATE(1970,1,1)</f>
        <v>42173.714178240742</v>
      </c>
      <c r="L1155" s="11">
        <v>2015</v>
      </c>
      <c r="M1155">
        <v>1432055305</v>
      </c>
      <c r="N1155" s="9">
        <f t="shared" ref="N1155:N1218" si="56">(((M1155/60)/60)/24)+DATE(1970,1,1)</f>
        <v>42143.714178240742</v>
      </c>
      <c r="O1155" s="11">
        <f>YEAR(Table1[[#This Row],[launch date  conversion]])</f>
        <v>2015</v>
      </c>
      <c r="P1155" t="b">
        <v>0</v>
      </c>
      <c r="Q1155">
        <v>1</v>
      </c>
      <c r="R1155" t="b">
        <v>0</v>
      </c>
      <c r="S1155" t="s">
        <v>8282</v>
      </c>
      <c r="T1155" t="s">
        <v>8349</v>
      </c>
      <c r="U1155" t="s">
        <v>8378</v>
      </c>
    </row>
    <row r="1156" spans="1:21" ht="50" customHeight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15" t="str">
        <f t="shared" si="54"/>
        <v>5000 to 9999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 s="9">
        <f t="shared" si="55"/>
        <v>42253.108865740738</v>
      </c>
      <c r="L1156" s="11">
        <v>2015</v>
      </c>
      <c r="M1156">
        <v>1438915006</v>
      </c>
      <c r="N1156" s="9">
        <f t="shared" si="56"/>
        <v>42223.108865740738</v>
      </c>
      <c r="O1156" s="11">
        <f>YEAR(Table1[[#This Row],[launch date  conversion]])</f>
        <v>2015</v>
      </c>
      <c r="P1156" t="b">
        <v>0</v>
      </c>
      <c r="Q1156">
        <v>3</v>
      </c>
      <c r="R1156" t="b">
        <v>0</v>
      </c>
      <c r="S1156" t="s">
        <v>8282</v>
      </c>
      <c r="T1156" t="s">
        <v>8349</v>
      </c>
      <c r="U1156" t="s">
        <v>8378</v>
      </c>
    </row>
    <row r="1157" spans="1:21" ht="50" customHeight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15" t="str">
        <f t="shared" si="54"/>
        <v>25000 to 29999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 s="9">
        <f t="shared" si="55"/>
        <v>41865.763981481483</v>
      </c>
      <c r="L1157" s="11">
        <v>2014</v>
      </c>
      <c r="M1157">
        <v>1405448408</v>
      </c>
      <c r="N1157" s="9">
        <f t="shared" si="56"/>
        <v>41835.763981481483</v>
      </c>
      <c r="O1157" s="11">
        <f>YEAR(Table1[[#This Row],[launch date  conversion]])</f>
        <v>2014</v>
      </c>
      <c r="P1157" t="b">
        <v>0</v>
      </c>
      <c r="Q1157">
        <v>8</v>
      </c>
      <c r="R1157" t="b">
        <v>0</v>
      </c>
      <c r="S1157" t="s">
        <v>8282</v>
      </c>
      <c r="T1157" t="s">
        <v>8349</v>
      </c>
      <c r="U1157" t="s">
        <v>8378</v>
      </c>
    </row>
    <row r="1158" spans="1:21" ht="50" customHeight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15" t="str">
        <f t="shared" si="54"/>
        <v>5000 to 9999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9">
        <f t="shared" si="55"/>
        <v>42059.07131944444</v>
      </c>
      <c r="L1158" s="11">
        <v>2015</v>
      </c>
      <c r="M1158">
        <v>1422150162</v>
      </c>
      <c r="N1158" s="9">
        <f t="shared" si="56"/>
        <v>42029.07131944444</v>
      </c>
      <c r="O1158" s="11">
        <f>YEAR(Table1[[#This Row],[launch date  conversion]])</f>
        <v>2015</v>
      </c>
      <c r="P1158" t="b">
        <v>0</v>
      </c>
      <c r="Q1158">
        <v>0</v>
      </c>
      <c r="R1158" t="b">
        <v>0</v>
      </c>
      <c r="S1158" t="s">
        <v>8282</v>
      </c>
      <c r="T1158" t="s">
        <v>8349</v>
      </c>
      <c r="U1158" t="s">
        <v>8378</v>
      </c>
    </row>
    <row r="1159" spans="1:21" ht="50" customHeight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15" t="str">
        <f t="shared" si="54"/>
        <v>10000 to 14999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 s="9">
        <f t="shared" si="55"/>
        <v>41978.669907407413</v>
      </c>
      <c r="L1159" s="11">
        <v>2014</v>
      </c>
      <c r="M1159">
        <v>1412607880</v>
      </c>
      <c r="N1159" s="9">
        <f t="shared" si="56"/>
        <v>41918.628240740742</v>
      </c>
      <c r="O1159" s="11">
        <f>YEAR(Table1[[#This Row],[launch date  conversion]])</f>
        <v>2014</v>
      </c>
      <c r="P1159" t="b">
        <v>0</v>
      </c>
      <c r="Q1159">
        <v>3</v>
      </c>
      <c r="R1159" t="b">
        <v>0</v>
      </c>
      <c r="S1159" t="s">
        <v>8282</v>
      </c>
      <c r="T1159" t="s">
        <v>8349</v>
      </c>
      <c r="U1159" t="s">
        <v>8378</v>
      </c>
    </row>
    <row r="1160" spans="1:21" ht="50" customHeight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15" t="str">
        <f t="shared" si="54"/>
        <v>5000 to 9999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 s="9">
        <f t="shared" si="55"/>
        <v>41982.09175925926</v>
      </c>
      <c r="L1160" s="11">
        <v>2014</v>
      </c>
      <c r="M1160">
        <v>1415499128</v>
      </c>
      <c r="N1160" s="9">
        <f t="shared" si="56"/>
        <v>41952.09175925926</v>
      </c>
      <c r="O1160" s="11">
        <f>YEAR(Table1[[#This Row],[launch date  conversion]])</f>
        <v>2014</v>
      </c>
      <c r="P1160" t="b">
        <v>0</v>
      </c>
      <c r="Q1160">
        <v>3</v>
      </c>
      <c r="R1160" t="b">
        <v>0</v>
      </c>
      <c r="S1160" t="s">
        <v>8282</v>
      </c>
      <c r="T1160" t="s">
        <v>8349</v>
      </c>
      <c r="U1160" t="s">
        <v>8378</v>
      </c>
    </row>
    <row r="1161" spans="1:21" ht="50" customHeight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15" t="str">
        <f t="shared" si="54"/>
        <v>5000 to 9999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9">
        <f t="shared" si="55"/>
        <v>42185.65625</v>
      </c>
      <c r="L1161" s="11">
        <v>2015</v>
      </c>
      <c r="M1161">
        <v>1433006765</v>
      </c>
      <c r="N1161" s="9">
        <f t="shared" si="56"/>
        <v>42154.726446759261</v>
      </c>
      <c r="O1161" s="11">
        <f>YEAR(Table1[[#This Row],[launch date  conversion]])</f>
        <v>2015</v>
      </c>
      <c r="P1161" t="b">
        <v>0</v>
      </c>
      <c r="Q1161">
        <v>0</v>
      </c>
      <c r="R1161" t="b">
        <v>0</v>
      </c>
      <c r="S1161" t="s">
        <v>8282</v>
      </c>
      <c r="T1161" t="s">
        <v>8349</v>
      </c>
      <c r="U1161" t="s">
        <v>8378</v>
      </c>
    </row>
    <row r="1162" spans="1:21" ht="50" customHeight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15" t="str">
        <f t="shared" si="54"/>
        <v>30000 to 34999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 s="9">
        <f t="shared" si="55"/>
        <v>42091.113263888896</v>
      </c>
      <c r="L1162" s="11">
        <v>2015</v>
      </c>
      <c r="M1162">
        <v>1424922186</v>
      </c>
      <c r="N1162" s="9">
        <f t="shared" si="56"/>
        <v>42061.154930555553</v>
      </c>
      <c r="O1162" s="11">
        <f>YEAR(Table1[[#This Row],[launch date  conversion]])</f>
        <v>2015</v>
      </c>
      <c r="P1162" t="b">
        <v>0</v>
      </c>
      <c r="Q1162">
        <v>19</v>
      </c>
      <c r="R1162" t="b">
        <v>0</v>
      </c>
      <c r="S1162" t="s">
        <v>8282</v>
      </c>
      <c r="T1162" t="s">
        <v>8349</v>
      </c>
      <c r="U1162" t="s">
        <v>8378</v>
      </c>
    </row>
    <row r="1163" spans="1:21" ht="50" customHeight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15" t="str">
        <f t="shared" si="54"/>
        <v>15000 to 19999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9">
        <f t="shared" si="55"/>
        <v>42143.629502314812</v>
      </c>
      <c r="L1163" s="11">
        <v>2015</v>
      </c>
      <c r="M1163">
        <v>1430233589</v>
      </c>
      <c r="N1163" s="9">
        <f t="shared" si="56"/>
        <v>42122.629502314812</v>
      </c>
      <c r="O1163" s="11">
        <f>YEAR(Table1[[#This Row],[launch date  conversion]])</f>
        <v>2015</v>
      </c>
      <c r="P1163" t="b">
        <v>0</v>
      </c>
      <c r="Q1163">
        <v>0</v>
      </c>
      <c r="R1163" t="b">
        <v>0</v>
      </c>
      <c r="S1163" t="s">
        <v>8282</v>
      </c>
      <c r="T1163" t="s">
        <v>8349</v>
      </c>
      <c r="U1163" t="s">
        <v>8378</v>
      </c>
    </row>
    <row r="1164" spans="1:21" ht="50" customHeight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15" t="str">
        <f t="shared" si="54"/>
        <v>Greater than 50000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 s="9">
        <f t="shared" si="55"/>
        <v>41907.683611111112</v>
      </c>
      <c r="L1164" s="11">
        <v>2014</v>
      </c>
      <c r="M1164">
        <v>1408983864</v>
      </c>
      <c r="N1164" s="9">
        <f t="shared" si="56"/>
        <v>41876.683611111112</v>
      </c>
      <c r="O1164" s="11">
        <f>YEAR(Table1[[#This Row],[launch date  conversion]])</f>
        <v>2014</v>
      </c>
      <c r="P1164" t="b">
        <v>0</v>
      </c>
      <c r="Q1164">
        <v>2</v>
      </c>
      <c r="R1164" t="b">
        <v>0</v>
      </c>
      <c r="S1164" t="s">
        <v>8282</v>
      </c>
      <c r="T1164" t="s">
        <v>8349</v>
      </c>
      <c r="U1164" t="s">
        <v>8378</v>
      </c>
    </row>
    <row r="1165" spans="1:21" ht="50" customHeight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15" t="str">
        <f t="shared" si="54"/>
        <v>5000 to 9999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9">
        <f t="shared" si="55"/>
        <v>41860.723611111112</v>
      </c>
      <c r="L1165" s="11">
        <v>2014</v>
      </c>
      <c r="M1165">
        <v>1405012920</v>
      </c>
      <c r="N1165" s="9">
        <f t="shared" si="56"/>
        <v>41830.723611111112</v>
      </c>
      <c r="O1165" s="11">
        <f>YEAR(Table1[[#This Row],[launch date  conversion]])</f>
        <v>2014</v>
      </c>
      <c r="P1165" t="b">
        <v>0</v>
      </c>
      <c r="Q1165">
        <v>0</v>
      </c>
      <c r="R1165" t="b">
        <v>0</v>
      </c>
      <c r="S1165" t="s">
        <v>8282</v>
      </c>
      <c r="T1165" t="s">
        <v>8349</v>
      </c>
      <c r="U1165" t="s">
        <v>8378</v>
      </c>
    </row>
    <row r="1166" spans="1:21" ht="50" customHeight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15" t="str">
        <f t="shared" si="54"/>
        <v>10000 to 14999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9">
        <f t="shared" si="55"/>
        <v>42539.724328703705</v>
      </c>
      <c r="L1166" s="11">
        <v>2016</v>
      </c>
      <c r="M1166">
        <v>1463678582</v>
      </c>
      <c r="N1166" s="9">
        <f t="shared" si="56"/>
        <v>42509.724328703705</v>
      </c>
      <c r="O1166" s="11">
        <f>YEAR(Table1[[#This Row],[launch date  conversion]])</f>
        <v>2016</v>
      </c>
      <c r="P1166" t="b">
        <v>0</v>
      </c>
      <c r="Q1166">
        <v>0</v>
      </c>
      <c r="R1166" t="b">
        <v>0</v>
      </c>
      <c r="S1166" t="s">
        <v>8282</v>
      </c>
      <c r="T1166" t="s">
        <v>8349</v>
      </c>
      <c r="U1166" t="s">
        <v>8378</v>
      </c>
    </row>
    <row r="1167" spans="1:21" ht="50" customHeight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15" t="str">
        <f t="shared" si="54"/>
        <v>10000 to 14999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 s="9">
        <f t="shared" si="55"/>
        <v>41826.214467592588</v>
      </c>
      <c r="L1167" s="11">
        <v>2014</v>
      </c>
      <c r="M1167">
        <v>1401685730</v>
      </c>
      <c r="N1167" s="9">
        <f t="shared" si="56"/>
        <v>41792.214467592588</v>
      </c>
      <c r="O1167" s="11">
        <f>YEAR(Table1[[#This Row],[launch date  conversion]])</f>
        <v>2014</v>
      </c>
      <c r="P1167" t="b">
        <v>0</v>
      </c>
      <c r="Q1167">
        <v>25</v>
      </c>
      <c r="R1167" t="b">
        <v>0</v>
      </c>
      <c r="S1167" t="s">
        <v>8282</v>
      </c>
      <c r="T1167" t="s">
        <v>8349</v>
      </c>
      <c r="U1167" t="s">
        <v>8378</v>
      </c>
    </row>
    <row r="1168" spans="1:21" ht="50" customHeight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15" t="str">
        <f t="shared" si="54"/>
        <v>15000 to 19999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 s="9">
        <f t="shared" si="55"/>
        <v>42181.166666666672</v>
      </c>
      <c r="L1168" s="11">
        <v>2015</v>
      </c>
      <c r="M1168">
        <v>1432640342</v>
      </c>
      <c r="N1168" s="9">
        <f t="shared" si="56"/>
        <v>42150.485439814816</v>
      </c>
      <c r="O1168" s="11">
        <f>YEAR(Table1[[#This Row],[launch date  conversion]])</f>
        <v>2015</v>
      </c>
      <c r="P1168" t="b">
        <v>0</v>
      </c>
      <c r="Q1168">
        <v>8</v>
      </c>
      <c r="R1168" t="b">
        <v>0</v>
      </c>
      <c r="S1168" t="s">
        <v>8282</v>
      </c>
      <c r="T1168" t="s">
        <v>8349</v>
      </c>
      <c r="U1168" t="s">
        <v>8378</v>
      </c>
    </row>
    <row r="1169" spans="1:21" ht="50" customHeight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15" t="str">
        <f t="shared" si="54"/>
        <v>Greater than 50000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 s="9">
        <f t="shared" si="55"/>
        <v>41894.734895833331</v>
      </c>
      <c r="L1169" s="11">
        <v>2014</v>
      </c>
      <c r="M1169">
        <v>1407865095</v>
      </c>
      <c r="N1169" s="9">
        <f t="shared" si="56"/>
        <v>41863.734895833331</v>
      </c>
      <c r="O1169" s="11">
        <f>YEAR(Table1[[#This Row],[launch date  conversion]])</f>
        <v>2014</v>
      </c>
      <c r="P1169" t="b">
        <v>0</v>
      </c>
      <c r="Q1169">
        <v>16</v>
      </c>
      <c r="R1169" t="b">
        <v>0</v>
      </c>
      <c r="S1169" t="s">
        <v>8282</v>
      </c>
      <c r="T1169" t="s">
        <v>8349</v>
      </c>
      <c r="U1169" t="s">
        <v>8378</v>
      </c>
    </row>
    <row r="1170" spans="1:21" ht="50" customHeight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15" t="str">
        <f t="shared" si="54"/>
        <v>15000 to 19999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 s="9">
        <f t="shared" si="55"/>
        <v>42635.053993055553</v>
      </c>
      <c r="L1170" s="11">
        <v>2016</v>
      </c>
      <c r="M1170">
        <v>1471915065</v>
      </c>
      <c r="N1170" s="9">
        <f t="shared" si="56"/>
        <v>42605.053993055553</v>
      </c>
      <c r="O1170" s="11">
        <f>YEAR(Table1[[#This Row],[launch date  conversion]])</f>
        <v>2016</v>
      </c>
      <c r="P1170" t="b">
        <v>0</v>
      </c>
      <c r="Q1170">
        <v>3</v>
      </c>
      <c r="R1170" t="b">
        <v>0</v>
      </c>
      <c r="S1170" t="s">
        <v>8282</v>
      </c>
      <c r="T1170" t="s">
        <v>8349</v>
      </c>
      <c r="U1170" t="s">
        <v>8378</v>
      </c>
    </row>
    <row r="1171" spans="1:21" ht="50" customHeight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15" t="str">
        <f t="shared" si="54"/>
        <v>10000 to 14999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 s="9">
        <f t="shared" si="55"/>
        <v>42057.353738425925</v>
      </c>
      <c r="L1171" s="11">
        <v>2015</v>
      </c>
      <c r="M1171">
        <v>1422001763</v>
      </c>
      <c r="N1171" s="9">
        <f t="shared" si="56"/>
        <v>42027.353738425925</v>
      </c>
      <c r="O1171" s="11">
        <f>YEAR(Table1[[#This Row],[launch date  conversion]])</f>
        <v>2015</v>
      </c>
      <c r="P1171" t="b">
        <v>0</v>
      </c>
      <c r="Q1171">
        <v>3</v>
      </c>
      <c r="R1171" t="b">
        <v>0</v>
      </c>
      <c r="S1171" t="s">
        <v>8282</v>
      </c>
      <c r="T1171" t="s">
        <v>8349</v>
      </c>
      <c r="U1171" t="s">
        <v>8378</v>
      </c>
    </row>
    <row r="1172" spans="1:21" ht="50" customHeight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15" t="str">
        <f t="shared" si="54"/>
        <v>25000 to 29999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 s="9">
        <f t="shared" si="55"/>
        <v>42154.893182870372</v>
      </c>
      <c r="L1172" s="11">
        <v>2015</v>
      </c>
      <c r="M1172">
        <v>1430429171</v>
      </c>
      <c r="N1172" s="9">
        <f t="shared" si="56"/>
        <v>42124.893182870372</v>
      </c>
      <c r="O1172" s="11">
        <f>YEAR(Table1[[#This Row],[launch date  conversion]])</f>
        <v>2015</v>
      </c>
      <c r="P1172" t="b">
        <v>0</v>
      </c>
      <c r="Q1172">
        <v>2</v>
      </c>
      <c r="R1172" t="b">
        <v>0</v>
      </c>
      <c r="S1172" t="s">
        <v>8282</v>
      </c>
      <c r="T1172" t="s">
        <v>8349</v>
      </c>
      <c r="U1172" t="s">
        <v>8378</v>
      </c>
    </row>
    <row r="1173" spans="1:21" ht="50" customHeight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15" t="str">
        <f t="shared" si="54"/>
        <v>25000 to 29999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 s="9">
        <f t="shared" si="55"/>
        <v>41956.846377314811</v>
      </c>
      <c r="L1173" s="11">
        <v>2014</v>
      </c>
      <c r="M1173">
        <v>1414351127</v>
      </c>
      <c r="N1173" s="9">
        <f t="shared" si="56"/>
        <v>41938.804710648146</v>
      </c>
      <c r="O1173" s="11">
        <f>YEAR(Table1[[#This Row],[launch date  conversion]])</f>
        <v>2014</v>
      </c>
      <c r="P1173" t="b">
        <v>0</v>
      </c>
      <c r="Q1173">
        <v>1</v>
      </c>
      <c r="R1173" t="b">
        <v>0</v>
      </c>
      <c r="S1173" t="s">
        <v>8282</v>
      </c>
      <c r="T1173" t="s">
        <v>8349</v>
      </c>
      <c r="U1173" t="s">
        <v>8378</v>
      </c>
    </row>
    <row r="1174" spans="1:21" ht="50" customHeight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15" t="str">
        <f t="shared" si="54"/>
        <v>5000 to 9999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9">
        <f t="shared" si="55"/>
        <v>41871.682314814818</v>
      </c>
      <c r="L1174" s="11">
        <v>2014</v>
      </c>
      <c r="M1174">
        <v>1405959752</v>
      </c>
      <c r="N1174" s="9">
        <f t="shared" si="56"/>
        <v>41841.682314814818</v>
      </c>
      <c r="O1174" s="11">
        <f>YEAR(Table1[[#This Row],[launch date  conversion]])</f>
        <v>2014</v>
      </c>
      <c r="P1174" t="b">
        <v>0</v>
      </c>
      <c r="Q1174">
        <v>0</v>
      </c>
      <c r="R1174" t="b">
        <v>0</v>
      </c>
      <c r="S1174" t="s">
        <v>8282</v>
      </c>
      <c r="T1174" t="s">
        <v>8349</v>
      </c>
      <c r="U1174" t="s">
        <v>8378</v>
      </c>
    </row>
    <row r="1175" spans="1:21" ht="50" customHeight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15" t="str">
        <f t="shared" si="54"/>
        <v>Greater than 50000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 s="9">
        <f t="shared" si="55"/>
        <v>42219.185844907406</v>
      </c>
      <c r="L1175" s="11">
        <v>2015</v>
      </c>
      <c r="M1175">
        <v>1435552057</v>
      </c>
      <c r="N1175" s="9">
        <f t="shared" si="56"/>
        <v>42184.185844907406</v>
      </c>
      <c r="O1175" s="11">
        <f>YEAR(Table1[[#This Row],[launch date  conversion]])</f>
        <v>2015</v>
      </c>
      <c r="P1175" t="b">
        <v>0</v>
      </c>
      <c r="Q1175">
        <v>1</v>
      </c>
      <c r="R1175" t="b">
        <v>0</v>
      </c>
      <c r="S1175" t="s">
        <v>8282</v>
      </c>
      <c r="T1175" t="s">
        <v>8349</v>
      </c>
      <c r="U1175" t="s">
        <v>8378</v>
      </c>
    </row>
    <row r="1176" spans="1:21" ht="50" customHeight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15" t="str">
        <f t="shared" si="54"/>
        <v>15000 to 19999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 s="9">
        <f t="shared" si="55"/>
        <v>42498.84174768519</v>
      </c>
      <c r="L1176" s="11">
        <v>2016</v>
      </c>
      <c r="M1176">
        <v>1460146327</v>
      </c>
      <c r="N1176" s="9">
        <f t="shared" si="56"/>
        <v>42468.84174768519</v>
      </c>
      <c r="O1176" s="11">
        <f>YEAR(Table1[[#This Row],[launch date  conversion]])</f>
        <v>2016</v>
      </c>
      <c r="P1176" t="b">
        <v>0</v>
      </c>
      <c r="Q1176">
        <v>19</v>
      </c>
      <c r="R1176" t="b">
        <v>0</v>
      </c>
      <c r="S1176" t="s">
        <v>8282</v>
      </c>
      <c r="T1176" t="s">
        <v>8349</v>
      </c>
      <c r="U1176" t="s">
        <v>8378</v>
      </c>
    </row>
    <row r="1177" spans="1:21" ht="50" customHeight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15" t="str">
        <f t="shared" si="54"/>
        <v>20000 to 24999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 s="9">
        <f t="shared" si="55"/>
        <v>42200.728460648148</v>
      </c>
      <c r="L1177" s="11">
        <v>2015</v>
      </c>
      <c r="M1177">
        <v>1434389339</v>
      </c>
      <c r="N1177" s="9">
        <f t="shared" si="56"/>
        <v>42170.728460648148</v>
      </c>
      <c r="O1177" s="11">
        <f>YEAR(Table1[[#This Row],[launch date  conversion]])</f>
        <v>2015</v>
      </c>
      <c r="P1177" t="b">
        <v>0</v>
      </c>
      <c r="Q1177">
        <v>9</v>
      </c>
      <c r="R1177" t="b">
        <v>0</v>
      </c>
      <c r="S1177" t="s">
        <v>8282</v>
      </c>
      <c r="T1177" t="s">
        <v>8349</v>
      </c>
      <c r="U1177" t="s">
        <v>8378</v>
      </c>
    </row>
    <row r="1178" spans="1:21" ht="50" customHeight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15" t="str">
        <f t="shared" si="54"/>
        <v>Greater than 50000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 s="9">
        <f t="shared" si="55"/>
        <v>42800.541666666672</v>
      </c>
      <c r="L1178" s="11">
        <v>2017</v>
      </c>
      <c r="M1178">
        <v>1484094498</v>
      </c>
      <c r="N1178" s="9">
        <f t="shared" si="56"/>
        <v>42746.019652777773</v>
      </c>
      <c r="O1178" s="11">
        <f>YEAR(Table1[[#This Row],[launch date  conversion]])</f>
        <v>2017</v>
      </c>
      <c r="P1178" t="b">
        <v>0</v>
      </c>
      <c r="Q1178">
        <v>1</v>
      </c>
      <c r="R1178" t="b">
        <v>0</v>
      </c>
      <c r="S1178" t="s">
        <v>8282</v>
      </c>
      <c r="T1178" t="s">
        <v>8349</v>
      </c>
      <c r="U1178" t="s">
        <v>8378</v>
      </c>
    </row>
    <row r="1179" spans="1:21" ht="50" customHeight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15" t="str">
        <f t="shared" si="54"/>
        <v>5000 to 9999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9">
        <f t="shared" si="55"/>
        <v>41927.660833333335</v>
      </c>
      <c r="L1179" s="11">
        <v>2014</v>
      </c>
      <c r="M1179">
        <v>1410796296</v>
      </c>
      <c r="N1179" s="9">
        <f t="shared" si="56"/>
        <v>41897.660833333335</v>
      </c>
      <c r="O1179" s="11">
        <f>YEAR(Table1[[#This Row],[launch date  conversion]])</f>
        <v>2014</v>
      </c>
      <c r="P1179" t="b">
        <v>0</v>
      </c>
      <c r="Q1179">
        <v>0</v>
      </c>
      <c r="R1179" t="b">
        <v>0</v>
      </c>
      <c r="S1179" t="s">
        <v>8282</v>
      </c>
      <c r="T1179" t="s">
        <v>8349</v>
      </c>
      <c r="U1179" t="s">
        <v>8378</v>
      </c>
    </row>
    <row r="1180" spans="1:21" ht="50" customHeight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15" t="str">
        <f t="shared" si="54"/>
        <v>Greater than 50000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 s="9">
        <f t="shared" si="55"/>
        <v>41867.905694444446</v>
      </c>
      <c r="L1180" s="11">
        <v>2014</v>
      </c>
      <c r="M1180">
        <v>1405633452</v>
      </c>
      <c r="N1180" s="9">
        <f t="shared" si="56"/>
        <v>41837.905694444446</v>
      </c>
      <c r="O1180" s="11">
        <f>YEAR(Table1[[#This Row],[launch date  conversion]])</f>
        <v>2014</v>
      </c>
      <c r="P1180" t="b">
        <v>0</v>
      </c>
      <c r="Q1180">
        <v>1</v>
      </c>
      <c r="R1180" t="b">
        <v>0</v>
      </c>
      <c r="S1180" t="s">
        <v>8282</v>
      </c>
      <c r="T1180" t="s">
        <v>8349</v>
      </c>
      <c r="U1180" t="s">
        <v>8378</v>
      </c>
    </row>
    <row r="1181" spans="1:21" ht="50" customHeight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15" t="str">
        <f t="shared" si="54"/>
        <v>Greater than 50000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 s="9">
        <f t="shared" si="55"/>
        <v>42305.720219907409</v>
      </c>
      <c r="L1181" s="11">
        <v>2015</v>
      </c>
      <c r="M1181">
        <v>1443460627</v>
      </c>
      <c r="N1181" s="9">
        <f t="shared" si="56"/>
        <v>42275.720219907409</v>
      </c>
      <c r="O1181" s="11">
        <f>YEAR(Table1[[#This Row],[launch date  conversion]])</f>
        <v>2015</v>
      </c>
      <c r="P1181" t="b">
        <v>0</v>
      </c>
      <c r="Q1181">
        <v>5</v>
      </c>
      <c r="R1181" t="b">
        <v>0</v>
      </c>
      <c r="S1181" t="s">
        <v>8282</v>
      </c>
      <c r="T1181" t="s">
        <v>8349</v>
      </c>
      <c r="U1181" t="s">
        <v>8378</v>
      </c>
    </row>
    <row r="1182" spans="1:21" ht="50" customHeight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15" t="str">
        <f t="shared" si="54"/>
        <v>Greater than 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 s="9">
        <f t="shared" si="55"/>
        <v>41818.806875000002</v>
      </c>
      <c r="L1182" s="11">
        <v>2014</v>
      </c>
      <c r="M1182">
        <v>1400786514</v>
      </c>
      <c r="N1182" s="9">
        <f t="shared" si="56"/>
        <v>41781.806875000002</v>
      </c>
      <c r="O1182" s="11">
        <f>YEAR(Table1[[#This Row],[launch date  conversion]])</f>
        <v>2014</v>
      </c>
      <c r="P1182" t="b">
        <v>0</v>
      </c>
      <c r="Q1182">
        <v>85</v>
      </c>
      <c r="R1182" t="b">
        <v>0</v>
      </c>
      <c r="S1182" t="s">
        <v>8282</v>
      </c>
      <c r="T1182" t="s">
        <v>8349</v>
      </c>
      <c r="U1182" t="s">
        <v>8378</v>
      </c>
    </row>
    <row r="1183" spans="1:21" ht="50" customHeight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15" t="str">
        <f t="shared" si="54"/>
        <v>Greater than 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 s="9">
        <f t="shared" si="55"/>
        <v>42064.339363425926</v>
      </c>
      <c r="L1183" s="11">
        <v>2015</v>
      </c>
      <c r="M1183">
        <v>1422605321</v>
      </c>
      <c r="N1183" s="9">
        <f t="shared" si="56"/>
        <v>42034.339363425926</v>
      </c>
      <c r="O1183" s="11">
        <f>YEAR(Table1[[#This Row],[launch date  conversion]])</f>
        <v>2015</v>
      </c>
      <c r="P1183" t="b">
        <v>0</v>
      </c>
      <c r="Q1183">
        <v>3</v>
      </c>
      <c r="R1183" t="b">
        <v>0</v>
      </c>
      <c r="S1183" t="s">
        <v>8282</v>
      </c>
      <c r="T1183" t="s">
        <v>8349</v>
      </c>
      <c r="U1183" t="s">
        <v>8378</v>
      </c>
    </row>
    <row r="1184" spans="1:21" ht="50" customHeight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15" t="str">
        <f t="shared" si="54"/>
        <v>1000 to 4999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 s="9">
        <f t="shared" si="55"/>
        <v>42747.695833333331</v>
      </c>
      <c r="L1184" s="11">
        <v>2017</v>
      </c>
      <c r="M1184">
        <v>1482609088</v>
      </c>
      <c r="N1184" s="9">
        <f t="shared" si="56"/>
        <v>42728.827407407407</v>
      </c>
      <c r="O1184" s="11">
        <f>YEAR(Table1[[#This Row],[launch date  conversion]])</f>
        <v>2016</v>
      </c>
      <c r="P1184" t="b">
        <v>0</v>
      </c>
      <c r="Q1184">
        <v>4</v>
      </c>
      <c r="R1184" t="b">
        <v>0</v>
      </c>
      <c r="S1184" t="s">
        <v>8282</v>
      </c>
      <c r="T1184" t="s">
        <v>8349</v>
      </c>
      <c r="U1184" t="s">
        <v>8378</v>
      </c>
    </row>
    <row r="1185" spans="1:21" ht="50" customHeight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15" t="str">
        <f t="shared" si="54"/>
        <v>1000 to 4999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 s="9">
        <f t="shared" si="55"/>
        <v>42676.165972222225</v>
      </c>
      <c r="L1185" s="11">
        <v>2016</v>
      </c>
      <c r="M1185">
        <v>1476391223</v>
      </c>
      <c r="N1185" s="9">
        <f t="shared" si="56"/>
        <v>42656.86137731481</v>
      </c>
      <c r="O1185" s="11">
        <f>YEAR(Table1[[#This Row],[launch date  conversion]])</f>
        <v>2016</v>
      </c>
      <c r="P1185" t="b">
        <v>0</v>
      </c>
      <c r="Q1185">
        <v>3</v>
      </c>
      <c r="R1185" t="b">
        <v>0</v>
      </c>
      <c r="S1185" t="s">
        <v>8282</v>
      </c>
      <c r="T1185" t="s">
        <v>8349</v>
      </c>
      <c r="U1185" t="s">
        <v>8378</v>
      </c>
    </row>
    <row r="1186" spans="1:21" ht="50" customHeight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15" t="str">
        <f t="shared" si="54"/>
        <v>20000 to 24999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 s="9">
        <f t="shared" si="55"/>
        <v>42772.599664351852</v>
      </c>
      <c r="L1186" s="11">
        <v>2017</v>
      </c>
      <c r="M1186">
        <v>1483712611</v>
      </c>
      <c r="N1186" s="9">
        <f t="shared" si="56"/>
        <v>42741.599664351852</v>
      </c>
      <c r="O1186" s="11">
        <f>YEAR(Table1[[#This Row],[launch date  conversion]])</f>
        <v>2017</v>
      </c>
      <c r="P1186" t="b">
        <v>0</v>
      </c>
      <c r="Q1186">
        <v>375</v>
      </c>
      <c r="R1186" t="b">
        <v>1</v>
      </c>
      <c r="S1186" t="s">
        <v>8283</v>
      </c>
      <c r="T1186" t="s">
        <v>8353</v>
      </c>
      <c r="U1186" t="s">
        <v>8379</v>
      </c>
    </row>
    <row r="1187" spans="1:21" ht="50" customHeight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15" t="str">
        <f t="shared" si="54"/>
        <v>10000 to 14999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 s="9">
        <f t="shared" si="55"/>
        <v>42163.166666666672</v>
      </c>
      <c r="L1187" s="11">
        <v>2015</v>
      </c>
      <c r="M1187">
        <v>1430945149</v>
      </c>
      <c r="N1187" s="9">
        <f t="shared" si="56"/>
        <v>42130.865150462967</v>
      </c>
      <c r="O1187" s="11">
        <f>YEAR(Table1[[#This Row],[launch date  conversion]])</f>
        <v>2015</v>
      </c>
      <c r="P1187" t="b">
        <v>0</v>
      </c>
      <c r="Q1187">
        <v>111</v>
      </c>
      <c r="R1187" t="b">
        <v>1</v>
      </c>
      <c r="S1187" t="s">
        <v>8283</v>
      </c>
      <c r="T1187" t="s">
        <v>8353</v>
      </c>
      <c r="U1187" t="s">
        <v>8379</v>
      </c>
    </row>
    <row r="1188" spans="1:21" ht="50" customHeight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15" t="str">
        <f t="shared" si="54"/>
        <v>5000 to 9999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 s="9">
        <f t="shared" si="55"/>
        <v>42156.945833333331</v>
      </c>
      <c r="L1188" s="11">
        <v>2015</v>
      </c>
      <c r="M1188">
        <v>1430340195</v>
      </c>
      <c r="N1188" s="9">
        <f t="shared" si="56"/>
        <v>42123.86336805555</v>
      </c>
      <c r="O1188" s="11">
        <f>YEAR(Table1[[#This Row],[launch date  conversion]])</f>
        <v>2015</v>
      </c>
      <c r="P1188" t="b">
        <v>0</v>
      </c>
      <c r="Q1188">
        <v>123</v>
      </c>
      <c r="R1188" t="b">
        <v>1</v>
      </c>
      <c r="S1188" t="s">
        <v>8283</v>
      </c>
      <c r="T1188" t="s">
        <v>8353</v>
      </c>
      <c r="U1188" t="s">
        <v>8379</v>
      </c>
    </row>
    <row r="1189" spans="1:21" ht="50" customHeight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15" t="str">
        <f t="shared" si="54"/>
        <v>5000 to 9999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 s="9">
        <f t="shared" si="55"/>
        <v>42141.75</v>
      </c>
      <c r="L1189" s="11">
        <v>2015</v>
      </c>
      <c r="M1189">
        <v>1429133323</v>
      </c>
      <c r="N1189" s="9">
        <f t="shared" si="56"/>
        <v>42109.894942129627</v>
      </c>
      <c r="O1189" s="11">
        <f>YEAR(Table1[[#This Row],[launch date  conversion]])</f>
        <v>2015</v>
      </c>
      <c r="P1189" t="b">
        <v>0</v>
      </c>
      <c r="Q1189">
        <v>70</v>
      </c>
      <c r="R1189" t="b">
        <v>1</v>
      </c>
      <c r="S1189" t="s">
        <v>8283</v>
      </c>
      <c r="T1189" t="s">
        <v>8353</v>
      </c>
      <c r="U1189" t="s">
        <v>8379</v>
      </c>
    </row>
    <row r="1190" spans="1:21" ht="50" customHeight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15" t="str">
        <f t="shared" si="54"/>
        <v>1000 to 4999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 s="9">
        <f t="shared" si="55"/>
        <v>42732.700694444444</v>
      </c>
      <c r="L1190" s="11">
        <v>2016</v>
      </c>
      <c r="M1190">
        <v>1481129340</v>
      </c>
      <c r="N1190" s="9">
        <f t="shared" si="56"/>
        <v>42711.700694444444</v>
      </c>
      <c r="O1190" s="11">
        <f>YEAR(Table1[[#This Row],[launch date  conversion]])</f>
        <v>2016</v>
      </c>
      <c r="P1190" t="b">
        <v>0</v>
      </c>
      <c r="Q1190">
        <v>85</v>
      </c>
      <c r="R1190" t="b">
        <v>1</v>
      </c>
      <c r="S1190" t="s">
        <v>8283</v>
      </c>
      <c r="T1190" t="s">
        <v>8353</v>
      </c>
      <c r="U1190" t="s">
        <v>8379</v>
      </c>
    </row>
    <row r="1191" spans="1:21" ht="50" customHeight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15" t="str">
        <f t="shared" si="54"/>
        <v>5000 to 9999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 s="9">
        <f t="shared" si="55"/>
        <v>42550.979108796295</v>
      </c>
      <c r="L1191" s="11">
        <v>2016</v>
      </c>
      <c r="M1191">
        <v>1465428595</v>
      </c>
      <c r="N1191" s="9">
        <f t="shared" si="56"/>
        <v>42529.979108796295</v>
      </c>
      <c r="O1191" s="11">
        <f>YEAR(Table1[[#This Row],[launch date  conversion]])</f>
        <v>2016</v>
      </c>
      <c r="P1191" t="b">
        <v>0</v>
      </c>
      <c r="Q1191">
        <v>86</v>
      </c>
      <c r="R1191" t="b">
        <v>1</v>
      </c>
      <c r="S1191" t="s">
        <v>8283</v>
      </c>
      <c r="T1191" t="s">
        <v>8353</v>
      </c>
      <c r="U1191" t="s">
        <v>8379</v>
      </c>
    </row>
    <row r="1192" spans="1:21" ht="50" customHeight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15" t="str">
        <f t="shared" si="54"/>
        <v>less than 1000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 s="9">
        <f t="shared" si="55"/>
        <v>41882.665798611109</v>
      </c>
      <c r="L1192" s="11">
        <v>2014</v>
      </c>
      <c r="M1192">
        <v>1406908725</v>
      </c>
      <c r="N1192" s="9">
        <f t="shared" si="56"/>
        <v>41852.665798611109</v>
      </c>
      <c r="O1192" s="11">
        <f>YEAR(Table1[[#This Row],[launch date  conversion]])</f>
        <v>2014</v>
      </c>
      <c r="P1192" t="b">
        <v>0</v>
      </c>
      <c r="Q1192">
        <v>13</v>
      </c>
      <c r="R1192" t="b">
        <v>1</v>
      </c>
      <c r="S1192" t="s">
        <v>8283</v>
      </c>
      <c r="T1192" t="s">
        <v>8353</v>
      </c>
      <c r="U1192" t="s">
        <v>8379</v>
      </c>
    </row>
    <row r="1193" spans="1:21" ht="50" customHeight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15" t="str">
        <f t="shared" si="54"/>
        <v>1000 to 4999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 s="9">
        <f t="shared" si="55"/>
        <v>42449.562037037031</v>
      </c>
      <c r="L1193" s="11">
        <v>2016</v>
      </c>
      <c r="M1193">
        <v>1455892160</v>
      </c>
      <c r="N1193" s="9">
        <f t="shared" si="56"/>
        <v>42419.603703703702</v>
      </c>
      <c r="O1193" s="11">
        <f>YEAR(Table1[[#This Row],[launch date  conversion]])</f>
        <v>2016</v>
      </c>
      <c r="P1193" t="b">
        <v>0</v>
      </c>
      <c r="Q1193">
        <v>33</v>
      </c>
      <c r="R1193" t="b">
        <v>1</v>
      </c>
      <c r="S1193" t="s">
        <v>8283</v>
      </c>
      <c r="T1193" t="s">
        <v>8353</v>
      </c>
      <c r="U1193" t="s">
        <v>8379</v>
      </c>
    </row>
    <row r="1194" spans="1:21" ht="50" customHeight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15" t="str">
        <f t="shared" si="54"/>
        <v>less than 1000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9">
        <f t="shared" si="55"/>
        <v>42777.506689814814</v>
      </c>
      <c r="L1194" s="11">
        <v>2017</v>
      </c>
      <c r="M1194">
        <v>1484222978</v>
      </c>
      <c r="N1194" s="9">
        <f t="shared" si="56"/>
        <v>42747.506689814814</v>
      </c>
      <c r="O1194" s="11">
        <f>YEAR(Table1[[#This Row],[launch date  conversion]])</f>
        <v>2017</v>
      </c>
      <c r="P1194" t="b">
        <v>0</v>
      </c>
      <c r="Q1194">
        <v>15</v>
      </c>
      <c r="R1194" t="b">
        <v>1</v>
      </c>
      <c r="S1194" t="s">
        <v>8283</v>
      </c>
      <c r="T1194" t="s">
        <v>8353</v>
      </c>
      <c r="U1194" t="s">
        <v>8379</v>
      </c>
    </row>
    <row r="1195" spans="1:21" ht="50" customHeight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15" t="str">
        <f t="shared" si="54"/>
        <v>20000 to 24999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 s="9">
        <f t="shared" si="55"/>
        <v>42469.734409722223</v>
      </c>
      <c r="L1195" s="11">
        <v>2016</v>
      </c>
      <c r="M1195">
        <v>1455043053</v>
      </c>
      <c r="N1195" s="9">
        <f t="shared" si="56"/>
        <v>42409.776076388895</v>
      </c>
      <c r="O1195" s="11">
        <f>YEAR(Table1[[#This Row],[launch date  conversion]])</f>
        <v>2016</v>
      </c>
      <c r="P1195" t="b">
        <v>0</v>
      </c>
      <c r="Q1195">
        <v>273</v>
      </c>
      <c r="R1195" t="b">
        <v>1</v>
      </c>
      <c r="S1195" t="s">
        <v>8283</v>
      </c>
      <c r="T1195" t="s">
        <v>8353</v>
      </c>
      <c r="U1195" t="s">
        <v>8379</v>
      </c>
    </row>
    <row r="1196" spans="1:21" ht="50" customHeight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15" t="str">
        <f t="shared" si="54"/>
        <v>10000 to 14999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 s="9">
        <f t="shared" si="55"/>
        <v>42102.488182870366</v>
      </c>
      <c r="L1196" s="11">
        <v>2015</v>
      </c>
      <c r="M1196">
        <v>1425901379</v>
      </c>
      <c r="N1196" s="9">
        <f t="shared" si="56"/>
        <v>42072.488182870366</v>
      </c>
      <c r="O1196" s="11">
        <f>YEAR(Table1[[#This Row],[launch date  conversion]])</f>
        <v>2015</v>
      </c>
      <c r="P1196" t="b">
        <v>0</v>
      </c>
      <c r="Q1196">
        <v>714</v>
      </c>
      <c r="R1196" t="b">
        <v>1</v>
      </c>
      <c r="S1196" t="s">
        <v>8283</v>
      </c>
      <c r="T1196" t="s">
        <v>8353</v>
      </c>
      <c r="U1196" t="s">
        <v>8379</v>
      </c>
    </row>
    <row r="1197" spans="1:21" ht="50" customHeight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15" t="str">
        <f t="shared" si="54"/>
        <v>10000 to 14999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 s="9">
        <f t="shared" si="55"/>
        <v>42358.375</v>
      </c>
      <c r="L1197" s="11">
        <v>2015</v>
      </c>
      <c r="M1197">
        <v>1445415653</v>
      </c>
      <c r="N1197" s="9">
        <f t="shared" si="56"/>
        <v>42298.34783564815</v>
      </c>
      <c r="O1197" s="11">
        <f>YEAR(Table1[[#This Row],[launch date  conversion]])</f>
        <v>2015</v>
      </c>
      <c r="P1197" t="b">
        <v>0</v>
      </c>
      <c r="Q1197">
        <v>170</v>
      </c>
      <c r="R1197" t="b">
        <v>1</v>
      </c>
      <c r="S1197" t="s">
        <v>8283</v>
      </c>
      <c r="T1197" t="s">
        <v>8353</v>
      </c>
      <c r="U1197" t="s">
        <v>8379</v>
      </c>
    </row>
    <row r="1198" spans="1:21" ht="50" customHeight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15" t="str">
        <f t="shared" si="54"/>
        <v>10000 to 14999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 s="9">
        <f t="shared" si="55"/>
        <v>42356.818738425922</v>
      </c>
      <c r="L1198" s="11">
        <v>2015</v>
      </c>
      <c r="M1198">
        <v>1447875539</v>
      </c>
      <c r="N1198" s="9">
        <f t="shared" si="56"/>
        <v>42326.818738425922</v>
      </c>
      <c r="O1198" s="11">
        <f>YEAR(Table1[[#This Row],[launch date  conversion]])</f>
        <v>2015</v>
      </c>
      <c r="P1198" t="b">
        <v>0</v>
      </c>
      <c r="Q1198">
        <v>512</v>
      </c>
      <c r="R1198" t="b">
        <v>1</v>
      </c>
      <c r="S1198" t="s">
        <v>8283</v>
      </c>
      <c r="T1198" t="s">
        <v>8353</v>
      </c>
      <c r="U1198" t="s">
        <v>8379</v>
      </c>
    </row>
    <row r="1199" spans="1:21" ht="50" customHeight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15" t="str">
        <f t="shared" si="54"/>
        <v>15000 to 19999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 s="9">
        <f t="shared" si="55"/>
        <v>42534.249305555553</v>
      </c>
      <c r="L1199" s="11">
        <v>2016</v>
      </c>
      <c r="M1199">
        <v>1463155034</v>
      </c>
      <c r="N1199" s="9">
        <f t="shared" si="56"/>
        <v>42503.66474537037</v>
      </c>
      <c r="O1199" s="11">
        <f>YEAR(Table1[[#This Row],[launch date  conversion]])</f>
        <v>2016</v>
      </c>
      <c r="P1199" t="b">
        <v>0</v>
      </c>
      <c r="Q1199">
        <v>314</v>
      </c>
      <c r="R1199" t="b">
        <v>1</v>
      </c>
      <c r="S1199" t="s">
        <v>8283</v>
      </c>
      <c r="T1199" t="s">
        <v>8353</v>
      </c>
      <c r="U1199" t="s">
        <v>8379</v>
      </c>
    </row>
    <row r="1200" spans="1:21" ht="50" customHeight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15" t="str">
        <f t="shared" si="54"/>
        <v>1000 to 4999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 s="9">
        <f t="shared" si="55"/>
        <v>42369.125</v>
      </c>
      <c r="L1200" s="11">
        <v>2015</v>
      </c>
      <c r="M1200">
        <v>1448463086</v>
      </c>
      <c r="N1200" s="9">
        <f t="shared" si="56"/>
        <v>42333.619050925925</v>
      </c>
      <c r="O1200" s="11">
        <f>YEAR(Table1[[#This Row],[launch date  conversion]])</f>
        <v>2015</v>
      </c>
      <c r="P1200" t="b">
        <v>0</v>
      </c>
      <c r="Q1200">
        <v>167</v>
      </c>
      <c r="R1200" t="b">
        <v>1</v>
      </c>
      <c r="S1200" t="s">
        <v>8283</v>
      </c>
      <c r="T1200" t="s">
        <v>8353</v>
      </c>
      <c r="U1200" t="s">
        <v>8379</v>
      </c>
    </row>
    <row r="1201" spans="1:21" ht="50" customHeight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15" t="str">
        <f t="shared" si="54"/>
        <v>1000 to 4999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 s="9">
        <f t="shared" si="55"/>
        <v>42193.770833333328</v>
      </c>
      <c r="L1201" s="11">
        <v>2015</v>
      </c>
      <c r="M1201">
        <v>1433615400</v>
      </c>
      <c r="N1201" s="9">
        <f t="shared" si="56"/>
        <v>42161.770833333328</v>
      </c>
      <c r="O1201" s="11">
        <f>YEAR(Table1[[#This Row],[launch date  conversion]])</f>
        <v>2015</v>
      </c>
      <c r="P1201" t="b">
        <v>0</v>
      </c>
      <c r="Q1201">
        <v>9</v>
      </c>
      <c r="R1201" t="b">
        <v>1</v>
      </c>
      <c r="S1201" t="s">
        <v>8283</v>
      </c>
      <c r="T1201" t="s">
        <v>8353</v>
      </c>
      <c r="U1201" t="s">
        <v>8379</v>
      </c>
    </row>
    <row r="1202" spans="1:21" ht="50" customHeight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15" t="str">
        <f t="shared" si="54"/>
        <v>1000 to 4999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 s="9">
        <f t="shared" si="55"/>
        <v>42110.477500000001</v>
      </c>
      <c r="L1202" s="11">
        <v>2015</v>
      </c>
      <c r="M1202">
        <v>1427369256</v>
      </c>
      <c r="N1202" s="9">
        <f t="shared" si="56"/>
        <v>42089.477500000001</v>
      </c>
      <c r="O1202" s="11">
        <f>YEAR(Table1[[#This Row],[launch date  conversion]])</f>
        <v>2015</v>
      </c>
      <c r="P1202" t="b">
        <v>0</v>
      </c>
      <c r="Q1202">
        <v>103</v>
      </c>
      <c r="R1202" t="b">
        <v>1</v>
      </c>
      <c r="S1202" t="s">
        <v>8283</v>
      </c>
      <c r="T1202" t="s">
        <v>8353</v>
      </c>
      <c r="U1202" t="s">
        <v>8379</v>
      </c>
    </row>
    <row r="1203" spans="1:21" ht="50" customHeight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15" t="str">
        <f t="shared" si="54"/>
        <v>5000 to 9999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 s="9">
        <f t="shared" si="55"/>
        <v>42566.60701388889</v>
      </c>
      <c r="L1203" s="11">
        <v>2016</v>
      </c>
      <c r="M1203">
        <v>1466001246</v>
      </c>
      <c r="N1203" s="9">
        <f t="shared" si="56"/>
        <v>42536.60701388889</v>
      </c>
      <c r="O1203" s="11">
        <f>YEAR(Table1[[#This Row],[launch date  conversion]])</f>
        <v>2016</v>
      </c>
      <c r="P1203" t="b">
        <v>0</v>
      </c>
      <c r="Q1203">
        <v>111</v>
      </c>
      <c r="R1203" t="b">
        <v>1</v>
      </c>
      <c r="S1203" t="s">
        <v>8283</v>
      </c>
      <c r="T1203" t="s">
        <v>8353</v>
      </c>
      <c r="U1203" t="s">
        <v>8379</v>
      </c>
    </row>
    <row r="1204" spans="1:21" ht="50" customHeight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15" t="str">
        <f t="shared" si="54"/>
        <v>25000 to 29999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 s="9">
        <f t="shared" si="55"/>
        <v>42182.288819444439</v>
      </c>
      <c r="L1204" s="11">
        <v>2015</v>
      </c>
      <c r="M1204">
        <v>1432796154</v>
      </c>
      <c r="N1204" s="9">
        <f t="shared" si="56"/>
        <v>42152.288819444439</v>
      </c>
      <c r="O1204" s="11">
        <f>YEAR(Table1[[#This Row],[launch date  conversion]])</f>
        <v>2015</v>
      </c>
      <c r="P1204" t="b">
        <v>0</v>
      </c>
      <c r="Q1204">
        <v>271</v>
      </c>
      <c r="R1204" t="b">
        <v>1</v>
      </c>
      <c r="S1204" t="s">
        <v>8283</v>
      </c>
      <c r="T1204" t="s">
        <v>8353</v>
      </c>
      <c r="U1204" t="s">
        <v>8379</v>
      </c>
    </row>
    <row r="1205" spans="1:21" ht="50" customHeight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15" t="str">
        <f t="shared" si="54"/>
        <v>15000 to 19999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 s="9">
        <f t="shared" si="55"/>
        <v>42155.614895833336</v>
      </c>
      <c r="L1205" s="11">
        <v>2015</v>
      </c>
      <c r="M1205">
        <v>1430491527</v>
      </c>
      <c r="N1205" s="9">
        <f t="shared" si="56"/>
        <v>42125.614895833336</v>
      </c>
      <c r="O1205" s="11">
        <f>YEAR(Table1[[#This Row],[launch date  conversion]])</f>
        <v>2015</v>
      </c>
      <c r="P1205" t="b">
        <v>0</v>
      </c>
      <c r="Q1205">
        <v>101</v>
      </c>
      <c r="R1205" t="b">
        <v>1</v>
      </c>
      <c r="S1205" t="s">
        <v>8283</v>
      </c>
      <c r="T1205" t="s">
        <v>8353</v>
      </c>
      <c r="U1205" t="s">
        <v>8379</v>
      </c>
    </row>
    <row r="1206" spans="1:21" ht="50" customHeight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15" t="str">
        <f t="shared" si="54"/>
        <v>10000 to 14999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 s="9">
        <f t="shared" si="55"/>
        <v>42342.208333333328</v>
      </c>
      <c r="L1206" s="11">
        <v>2015</v>
      </c>
      <c r="M1206">
        <v>1445363833</v>
      </c>
      <c r="N1206" s="9">
        <f t="shared" si="56"/>
        <v>42297.748067129629</v>
      </c>
      <c r="O1206" s="11">
        <f>YEAR(Table1[[#This Row],[launch date  conversion]])</f>
        <v>2015</v>
      </c>
      <c r="P1206" t="b">
        <v>0</v>
      </c>
      <c r="Q1206">
        <v>57</v>
      </c>
      <c r="R1206" t="b">
        <v>1</v>
      </c>
      <c r="S1206" t="s">
        <v>8283</v>
      </c>
      <c r="T1206" t="s">
        <v>8353</v>
      </c>
      <c r="U1206" t="s">
        <v>8379</v>
      </c>
    </row>
    <row r="1207" spans="1:21" ht="50" customHeight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15" t="str">
        <f t="shared" si="54"/>
        <v>10000 to 14999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 s="9">
        <f t="shared" si="55"/>
        <v>42168.506377314814</v>
      </c>
      <c r="L1207" s="11">
        <v>2015</v>
      </c>
      <c r="M1207">
        <v>1431605351</v>
      </c>
      <c r="N1207" s="9">
        <f t="shared" si="56"/>
        <v>42138.506377314814</v>
      </c>
      <c r="O1207" s="11">
        <f>YEAR(Table1[[#This Row],[launch date  conversion]])</f>
        <v>2015</v>
      </c>
      <c r="P1207" t="b">
        <v>0</v>
      </c>
      <c r="Q1207">
        <v>62</v>
      </c>
      <c r="R1207" t="b">
        <v>1</v>
      </c>
      <c r="S1207" t="s">
        <v>8283</v>
      </c>
      <c r="T1207" t="s">
        <v>8353</v>
      </c>
      <c r="U1207" t="s">
        <v>8379</v>
      </c>
    </row>
    <row r="1208" spans="1:21" ht="50" customHeight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15" t="str">
        <f t="shared" si="54"/>
        <v>less than 1000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 s="9">
        <f t="shared" si="55"/>
        <v>42805.561805555553</v>
      </c>
      <c r="L1208" s="11">
        <v>2017</v>
      </c>
      <c r="M1208">
        <v>1486406253</v>
      </c>
      <c r="N1208" s="9">
        <f t="shared" si="56"/>
        <v>42772.776076388895</v>
      </c>
      <c r="O1208" s="11">
        <f>YEAR(Table1[[#This Row],[launch date  conversion]])</f>
        <v>2017</v>
      </c>
      <c r="P1208" t="b">
        <v>0</v>
      </c>
      <c r="Q1208">
        <v>32</v>
      </c>
      <c r="R1208" t="b">
        <v>1</v>
      </c>
      <c r="S1208" t="s">
        <v>8283</v>
      </c>
      <c r="T1208" t="s">
        <v>8353</v>
      </c>
      <c r="U1208" t="s">
        <v>8379</v>
      </c>
    </row>
    <row r="1209" spans="1:21" ht="50" customHeight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15" t="str">
        <f t="shared" si="54"/>
        <v>15000 to 19999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 s="9">
        <f t="shared" si="55"/>
        <v>42460.416666666672</v>
      </c>
      <c r="L1209" s="11">
        <v>2016</v>
      </c>
      <c r="M1209">
        <v>1456827573</v>
      </c>
      <c r="N1209" s="9">
        <f t="shared" si="56"/>
        <v>42430.430243055554</v>
      </c>
      <c r="O1209" s="11">
        <f>YEAR(Table1[[#This Row],[launch date  conversion]])</f>
        <v>2016</v>
      </c>
      <c r="P1209" t="b">
        <v>0</v>
      </c>
      <c r="Q1209">
        <v>141</v>
      </c>
      <c r="R1209" t="b">
        <v>1</v>
      </c>
      <c r="S1209" t="s">
        <v>8283</v>
      </c>
      <c r="T1209" t="s">
        <v>8353</v>
      </c>
      <c r="U1209" t="s">
        <v>8379</v>
      </c>
    </row>
    <row r="1210" spans="1:21" ht="50" customHeight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15" t="str">
        <f t="shared" si="54"/>
        <v>10000 to 14999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 s="9">
        <f t="shared" si="55"/>
        <v>42453.667407407411</v>
      </c>
      <c r="L1210" s="11">
        <v>2016</v>
      </c>
      <c r="M1210">
        <v>1456246864</v>
      </c>
      <c r="N1210" s="9">
        <f t="shared" si="56"/>
        <v>42423.709074074075</v>
      </c>
      <c r="O1210" s="11">
        <f>YEAR(Table1[[#This Row],[launch date  conversion]])</f>
        <v>2016</v>
      </c>
      <c r="P1210" t="b">
        <v>0</v>
      </c>
      <c r="Q1210">
        <v>75</v>
      </c>
      <c r="R1210" t="b">
        <v>1</v>
      </c>
      <c r="S1210" t="s">
        <v>8283</v>
      </c>
      <c r="T1210" t="s">
        <v>8353</v>
      </c>
      <c r="U1210" t="s">
        <v>8379</v>
      </c>
    </row>
    <row r="1211" spans="1:21" ht="50" customHeight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15" t="str">
        <f t="shared" si="54"/>
        <v>5000 to 9999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 s="9">
        <f t="shared" si="55"/>
        <v>42791.846122685187</v>
      </c>
      <c r="L1211" s="11">
        <v>2017</v>
      </c>
      <c r="M1211">
        <v>1485461905</v>
      </c>
      <c r="N1211" s="9">
        <f t="shared" si="56"/>
        <v>42761.846122685187</v>
      </c>
      <c r="O1211" s="11">
        <f>YEAR(Table1[[#This Row],[launch date  conversion]])</f>
        <v>2017</v>
      </c>
      <c r="P1211" t="b">
        <v>0</v>
      </c>
      <c r="Q1211">
        <v>46</v>
      </c>
      <c r="R1211" t="b">
        <v>1</v>
      </c>
      <c r="S1211" t="s">
        <v>8283</v>
      </c>
      <c r="T1211" t="s">
        <v>8353</v>
      </c>
      <c r="U1211" t="s">
        <v>8379</v>
      </c>
    </row>
    <row r="1212" spans="1:21" ht="50" customHeight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15" t="str">
        <f t="shared" si="54"/>
        <v>20000 to 24999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 s="9">
        <f t="shared" si="55"/>
        <v>42155.875</v>
      </c>
      <c r="L1212" s="11">
        <v>2015</v>
      </c>
      <c r="M1212">
        <v>1431124572</v>
      </c>
      <c r="N1212" s="9">
        <f t="shared" si="56"/>
        <v>42132.941805555558</v>
      </c>
      <c r="O1212" s="11">
        <f>YEAR(Table1[[#This Row],[launch date  conversion]])</f>
        <v>2015</v>
      </c>
      <c r="P1212" t="b">
        <v>0</v>
      </c>
      <c r="Q1212">
        <v>103</v>
      </c>
      <c r="R1212" t="b">
        <v>1</v>
      </c>
      <c r="S1212" t="s">
        <v>8283</v>
      </c>
      <c r="T1212" t="s">
        <v>8353</v>
      </c>
      <c r="U1212" t="s">
        <v>8379</v>
      </c>
    </row>
    <row r="1213" spans="1:21" ht="50" customHeight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15" t="str">
        <f t="shared" si="54"/>
        <v>1000 to 4999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 s="9">
        <f t="shared" si="55"/>
        <v>42530.866446759261</v>
      </c>
      <c r="L1213" s="11">
        <v>2016</v>
      </c>
      <c r="M1213">
        <v>1464209261</v>
      </c>
      <c r="N1213" s="9">
        <f t="shared" si="56"/>
        <v>42515.866446759261</v>
      </c>
      <c r="O1213" s="11">
        <f>YEAR(Table1[[#This Row],[launch date  conversion]])</f>
        <v>2016</v>
      </c>
      <c r="P1213" t="b">
        <v>0</v>
      </c>
      <c r="Q1213">
        <v>6</v>
      </c>
      <c r="R1213" t="b">
        <v>1</v>
      </c>
      <c r="S1213" t="s">
        <v>8283</v>
      </c>
      <c r="T1213" t="s">
        <v>8353</v>
      </c>
      <c r="U1213" t="s">
        <v>8379</v>
      </c>
    </row>
    <row r="1214" spans="1:21" ht="50" customHeight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15" t="str">
        <f t="shared" si="54"/>
        <v>1000 to 4999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 s="9">
        <f t="shared" si="55"/>
        <v>42335.041666666672</v>
      </c>
      <c r="L1214" s="11">
        <v>2015</v>
      </c>
      <c r="M1214">
        <v>1447195695</v>
      </c>
      <c r="N1214" s="9">
        <f t="shared" si="56"/>
        <v>42318.950173611112</v>
      </c>
      <c r="O1214" s="11">
        <f>YEAR(Table1[[#This Row],[launch date  conversion]])</f>
        <v>2015</v>
      </c>
      <c r="P1214" t="b">
        <v>0</v>
      </c>
      <c r="Q1214">
        <v>83</v>
      </c>
      <c r="R1214" t="b">
        <v>1</v>
      </c>
      <c r="S1214" t="s">
        <v>8283</v>
      </c>
      <c r="T1214" t="s">
        <v>8353</v>
      </c>
      <c r="U1214" t="s">
        <v>8379</v>
      </c>
    </row>
    <row r="1215" spans="1:21" ht="50" customHeight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15" t="str">
        <f t="shared" si="54"/>
        <v>5000 to 9999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 s="9">
        <f t="shared" si="55"/>
        <v>42766.755787037036</v>
      </c>
      <c r="L1215" s="11">
        <v>2017</v>
      </c>
      <c r="M1215">
        <v>1482862100</v>
      </c>
      <c r="N1215" s="9">
        <f t="shared" si="56"/>
        <v>42731.755787037036</v>
      </c>
      <c r="O1215" s="11">
        <f>YEAR(Table1[[#This Row],[launch date  conversion]])</f>
        <v>2016</v>
      </c>
      <c r="P1215" t="b">
        <v>0</v>
      </c>
      <c r="Q1215">
        <v>108</v>
      </c>
      <c r="R1215" t="b">
        <v>1</v>
      </c>
      <c r="S1215" t="s">
        <v>8283</v>
      </c>
      <c r="T1215" t="s">
        <v>8353</v>
      </c>
      <c r="U1215" t="s">
        <v>8379</v>
      </c>
    </row>
    <row r="1216" spans="1:21" ht="50" customHeight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15" t="str">
        <f t="shared" si="54"/>
        <v>1000 to 4999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 s="9">
        <f t="shared" si="55"/>
        <v>42164.840335648143</v>
      </c>
      <c r="L1216" s="11">
        <v>2015</v>
      </c>
      <c r="M1216">
        <v>1428696605</v>
      </c>
      <c r="N1216" s="9">
        <f t="shared" si="56"/>
        <v>42104.840335648143</v>
      </c>
      <c r="O1216" s="11">
        <f>YEAR(Table1[[#This Row],[launch date  conversion]])</f>
        <v>2015</v>
      </c>
      <c r="P1216" t="b">
        <v>0</v>
      </c>
      <c r="Q1216">
        <v>25</v>
      </c>
      <c r="R1216" t="b">
        <v>1</v>
      </c>
      <c r="S1216" t="s">
        <v>8283</v>
      </c>
      <c r="T1216" t="s">
        <v>8353</v>
      </c>
      <c r="U1216" t="s">
        <v>8379</v>
      </c>
    </row>
    <row r="1217" spans="1:21" ht="50" customHeight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15" t="str">
        <f t="shared" si="54"/>
        <v>5000 to 9999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 s="9">
        <f t="shared" si="55"/>
        <v>41789.923101851848</v>
      </c>
      <c r="L1217" s="11">
        <v>2014</v>
      </c>
      <c r="M1217">
        <v>1398895756</v>
      </c>
      <c r="N1217" s="9">
        <f t="shared" si="56"/>
        <v>41759.923101851848</v>
      </c>
      <c r="O1217" s="11">
        <f>YEAR(Table1[[#This Row],[launch date  conversion]])</f>
        <v>2014</v>
      </c>
      <c r="P1217" t="b">
        <v>0</v>
      </c>
      <c r="Q1217">
        <v>549</v>
      </c>
      <c r="R1217" t="b">
        <v>1</v>
      </c>
      <c r="S1217" t="s">
        <v>8283</v>
      </c>
      <c r="T1217" t="s">
        <v>8353</v>
      </c>
      <c r="U1217" t="s">
        <v>8379</v>
      </c>
    </row>
    <row r="1218" spans="1:21" ht="50" customHeight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15" t="str">
        <f t="shared" ref="E1218:E1281" si="57">_xlfn.IFS(D1218&lt;1000,"less than 1000",D1218&lt;5000, "1000 to 4999",D1218&lt;10000, "5000 to 9999",D1218&lt;15000, "10000 to 14999",D1218&lt;20000,"15000 to 19999",D1218&lt;25000, "20000 to 24999", D1218&lt;30000, "25000 to 29999",D1218&lt;35000,"30000 to 34999", D1218&lt;40000,"35000 to 39999", D1218&lt;45000,"40000 to 44999",D1218&lt;50000,"45000 to 49999",TRUE, "Greater than 50000")</f>
        <v>10000 to 14999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 s="9">
        <f t="shared" si="55"/>
        <v>42279.960416666669</v>
      </c>
      <c r="L1218" s="11">
        <v>2015</v>
      </c>
      <c r="M1218">
        <v>1441032457</v>
      </c>
      <c r="N1218" s="9">
        <f t="shared" si="56"/>
        <v>42247.616400462968</v>
      </c>
      <c r="O1218" s="11">
        <f>YEAR(Table1[[#This Row],[launch date  conversion]])</f>
        <v>2015</v>
      </c>
      <c r="P1218" t="b">
        <v>0</v>
      </c>
      <c r="Q1218">
        <v>222</v>
      </c>
      <c r="R1218" t="b">
        <v>1</v>
      </c>
      <c r="S1218" t="s">
        <v>8283</v>
      </c>
      <c r="T1218" t="s">
        <v>8353</v>
      </c>
      <c r="U1218" t="s">
        <v>8379</v>
      </c>
    </row>
    <row r="1219" spans="1:21" ht="50" customHeight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15" t="str">
        <f t="shared" si="57"/>
        <v>25000 to 29999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 s="9">
        <f t="shared" ref="K1219:K1282" si="58">(((J1219/60)/60)/24)+DATE(1970,1,1)</f>
        <v>42565.809490740736</v>
      </c>
      <c r="L1219" s="11">
        <v>2016</v>
      </c>
      <c r="M1219">
        <v>1465932340</v>
      </c>
      <c r="N1219" s="9">
        <f t="shared" ref="N1219:N1282" si="59">(((M1219/60)/60)/24)+DATE(1970,1,1)</f>
        <v>42535.809490740736</v>
      </c>
      <c r="O1219" s="11">
        <f>YEAR(Table1[[#This Row],[launch date  conversion]])</f>
        <v>2016</v>
      </c>
      <c r="P1219" t="b">
        <v>0</v>
      </c>
      <c r="Q1219">
        <v>183</v>
      </c>
      <c r="R1219" t="b">
        <v>1</v>
      </c>
      <c r="S1219" t="s">
        <v>8283</v>
      </c>
      <c r="T1219" t="s">
        <v>8353</v>
      </c>
      <c r="U1219" t="s">
        <v>8379</v>
      </c>
    </row>
    <row r="1220" spans="1:21" ht="50" customHeight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15" t="str">
        <f t="shared" si="57"/>
        <v>5000 to 9999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 s="9">
        <f t="shared" si="58"/>
        <v>42309.125</v>
      </c>
      <c r="L1220" s="11">
        <v>2015</v>
      </c>
      <c r="M1220">
        <v>1443714800</v>
      </c>
      <c r="N1220" s="9">
        <f t="shared" si="59"/>
        <v>42278.662037037036</v>
      </c>
      <c r="O1220" s="11">
        <f>YEAR(Table1[[#This Row],[launch date  conversion]])</f>
        <v>2015</v>
      </c>
      <c r="P1220" t="b">
        <v>0</v>
      </c>
      <c r="Q1220">
        <v>89</v>
      </c>
      <c r="R1220" t="b">
        <v>1</v>
      </c>
      <c r="S1220" t="s">
        <v>8283</v>
      </c>
      <c r="T1220" t="s">
        <v>8353</v>
      </c>
      <c r="U1220" t="s">
        <v>8379</v>
      </c>
    </row>
    <row r="1221" spans="1:21" ht="50" customHeight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15" t="str">
        <f t="shared" si="57"/>
        <v>15000 to 19999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 s="9">
        <f t="shared" si="58"/>
        <v>42663.461956018517</v>
      </c>
      <c r="L1221" s="11">
        <v>2016</v>
      </c>
      <c r="M1221">
        <v>1474369513</v>
      </c>
      <c r="N1221" s="9">
        <f t="shared" si="59"/>
        <v>42633.461956018517</v>
      </c>
      <c r="O1221" s="11">
        <f>YEAR(Table1[[#This Row],[launch date  conversion]])</f>
        <v>2016</v>
      </c>
      <c r="P1221" t="b">
        <v>0</v>
      </c>
      <c r="Q1221">
        <v>253</v>
      </c>
      <c r="R1221" t="b">
        <v>1</v>
      </c>
      <c r="S1221" t="s">
        <v>8283</v>
      </c>
      <c r="T1221" t="s">
        <v>8353</v>
      </c>
      <c r="U1221" t="s">
        <v>8379</v>
      </c>
    </row>
    <row r="1222" spans="1:21" ht="50" customHeight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15" t="str">
        <f t="shared" si="57"/>
        <v>15000 to 19999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 s="9">
        <f t="shared" si="58"/>
        <v>42241.628611111111</v>
      </c>
      <c r="L1222" s="11">
        <v>2015</v>
      </c>
      <c r="M1222">
        <v>1437923112</v>
      </c>
      <c r="N1222" s="9">
        <f t="shared" si="59"/>
        <v>42211.628611111111</v>
      </c>
      <c r="O1222" s="11">
        <f>YEAR(Table1[[#This Row],[launch date  conversion]])</f>
        <v>2015</v>
      </c>
      <c r="P1222" t="b">
        <v>0</v>
      </c>
      <c r="Q1222">
        <v>140</v>
      </c>
      <c r="R1222" t="b">
        <v>1</v>
      </c>
      <c r="S1222" t="s">
        <v>8283</v>
      </c>
      <c r="T1222" t="s">
        <v>8353</v>
      </c>
      <c r="U1222" t="s">
        <v>8379</v>
      </c>
    </row>
    <row r="1223" spans="1:21" ht="50" customHeight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15" t="str">
        <f t="shared" si="57"/>
        <v>1000 to 4999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 s="9">
        <f t="shared" si="58"/>
        <v>42708</v>
      </c>
      <c r="L1223" s="11">
        <v>2016</v>
      </c>
      <c r="M1223">
        <v>1478431488</v>
      </c>
      <c r="N1223" s="9">
        <f t="shared" si="59"/>
        <v>42680.47555555556</v>
      </c>
      <c r="O1223" s="11">
        <f>YEAR(Table1[[#This Row],[launch date  conversion]])</f>
        <v>2016</v>
      </c>
      <c r="P1223" t="b">
        <v>0</v>
      </c>
      <c r="Q1223">
        <v>103</v>
      </c>
      <c r="R1223" t="b">
        <v>1</v>
      </c>
      <c r="S1223" t="s">
        <v>8283</v>
      </c>
      <c r="T1223" t="s">
        <v>8353</v>
      </c>
      <c r="U1223" t="s">
        <v>8379</v>
      </c>
    </row>
    <row r="1224" spans="1:21" ht="50" customHeight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15" t="str">
        <f t="shared" si="57"/>
        <v>1000 to 4999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 s="9">
        <f t="shared" si="58"/>
        <v>42461.166666666672</v>
      </c>
      <c r="L1224" s="11">
        <v>2016</v>
      </c>
      <c r="M1224">
        <v>1456852647</v>
      </c>
      <c r="N1224" s="9">
        <f t="shared" si="59"/>
        <v>42430.720451388886</v>
      </c>
      <c r="O1224" s="11">
        <f>YEAR(Table1[[#This Row],[launch date  conversion]])</f>
        <v>2016</v>
      </c>
      <c r="P1224" t="b">
        <v>0</v>
      </c>
      <c r="Q1224">
        <v>138</v>
      </c>
      <c r="R1224" t="b">
        <v>1</v>
      </c>
      <c r="S1224" t="s">
        <v>8283</v>
      </c>
      <c r="T1224" t="s">
        <v>8353</v>
      </c>
      <c r="U1224" t="s">
        <v>8379</v>
      </c>
    </row>
    <row r="1225" spans="1:21" ht="50" customHeight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15" t="str">
        <f t="shared" si="57"/>
        <v>15000 to 19999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 s="9">
        <f t="shared" si="58"/>
        <v>42684.218854166669</v>
      </c>
      <c r="L1225" s="11">
        <v>2016</v>
      </c>
      <c r="M1225">
        <v>1476159309</v>
      </c>
      <c r="N1225" s="9">
        <f t="shared" si="59"/>
        <v>42654.177187499998</v>
      </c>
      <c r="O1225" s="11">
        <f>YEAR(Table1[[#This Row],[launch date  conversion]])</f>
        <v>2016</v>
      </c>
      <c r="P1225" t="b">
        <v>0</v>
      </c>
      <c r="Q1225">
        <v>191</v>
      </c>
      <c r="R1225" t="b">
        <v>1</v>
      </c>
      <c r="S1225" t="s">
        <v>8283</v>
      </c>
      <c r="T1225" t="s">
        <v>8353</v>
      </c>
      <c r="U1225" t="s">
        <v>8379</v>
      </c>
    </row>
    <row r="1226" spans="1:21" ht="50" customHeight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15" t="str">
        <f t="shared" si="57"/>
        <v>15000 to 19999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 s="9">
        <f t="shared" si="58"/>
        <v>41796.549791666665</v>
      </c>
      <c r="L1226" s="11">
        <v>2014</v>
      </c>
      <c r="M1226">
        <v>1396876302</v>
      </c>
      <c r="N1226" s="9">
        <f t="shared" si="59"/>
        <v>41736.549791666665</v>
      </c>
      <c r="O1226" s="11">
        <f>YEAR(Table1[[#This Row],[launch date  conversion]])</f>
        <v>2014</v>
      </c>
      <c r="P1226" t="b">
        <v>0</v>
      </c>
      <c r="Q1226">
        <v>18</v>
      </c>
      <c r="R1226" t="b">
        <v>0</v>
      </c>
      <c r="S1226" t="s">
        <v>8284</v>
      </c>
      <c r="T1226" t="s">
        <v>8352</v>
      </c>
      <c r="U1226" t="s">
        <v>8380</v>
      </c>
    </row>
    <row r="1227" spans="1:21" ht="50" customHeight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15" t="str">
        <f t="shared" si="57"/>
        <v>1000 to 4999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 s="9">
        <f t="shared" si="58"/>
        <v>41569.905995370369</v>
      </c>
      <c r="L1227" s="11">
        <v>2013</v>
      </c>
      <c r="M1227">
        <v>1377294278</v>
      </c>
      <c r="N1227" s="9">
        <f t="shared" si="59"/>
        <v>41509.905995370369</v>
      </c>
      <c r="O1227" s="11">
        <f>YEAR(Table1[[#This Row],[launch date  conversion]])</f>
        <v>2013</v>
      </c>
      <c r="P1227" t="b">
        <v>0</v>
      </c>
      <c r="Q1227">
        <v>3</v>
      </c>
      <c r="R1227" t="b">
        <v>0</v>
      </c>
      <c r="S1227" t="s">
        <v>8284</v>
      </c>
      <c r="T1227" t="s">
        <v>8352</v>
      </c>
      <c r="U1227" t="s">
        <v>8380</v>
      </c>
    </row>
    <row r="1228" spans="1:21" ht="50" customHeight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15" t="str">
        <f t="shared" si="57"/>
        <v>Greater than 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 s="9">
        <f t="shared" si="58"/>
        <v>41750.041666666664</v>
      </c>
      <c r="L1228" s="11">
        <v>2014</v>
      </c>
      <c r="M1228">
        <v>1395089981</v>
      </c>
      <c r="N1228" s="9">
        <f t="shared" si="59"/>
        <v>41715.874780092592</v>
      </c>
      <c r="O1228" s="11">
        <f>YEAR(Table1[[#This Row],[launch date  conversion]])</f>
        <v>2014</v>
      </c>
      <c r="P1228" t="b">
        <v>0</v>
      </c>
      <c r="Q1228">
        <v>40</v>
      </c>
      <c r="R1228" t="b">
        <v>0</v>
      </c>
      <c r="S1228" t="s">
        <v>8284</v>
      </c>
      <c r="T1228" t="s">
        <v>8352</v>
      </c>
      <c r="U1228" t="s">
        <v>8380</v>
      </c>
    </row>
    <row r="1229" spans="1:21" ht="50" customHeight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15" t="str">
        <f t="shared" si="57"/>
        <v>1000 to 4999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9">
        <f t="shared" si="58"/>
        <v>41858.291666666664</v>
      </c>
      <c r="L1229" s="11">
        <v>2014</v>
      </c>
      <c r="M1229">
        <v>1404770616</v>
      </c>
      <c r="N1229" s="9">
        <f t="shared" si="59"/>
        <v>41827.919166666667</v>
      </c>
      <c r="O1229" s="11">
        <f>YEAR(Table1[[#This Row],[launch date  conversion]])</f>
        <v>2014</v>
      </c>
      <c r="P1229" t="b">
        <v>0</v>
      </c>
      <c r="Q1229">
        <v>0</v>
      </c>
      <c r="R1229" t="b">
        <v>0</v>
      </c>
      <c r="S1229" t="s">
        <v>8284</v>
      </c>
      <c r="T1229" t="s">
        <v>8352</v>
      </c>
      <c r="U1229" t="s">
        <v>8380</v>
      </c>
    </row>
    <row r="1230" spans="1:21" ht="50" customHeight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15" t="str">
        <f t="shared" si="57"/>
        <v>5000 to 9999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 s="9">
        <f t="shared" si="58"/>
        <v>40814.729259259257</v>
      </c>
      <c r="L1230" s="11">
        <v>2011</v>
      </c>
      <c r="M1230">
        <v>1312047008</v>
      </c>
      <c r="N1230" s="9">
        <f t="shared" si="59"/>
        <v>40754.729259259257</v>
      </c>
      <c r="O1230" s="11">
        <f>YEAR(Table1[[#This Row],[launch date  conversion]])</f>
        <v>2011</v>
      </c>
      <c r="P1230" t="b">
        <v>0</v>
      </c>
      <c r="Q1230">
        <v>24</v>
      </c>
      <c r="R1230" t="b">
        <v>0</v>
      </c>
      <c r="S1230" t="s">
        <v>8284</v>
      </c>
      <c r="T1230" t="s">
        <v>8352</v>
      </c>
      <c r="U1230" t="s">
        <v>8380</v>
      </c>
    </row>
    <row r="1231" spans="1:21" ht="50" customHeight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15" t="str">
        <f t="shared" si="57"/>
        <v>1000 to 4999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 s="9">
        <f t="shared" si="58"/>
        <v>41015.666666666664</v>
      </c>
      <c r="L1231" s="11">
        <v>2012</v>
      </c>
      <c r="M1231">
        <v>1331982127</v>
      </c>
      <c r="N1231" s="9">
        <f t="shared" si="59"/>
        <v>40985.459803240738</v>
      </c>
      <c r="O1231" s="11">
        <f>YEAR(Table1[[#This Row],[launch date  conversion]])</f>
        <v>2012</v>
      </c>
      <c r="P1231" t="b">
        <v>0</v>
      </c>
      <c r="Q1231">
        <v>1</v>
      </c>
      <c r="R1231" t="b">
        <v>0</v>
      </c>
      <c r="S1231" t="s">
        <v>8284</v>
      </c>
      <c r="T1231" t="s">
        <v>8352</v>
      </c>
      <c r="U1231" t="s">
        <v>8380</v>
      </c>
    </row>
    <row r="1232" spans="1:21" ht="50" customHeight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15" t="str">
        <f t="shared" si="57"/>
        <v>Greater than 50000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9">
        <f t="shared" si="58"/>
        <v>40598.972569444442</v>
      </c>
      <c r="L1232" s="11">
        <v>2011</v>
      </c>
      <c r="M1232">
        <v>1295997630</v>
      </c>
      <c r="N1232" s="9">
        <f t="shared" si="59"/>
        <v>40568.972569444442</v>
      </c>
      <c r="O1232" s="11">
        <f>YEAR(Table1[[#This Row],[launch date  conversion]])</f>
        <v>2011</v>
      </c>
      <c r="P1232" t="b">
        <v>0</v>
      </c>
      <c r="Q1232">
        <v>0</v>
      </c>
      <c r="R1232" t="b">
        <v>0</v>
      </c>
      <c r="S1232" t="s">
        <v>8284</v>
      </c>
      <c r="T1232" t="s">
        <v>8352</v>
      </c>
      <c r="U1232" t="s">
        <v>8380</v>
      </c>
    </row>
    <row r="1233" spans="1:21" ht="50" customHeight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15" t="str">
        <f t="shared" si="57"/>
        <v>5000 to 9999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9">
        <f t="shared" si="58"/>
        <v>42244.041666666672</v>
      </c>
      <c r="L1233" s="11">
        <v>2015</v>
      </c>
      <c r="M1233">
        <v>1436394968</v>
      </c>
      <c r="N1233" s="9">
        <f t="shared" si="59"/>
        <v>42193.941759259258</v>
      </c>
      <c r="O1233" s="11">
        <f>YEAR(Table1[[#This Row],[launch date  conversion]])</f>
        <v>2015</v>
      </c>
      <c r="P1233" t="b">
        <v>0</v>
      </c>
      <c r="Q1233">
        <v>0</v>
      </c>
      <c r="R1233" t="b">
        <v>0</v>
      </c>
      <c r="S1233" t="s">
        <v>8284</v>
      </c>
      <c r="T1233" t="s">
        <v>8352</v>
      </c>
      <c r="U1233" t="s">
        <v>8380</v>
      </c>
    </row>
    <row r="1234" spans="1:21" ht="50" customHeight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15" t="str">
        <f t="shared" si="57"/>
        <v>5000 to 9999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 s="9">
        <f t="shared" si="58"/>
        <v>41553.848032407412</v>
      </c>
      <c r="L1234" s="11">
        <v>2013</v>
      </c>
      <c r="M1234">
        <v>1377030070</v>
      </c>
      <c r="N1234" s="9">
        <f t="shared" si="59"/>
        <v>41506.848032407412</v>
      </c>
      <c r="O1234" s="11">
        <f>YEAR(Table1[[#This Row],[launch date  conversion]])</f>
        <v>2013</v>
      </c>
      <c r="P1234" t="b">
        <v>0</v>
      </c>
      <c r="Q1234">
        <v>1</v>
      </c>
      <c r="R1234" t="b">
        <v>0</v>
      </c>
      <c r="S1234" t="s">
        <v>8284</v>
      </c>
      <c r="T1234" t="s">
        <v>8352</v>
      </c>
      <c r="U1234" t="s">
        <v>8380</v>
      </c>
    </row>
    <row r="1235" spans="1:21" ht="50" customHeight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15" t="str">
        <f t="shared" si="57"/>
        <v>1000 to 4999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 s="9">
        <f t="shared" si="58"/>
        <v>40960.948773148149</v>
      </c>
      <c r="L1235" s="11">
        <v>2012</v>
      </c>
      <c r="M1235">
        <v>1328049974</v>
      </c>
      <c r="N1235" s="9">
        <f t="shared" si="59"/>
        <v>40939.948773148149</v>
      </c>
      <c r="O1235" s="11">
        <f>YEAR(Table1[[#This Row],[launch date  conversion]])</f>
        <v>2012</v>
      </c>
      <c r="P1235" t="b">
        <v>0</v>
      </c>
      <c r="Q1235">
        <v>6</v>
      </c>
      <c r="R1235" t="b">
        <v>0</v>
      </c>
      <c r="S1235" t="s">
        <v>8284</v>
      </c>
      <c r="T1235" t="s">
        <v>8352</v>
      </c>
      <c r="U1235" t="s">
        <v>8380</v>
      </c>
    </row>
    <row r="1236" spans="1:21" ht="50" customHeight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15" t="str">
        <f t="shared" si="57"/>
        <v>Greater than 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9">
        <f t="shared" si="58"/>
        <v>42037.788680555561</v>
      </c>
      <c r="L1236" s="11">
        <v>2015</v>
      </c>
      <c r="M1236">
        <v>1420311342</v>
      </c>
      <c r="N1236" s="9">
        <f t="shared" si="59"/>
        <v>42007.788680555561</v>
      </c>
      <c r="O1236" s="11">
        <f>YEAR(Table1[[#This Row],[launch date  conversion]])</f>
        <v>2015</v>
      </c>
      <c r="P1236" t="b">
        <v>0</v>
      </c>
      <c r="Q1236">
        <v>0</v>
      </c>
      <c r="R1236" t="b">
        <v>0</v>
      </c>
      <c r="S1236" t="s">
        <v>8284</v>
      </c>
      <c r="T1236" t="s">
        <v>8352</v>
      </c>
      <c r="U1236" t="s">
        <v>8380</v>
      </c>
    </row>
    <row r="1237" spans="1:21" ht="50" customHeight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15" t="str">
        <f t="shared" si="57"/>
        <v>5000 to 9999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 s="9">
        <f t="shared" si="58"/>
        <v>41623.135405092595</v>
      </c>
      <c r="L1237" s="11">
        <v>2013</v>
      </c>
      <c r="M1237">
        <v>1383621299</v>
      </c>
      <c r="N1237" s="9">
        <f t="shared" si="59"/>
        <v>41583.135405092595</v>
      </c>
      <c r="O1237" s="11">
        <f>YEAR(Table1[[#This Row],[launch date  conversion]])</f>
        <v>2013</v>
      </c>
      <c r="P1237" t="b">
        <v>0</v>
      </c>
      <c r="Q1237">
        <v>6</v>
      </c>
      <c r="R1237" t="b">
        <v>0</v>
      </c>
      <c r="S1237" t="s">
        <v>8284</v>
      </c>
      <c r="T1237" t="s">
        <v>8352</v>
      </c>
      <c r="U1237" t="s">
        <v>8380</v>
      </c>
    </row>
    <row r="1238" spans="1:21" ht="50" customHeight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15" t="str">
        <f t="shared" si="57"/>
        <v>1000 to 4999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9">
        <f t="shared" si="58"/>
        <v>41118.666666666664</v>
      </c>
      <c r="L1238" s="11">
        <v>2012</v>
      </c>
      <c r="M1238">
        <v>1342801164</v>
      </c>
      <c r="N1238" s="9">
        <f t="shared" si="59"/>
        <v>41110.680138888885</v>
      </c>
      <c r="O1238" s="11">
        <f>YEAR(Table1[[#This Row],[launch date  conversion]])</f>
        <v>2012</v>
      </c>
      <c r="P1238" t="b">
        <v>0</v>
      </c>
      <c r="Q1238">
        <v>0</v>
      </c>
      <c r="R1238" t="b">
        <v>0</v>
      </c>
      <c r="S1238" t="s">
        <v>8284</v>
      </c>
      <c r="T1238" t="s">
        <v>8352</v>
      </c>
      <c r="U1238" t="s">
        <v>8380</v>
      </c>
    </row>
    <row r="1239" spans="1:21" ht="50" customHeight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15" t="str">
        <f t="shared" si="57"/>
        <v>25000 to 29999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9">
        <f t="shared" si="58"/>
        <v>41145.283159722225</v>
      </c>
      <c r="L1239" s="11">
        <v>2012</v>
      </c>
      <c r="M1239">
        <v>1344062865</v>
      </c>
      <c r="N1239" s="9">
        <f t="shared" si="59"/>
        <v>41125.283159722225</v>
      </c>
      <c r="O1239" s="11">
        <f>YEAR(Table1[[#This Row],[launch date  conversion]])</f>
        <v>2012</v>
      </c>
      <c r="P1239" t="b">
        <v>0</v>
      </c>
      <c r="Q1239">
        <v>0</v>
      </c>
      <c r="R1239" t="b">
        <v>0</v>
      </c>
      <c r="S1239" t="s">
        <v>8284</v>
      </c>
      <c r="T1239" t="s">
        <v>8352</v>
      </c>
      <c r="U1239" t="s">
        <v>8380</v>
      </c>
    </row>
    <row r="1240" spans="1:21" ht="50" customHeight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15" t="str">
        <f t="shared" si="57"/>
        <v>1000 to 4999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 s="9">
        <f t="shared" si="58"/>
        <v>40761.61037037037</v>
      </c>
      <c r="L1240" s="11">
        <v>2011</v>
      </c>
      <c r="M1240">
        <v>1310049536</v>
      </c>
      <c r="N1240" s="9">
        <f t="shared" si="59"/>
        <v>40731.61037037037</v>
      </c>
      <c r="O1240" s="11">
        <f>YEAR(Table1[[#This Row],[launch date  conversion]])</f>
        <v>2011</v>
      </c>
      <c r="P1240" t="b">
        <v>0</v>
      </c>
      <c r="Q1240">
        <v>3</v>
      </c>
      <c r="R1240" t="b">
        <v>0</v>
      </c>
      <c r="S1240" t="s">
        <v>8284</v>
      </c>
      <c r="T1240" t="s">
        <v>8352</v>
      </c>
      <c r="U1240" t="s">
        <v>8380</v>
      </c>
    </row>
    <row r="1241" spans="1:21" ht="50" customHeight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15" t="str">
        <f t="shared" si="57"/>
        <v>1000 to 4999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9">
        <f t="shared" si="58"/>
        <v>40913.962581018517</v>
      </c>
      <c r="L1241" s="11">
        <v>2012</v>
      </c>
      <c r="M1241">
        <v>1323212767</v>
      </c>
      <c r="N1241" s="9">
        <f t="shared" si="59"/>
        <v>40883.962581018517</v>
      </c>
      <c r="O1241" s="11">
        <f>YEAR(Table1[[#This Row],[launch date  conversion]])</f>
        <v>2011</v>
      </c>
      <c r="P1241" t="b">
        <v>0</v>
      </c>
      <c r="Q1241">
        <v>0</v>
      </c>
      <c r="R1241" t="b">
        <v>0</v>
      </c>
      <c r="S1241" t="s">
        <v>8284</v>
      </c>
      <c r="T1241" t="s">
        <v>8352</v>
      </c>
      <c r="U1241" t="s">
        <v>8380</v>
      </c>
    </row>
    <row r="1242" spans="1:21" ht="50" customHeight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15" t="str">
        <f t="shared" si="57"/>
        <v>5000 to 9999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 s="9">
        <f t="shared" si="58"/>
        <v>41467.910416666666</v>
      </c>
      <c r="L1242" s="11">
        <v>2013</v>
      </c>
      <c r="M1242">
        <v>1368579457</v>
      </c>
      <c r="N1242" s="9">
        <f t="shared" si="59"/>
        <v>41409.040011574078</v>
      </c>
      <c r="O1242" s="11">
        <f>YEAR(Table1[[#This Row],[launch date  conversion]])</f>
        <v>2013</v>
      </c>
      <c r="P1242" t="b">
        <v>0</v>
      </c>
      <c r="Q1242">
        <v>8</v>
      </c>
      <c r="R1242" t="b">
        <v>0</v>
      </c>
      <c r="S1242" t="s">
        <v>8284</v>
      </c>
      <c r="T1242" t="s">
        <v>8352</v>
      </c>
      <c r="U1242" t="s">
        <v>8380</v>
      </c>
    </row>
    <row r="1243" spans="1:21" ht="50" customHeight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15" t="str">
        <f t="shared" si="57"/>
        <v>5000 to 9999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 s="9">
        <f t="shared" si="58"/>
        <v>41946.249305555553</v>
      </c>
      <c r="L1243" s="11">
        <v>2014</v>
      </c>
      <c r="M1243">
        <v>1413057980</v>
      </c>
      <c r="N1243" s="9">
        <f t="shared" si="59"/>
        <v>41923.837731481479</v>
      </c>
      <c r="O1243" s="11">
        <f>YEAR(Table1[[#This Row],[launch date  conversion]])</f>
        <v>2014</v>
      </c>
      <c r="P1243" t="b">
        <v>0</v>
      </c>
      <c r="Q1243">
        <v>34</v>
      </c>
      <c r="R1243" t="b">
        <v>0</v>
      </c>
      <c r="S1243" t="s">
        <v>8284</v>
      </c>
      <c r="T1243" t="s">
        <v>8352</v>
      </c>
      <c r="U1243" t="s">
        <v>8380</v>
      </c>
    </row>
    <row r="1244" spans="1:21" ht="50" customHeight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15" t="str">
        <f t="shared" si="57"/>
        <v>less than 1000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 s="9">
        <f t="shared" si="58"/>
        <v>40797.554166666669</v>
      </c>
      <c r="L1244" s="11">
        <v>2011</v>
      </c>
      <c r="M1244">
        <v>1314417502</v>
      </c>
      <c r="N1244" s="9">
        <f t="shared" si="59"/>
        <v>40782.165532407409</v>
      </c>
      <c r="O1244" s="11">
        <f>YEAR(Table1[[#This Row],[launch date  conversion]])</f>
        <v>2011</v>
      </c>
      <c r="P1244" t="b">
        <v>0</v>
      </c>
      <c r="Q1244">
        <v>1</v>
      </c>
      <c r="R1244" t="b">
        <v>0</v>
      </c>
      <c r="S1244" t="s">
        <v>8284</v>
      </c>
      <c r="T1244" t="s">
        <v>8352</v>
      </c>
      <c r="U1244" t="s">
        <v>8380</v>
      </c>
    </row>
    <row r="1245" spans="1:21" ht="50" customHeight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15" t="str">
        <f t="shared" si="57"/>
        <v>10000 to 14999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 s="9">
        <f t="shared" si="58"/>
        <v>40732.875</v>
      </c>
      <c r="L1245" s="11">
        <v>2011</v>
      </c>
      <c r="M1245">
        <v>1304888771</v>
      </c>
      <c r="N1245" s="9">
        <f t="shared" si="59"/>
        <v>40671.879293981481</v>
      </c>
      <c r="O1245" s="11">
        <f>YEAR(Table1[[#This Row],[launch date  conversion]])</f>
        <v>2011</v>
      </c>
      <c r="P1245" t="b">
        <v>0</v>
      </c>
      <c r="Q1245">
        <v>38</v>
      </c>
      <c r="R1245" t="b">
        <v>0</v>
      </c>
      <c r="S1245" t="s">
        <v>8284</v>
      </c>
      <c r="T1245" t="s">
        <v>8352</v>
      </c>
      <c r="U1245" t="s">
        <v>8380</v>
      </c>
    </row>
    <row r="1246" spans="1:21" ht="50" customHeight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15" t="str">
        <f t="shared" si="57"/>
        <v>1000 to 4999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 s="9">
        <f t="shared" si="58"/>
        <v>41386.875</v>
      </c>
      <c r="L1246" s="11">
        <v>2013</v>
      </c>
      <c r="M1246">
        <v>1363981723</v>
      </c>
      <c r="N1246" s="9">
        <f t="shared" si="59"/>
        <v>41355.825497685182</v>
      </c>
      <c r="O1246" s="11">
        <f>YEAR(Table1[[#This Row],[launch date  conversion]])</f>
        <v>2013</v>
      </c>
      <c r="P1246" t="b">
        <v>1</v>
      </c>
      <c r="Q1246">
        <v>45</v>
      </c>
      <c r="R1246" t="b">
        <v>1</v>
      </c>
      <c r="S1246" t="s">
        <v>8274</v>
      </c>
      <c r="T1246" t="s">
        <v>8352</v>
      </c>
      <c r="U1246" t="s">
        <v>8370</v>
      </c>
    </row>
    <row r="1247" spans="1:21" ht="50" customHeight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15" t="str">
        <f t="shared" si="57"/>
        <v>1000 to 4999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 s="9">
        <f t="shared" si="58"/>
        <v>41804.599930555552</v>
      </c>
      <c r="L1247" s="11">
        <v>2014</v>
      </c>
      <c r="M1247">
        <v>1400163834</v>
      </c>
      <c r="N1247" s="9">
        <f t="shared" si="59"/>
        <v>41774.599930555552</v>
      </c>
      <c r="O1247" s="11">
        <f>YEAR(Table1[[#This Row],[launch date  conversion]])</f>
        <v>2014</v>
      </c>
      <c r="P1247" t="b">
        <v>1</v>
      </c>
      <c r="Q1247">
        <v>17</v>
      </c>
      <c r="R1247" t="b">
        <v>1</v>
      </c>
      <c r="S1247" t="s">
        <v>8274</v>
      </c>
      <c r="T1247" t="s">
        <v>8352</v>
      </c>
      <c r="U1247" t="s">
        <v>8370</v>
      </c>
    </row>
    <row r="1248" spans="1:21" ht="50" customHeight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15" t="str">
        <f t="shared" si="57"/>
        <v>1000 to 4999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 s="9">
        <f t="shared" si="58"/>
        <v>40883.085057870368</v>
      </c>
      <c r="L1248" s="11">
        <v>2011</v>
      </c>
      <c r="M1248">
        <v>1319245349</v>
      </c>
      <c r="N1248" s="9">
        <f t="shared" si="59"/>
        <v>40838.043391203704</v>
      </c>
      <c r="O1248" s="11">
        <f>YEAR(Table1[[#This Row],[launch date  conversion]])</f>
        <v>2011</v>
      </c>
      <c r="P1248" t="b">
        <v>1</v>
      </c>
      <c r="Q1248">
        <v>31</v>
      </c>
      <c r="R1248" t="b">
        <v>1</v>
      </c>
      <c r="S1248" t="s">
        <v>8274</v>
      </c>
      <c r="T1248" t="s">
        <v>8352</v>
      </c>
      <c r="U1248" t="s">
        <v>8370</v>
      </c>
    </row>
    <row r="1249" spans="1:21" ht="50" customHeight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15" t="str">
        <f t="shared" si="57"/>
        <v>1000 to 4999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 s="9">
        <f t="shared" si="58"/>
        <v>41400.292303240742</v>
      </c>
      <c r="L1249" s="11">
        <v>2013</v>
      </c>
      <c r="M1249">
        <v>1365231655</v>
      </c>
      <c r="N1249" s="9">
        <f t="shared" si="59"/>
        <v>41370.292303240742</v>
      </c>
      <c r="O1249" s="11">
        <f>YEAR(Table1[[#This Row],[launch date  conversion]])</f>
        <v>2013</v>
      </c>
      <c r="P1249" t="b">
        <v>1</v>
      </c>
      <c r="Q1249">
        <v>50</v>
      </c>
      <c r="R1249" t="b">
        <v>1</v>
      </c>
      <c r="S1249" t="s">
        <v>8274</v>
      </c>
      <c r="T1249" t="s">
        <v>8352</v>
      </c>
      <c r="U1249" t="s">
        <v>8370</v>
      </c>
    </row>
    <row r="1250" spans="1:21" ht="50" customHeight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15" t="str">
        <f t="shared" si="57"/>
        <v>1000 to 4999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 s="9">
        <f t="shared" si="58"/>
        <v>41803.290972222225</v>
      </c>
      <c r="L1250" s="11">
        <v>2014</v>
      </c>
      <c r="M1250">
        <v>1399563953</v>
      </c>
      <c r="N1250" s="9">
        <f t="shared" si="59"/>
        <v>41767.656863425924</v>
      </c>
      <c r="O1250" s="11">
        <f>YEAR(Table1[[#This Row],[launch date  conversion]])</f>
        <v>2014</v>
      </c>
      <c r="P1250" t="b">
        <v>1</v>
      </c>
      <c r="Q1250">
        <v>59</v>
      </c>
      <c r="R1250" t="b">
        <v>1</v>
      </c>
      <c r="S1250" t="s">
        <v>8274</v>
      </c>
      <c r="T1250" t="s">
        <v>8352</v>
      </c>
      <c r="U1250" t="s">
        <v>8370</v>
      </c>
    </row>
    <row r="1251" spans="1:21" ht="50" customHeight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15" t="str">
        <f t="shared" si="57"/>
        <v>5000 to 9999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 s="9">
        <f t="shared" si="58"/>
        <v>41097.74086805556</v>
      </c>
      <c r="L1251" s="11">
        <v>2012</v>
      </c>
      <c r="M1251">
        <v>1339091211</v>
      </c>
      <c r="N1251" s="9">
        <f t="shared" si="59"/>
        <v>41067.74086805556</v>
      </c>
      <c r="O1251" s="11">
        <f>YEAR(Table1[[#This Row],[launch date  conversion]])</f>
        <v>2012</v>
      </c>
      <c r="P1251" t="b">
        <v>1</v>
      </c>
      <c r="Q1251">
        <v>81</v>
      </c>
      <c r="R1251" t="b">
        <v>1</v>
      </c>
      <c r="S1251" t="s">
        <v>8274</v>
      </c>
      <c r="T1251" t="s">
        <v>8352</v>
      </c>
      <c r="U1251" t="s">
        <v>8370</v>
      </c>
    </row>
    <row r="1252" spans="1:21" ht="50" customHeight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15" t="str">
        <f t="shared" si="57"/>
        <v>30000 to 34999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 s="9">
        <f t="shared" si="58"/>
        <v>41888.64271990741</v>
      </c>
      <c r="L1252" s="11">
        <v>2014</v>
      </c>
      <c r="M1252">
        <v>1406129131</v>
      </c>
      <c r="N1252" s="9">
        <f t="shared" si="59"/>
        <v>41843.64271990741</v>
      </c>
      <c r="O1252" s="11">
        <f>YEAR(Table1[[#This Row],[launch date  conversion]])</f>
        <v>2014</v>
      </c>
      <c r="P1252" t="b">
        <v>1</v>
      </c>
      <c r="Q1252">
        <v>508</v>
      </c>
      <c r="R1252" t="b">
        <v>1</v>
      </c>
      <c r="S1252" t="s">
        <v>8274</v>
      </c>
      <c r="T1252" t="s">
        <v>8352</v>
      </c>
      <c r="U1252" t="s">
        <v>8370</v>
      </c>
    </row>
    <row r="1253" spans="1:21" ht="50" customHeight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15" t="str">
        <f t="shared" si="57"/>
        <v>5000 to 9999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 s="9">
        <f t="shared" si="58"/>
        <v>40811.814432870371</v>
      </c>
      <c r="L1253" s="11">
        <v>2011</v>
      </c>
      <c r="M1253">
        <v>1311795167</v>
      </c>
      <c r="N1253" s="9">
        <f t="shared" si="59"/>
        <v>40751.814432870371</v>
      </c>
      <c r="O1253" s="11">
        <f>YEAR(Table1[[#This Row],[launch date  conversion]])</f>
        <v>2011</v>
      </c>
      <c r="P1253" t="b">
        <v>1</v>
      </c>
      <c r="Q1253">
        <v>74</v>
      </c>
      <c r="R1253" t="b">
        <v>1</v>
      </c>
      <c r="S1253" t="s">
        <v>8274</v>
      </c>
      <c r="T1253" t="s">
        <v>8352</v>
      </c>
      <c r="U1253" t="s">
        <v>8370</v>
      </c>
    </row>
    <row r="1254" spans="1:21" ht="50" customHeight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15" t="str">
        <f t="shared" si="57"/>
        <v>1000 to 4999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 s="9">
        <f t="shared" si="58"/>
        <v>41571.988067129627</v>
      </c>
      <c r="L1254" s="11">
        <v>2013</v>
      </c>
      <c r="M1254">
        <v>1380238969</v>
      </c>
      <c r="N1254" s="9">
        <f t="shared" si="59"/>
        <v>41543.988067129627</v>
      </c>
      <c r="O1254" s="11">
        <f>YEAR(Table1[[#This Row],[launch date  conversion]])</f>
        <v>2013</v>
      </c>
      <c r="P1254" t="b">
        <v>1</v>
      </c>
      <c r="Q1254">
        <v>141</v>
      </c>
      <c r="R1254" t="b">
        <v>1</v>
      </c>
      <c r="S1254" t="s">
        <v>8274</v>
      </c>
      <c r="T1254" t="s">
        <v>8352</v>
      </c>
      <c r="U1254" t="s">
        <v>8370</v>
      </c>
    </row>
    <row r="1255" spans="1:21" ht="50" customHeight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15" t="str">
        <f t="shared" si="57"/>
        <v>less than 1000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 s="9">
        <f t="shared" si="58"/>
        <v>41885.783645833333</v>
      </c>
      <c r="L1255" s="11">
        <v>2014</v>
      </c>
      <c r="M1255">
        <v>1407178107</v>
      </c>
      <c r="N1255" s="9">
        <f t="shared" si="59"/>
        <v>41855.783645833333</v>
      </c>
      <c r="O1255" s="11">
        <f>YEAR(Table1[[#This Row],[launch date  conversion]])</f>
        <v>2014</v>
      </c>
      <c r="P1255" t="b">
        <v>1</v>
      </c>
      <c r="Q1255">
        <v>711</v>
      </c>
      <c r="R1255" t="b">
        <v>1</v>
      </c>
      <c r="S1255" t="s">
        <v>8274</v>
      </c>
      <c r="T1255" t="s">
        <v>8352</v>
      </c>
      <c r="U1255" t="s">
        <v>8370</v>
      </c>
    </row>
    <row r="1256" spans="1:21" ht="50" customHeight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15" t="str">
        <f t="shared" si="57"/>
        <v>5000 to 9999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 s="9">
        <f t="shared" si="58"/>
        <v>40544.207638888889</v>
      </c>
      <c r="L1256" s="11">
        <v>2011</v>
      </c>
      <c r="M1256">
        <v>1288968886</v>
      </c>
      <c r="N1256" s="9">
        <f t="shared" si="59"/>
        <v>40487.621365740742</v>
      </c>
      <c r="O1256" s="11">
        <f>YEAR(Table1[[#This Row],[launch date  conversion]])</f>
        <v>2010</v>
      </c>
      <c r="P1256" t="b">
        <v>1</v>
      </c>
      <c r="Q1256">
        <v>141</v>
      </c>
      <c r="R1256" t="b">
        <v>1</v>
      </c>
      <c r="S1256" t="s">
        <v>8274</v>
      </c>
      <c r="T1256" t="s">
        <v>8352</v>
      </c>
      <c r="U1256" t="s">
        <v>8370</v>
      </c>
    </row>
    <row r="1257" spans="1:21" ht="50" customHeight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15" t="str">
        <f t="shared" si="57"/>
        <v>1000 to 4999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 s="9">
        <f t="shared" si="58"/>
        <v>41609.887175925927</v>
      </c>
      <c r="L1257" s="11">
        <v>2013</v>
      </c>
      <c r="M1257">
        <v>1383337052</v>
      </c>
      <c r="N1257" s="9">
        <f t="shared" si="59"/>
        <v>41579.845509259263</v>
      </c>
      <c r="O1257" s="11">
        <f>YEAR(Table1[[#This Row],[launch date  conversion]])</f>
        <v>2013</v>
      </c>
      <c r="P1257" t="b">
        <v>1</v>
      </c>
      <c r="Q1257">
        <v>109</v>
      </c>
      <c r="R1257" t="b">
        <v>1</v>
      </c>
      <c r="S1257" t="s">
        <v>8274</v>
      </c>
      <c r="T1257" t="s">
        <v>8352</v>
      </c>
      <c r="U1257" t="s">
        <v>8370</v>
      </c>
    </row>
    <row r="1258" spans="1:21" ht="50" customHeight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15" t="str">
        <f t="shared" si="57"/>
        <v>30000 to 34999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 s="9">
        <f t="shared" si="58"/>
        <v>40951.919340277782</v>
      </c>
      <c r="L1258" s="11">
        <v>2012</v>
      </c>
      <c r="M1258">
        <v>1326492231</v>
      </c>
      <c r="N1258" s="9">
        <f t="shared" si="59"/>
        <v>40921.919340277782</v>
      </c>
      <c r="O1258" s="11">
        <f>YEAR(Table1[[#This Row],[launch date  conversion]])</f>
        <v>2012</v>
      </c>
      <c r="P1258" t="b">
        <v>1</v>
      </c>
      <c r="Q1258">
        <v>361</v>
      </c>
      <c r="R1258" t="b">
        <v>1</v>
      </c>
      <c r="S1258" t="s">
        <v>8274</v>
      </c>
      <c r="T1258" t="s">
        <v>8352</v>
      </c>
      <c r="U1258" t="s">
        <v>8370</v>
      </c>
    </row>
    <row r="1259" spans="1:21" ht="50" customHeight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15" t="str">
        <f t="shared" si="57"/>
        <v>5000 to 9999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 s="9">
        <f t="shared" si="58"/>
        <v>40636.043865740743</v>
      </c>
      <c r="L1259" s="11">
        <v>2011</v>
      </c>
      <c r="M1259">
        <v>1297562590</v>
      </c>
      <c r="N1259" s="9">
        <f t="shared" si="59"/>
        <v>40587.085532407407</v>
      </c>
      <c r="O1259" s="11">
        <f>YEAR(Table1[[#This Row],[launch date  conversion]])</f>
        <v>2011</v>
      </c>
      <c r="P1259" t="b">
        <v>1</v>
      </c>
      <c r="Q1259">
        <v>176</v>
      </c>
      <c r="R1259" t="b">
        <v>1</v>
      </c>
      <c r="S1259" t="s">
        <v>8274</v>
      </c>
      <c r="T1259" t="s">
        <v>8352</v>
      </c>
      <c r="U1259" t="s">
        <v>8370</v>
      </c>
    </row>
    <row r="1260" spans="1:21" ht="50" customHeight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15" t="str">
        <f t="shared" si="57"/>
        <v>10000 to 14999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 s="9">
        <f t="shared" si="58"/>
        <v>41517.611250000002</v>
      </c>
      <c r="L1260" s="11">
        <v>2013</v>
      </c>
      <c r="M1260">
        <v>1375368012</v>
      </c>
      <c r="N1260" s="9">
        <f t="shared" si="59"/>
        <v>41487.611250000002</v>
      </c>
      <c r="O1260" s="11">
        <f>YEAR(Table1[[#This Row],[launch date  conversion]])</f>
        <v>2013</v>
      </c>
      <c r="P1260" t="b">
        <v>1</v>
      </c>
      <c r="Q1260">
        <v>670</v>
      </c>
      <c r="R1260" t="b">
        <v>1</v>
      </c>
      <c r="S1260" t="s">
        <v>8274</v>
      </c>
      <c r="T1260" t="s">
        <v>8352</v>
      </c>
      <c r="U1260" t="s">
        <v>8370</v>
      </c>
    </row>
    <row r="1261" spans="1:21" ht="50" customHeight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15" t="str">
        <f t="shared" si="57"/>
        <v>1000 to 4999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 s="9">
        <f t="shared" si="58"/>
        <v>41799.165972222225</v>
      </c>
      <c r="L1261" s="11">
        <v>2014</v>
      </c>
      <c r="M1261">
        <v>1399504664</v>
      </c>
      <c r="N1261" s="9">
        <f t="shared" si="59"/>
        <v>41766.970648148148</v>
      </c>
      <c r="O1261" s="11">
        <f>YEAR(Table1[[#This Row],[launch date  conversion]])</f>
        <v>2014</v>
      </c>
      <c r="P1261" t="b">
        <v>1</v>
      </c>
      <c r="Q1261">
        <v>96</v>
      </c>
      <c r="R1261" t="b">
        <v>1</v>
      </c>
      <c r="S1261" t="s">
        <v>8274</v>
      </c>
      <c r="T1261" t="s">
        <v>8352</v>
      </c>
      <c r="U1261" t="s">
        <v>8370</v>
      </c>
    </row>
    <row r="1262" spans="1:21" ht="50" customHeight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15" t="str">
        <f t="shared" si="57"/>
        <v>1000 to 4999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 s="9">
        <f t="shared" si="58"/>
        <v>41696.842824074076</v>
      </c>
      <c r="L1262" s="11">
        <v>2014</v>
      </c>
      <c r="M1262">
        <v>1390853620</v>
      </c>
      <c r="N1262" s="9">
        <f t="shared" si="59"/>
        <v>41666.842824074076</v>
      </c>
      <c r="O1262" s="11">
        <f>YEAR(Table1[[#This Row],[launch date  conversion]])</f>
        <v>2014</v>
      </c>
      <c r="P1262" t="b">
        <v>1</v>
      </c>
      <c r="Q1262">
        <v>74</v>
      </c>
      <c r="R1262" t="b">
        <v>1</v>
      </c>
      <c r="S1262" t="s">
        <v>8274</v>
      </c>
      <c r="T1262" t="s">
        <v>8352</v>
      </c>
      <c r="U1262" t="s">
        <v>8370</v>
      </c>
    </row>
    <row r="1263" spans="1:21" ht="50" customHeight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15" t="str">
        <f t="shared" si="57"/>
        <v>1000 to 4999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 s="9">
        <f t="shared" si="58"/>
        <v>41668.342905092592</v>
      </c>
      <c r="L1263" s="11">
        <v>2014</v>
      </c>
      <c r="M1263">
        <v>1388391227</v>
      </c>
      <c r="N1263" s="9">
        <f t="shared" si="59"/>
        <v>41638.342905092592</v>
      </c>
      <c r="O1263" s="11">
        <f>YEAR(Table1[[#This Row],[launch date  conversion]])</f>
        <v>2013</v>
      </c>
      <c r="P1263" t="b">
        <v>1</v>
      </c>
      <c r="Q1263">
        <v>52</v>
      </c>
      <c r="R1263" t="b">
        <v>1</v>
      </c>
      <c r="S1263" t="s">
        <v>8274</v>
      </c>
      <c r="T1263" t="s">
        <v>8352</v>
      </c>
      <c r="U1263" t="s">
        <v>8370</v>
      </c>
    </row>
    <row r="1264" spans="1:21" ht="50" customHeight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15" t="str">
        <f t="shared" si="57"/>
        <v>5000 to 9999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 s="9">
        <f t="shared" si="58"/>
        <v>41686.762638888889</v>
      </c>
      <c r="L1264" s="11">
        <v>2014</v>
      </c>
      <c r="M1264">
        <v>1389982692</v>
      </c>
      <c r="N1264" s="9">
        <f t="shared" si="59"/>
        <v>41656.762638888889</v>
      </c>
      <c r="O1264" s="11">
        <f>YEAR(Table1[[#This Row],[launch date  conversion]])</f>
        <v>2014</v>
      </c>
      <c r="P1264" t="b">
        <v>1</v>
      </c>
      <c r="Q1264">
        <v>105</v>
      </c>
      <c r="R1264" t="b">
        <v>1</v>
      </c>
      <c r="S1264" t="s">
        <v>8274</v>
      </c>
      <c r="T1264" t="s">
        <v>8352</v>
      </c>
      <c r="U1264" t="s">
        <v>8370</v>
      </c>
    </row>
    <row r="1265" spans="1:21" ht="50" customHeight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15" t="str">
        <f t="shared" si="57"/>
        <v>1000 to 4999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 s="9">
        <f t="shared" si="58"/>
        <v>41727.041666666664</v>
      </c>
      <c r="L1265" s="11">
        <v>2014</v>
      </c>
      <c r="M1265">
        <v>1393034470</v>
      </c>
      <c r="N1265" s="9">
        <f t="shared" si="59"/>
        <v>41692.084143518521</v>
      </c>
      <c r="O1265" s="11">
        <f>YEAR(Table1[[#This Row],[launch date  conversion]])</f>
        <v>2014</v>
      </c>
      <c r="P1265" t="b">
        <v>1</v>
      </c>
      <c r="Q1265">
        <v>41</v>
      </c>
      <c r="R1265" t="b">
        <v>1</v>
      </c>
      <c r="S1265" t="s">
        <v>8274</v>
      </c>
      <c r="T1265" t="s">
        <v>8352</v>
      </c>
      <c r="U1265" t="s">
        <v>8370</v>
      </c>
    </row>
    <row r="1266" spans="1:21" ht="50" customHeight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15" t="str">
        <f t="shared" si="57"/>
        <v>less than 1000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 s="9">
        <f t="shared" si="58"/>
        <v>41576.662997685184</v>
      </c>
      <c r="L1266" s="11">
        <v>2013</v>
      </c>
      <c r="M1266">
        <v>1380556483</v>
      </c>
      <c r="N1266" s="9">
        <f t="shared" si="59"/>
        <v>41547.662997685184</v>
      </c>
      <c r="O1266" s="11">
        <f>YEAR(Table1[[#This Row],[launch date  conversion]])</f>
        <v>2013</v>
      </c>
      <c r="P1266" t="b">
        <v>1</v>
      </c>
      <c r="Q1266">
        <v>34</v>
      </c>
      <c r="R1266" t="b">
        <v>1</v>
      </c>
      <c r="S1266" t="s">
        <v>8274</v>
      </c>
      <c r="T1266" t="s">
        <v>8352</v>
      </c>
      <c r="U1266" t="s">
        <v>8370</v>
      </c>
    </row>
    <row r="1267" spans="1:21" ht="50" customHeight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15" t="str">
        <f t="shared" si="57"/>
        <v>1000 to 4999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 s="9">
        <f t="shared" si="58"/>
        <v>40512.655266203699</v>
      </c>
      <c r="L1267" s="11">
        <v>2010</v>
      </c>
      <c r="M1267">
        <v>1287071015</v>
      </c>
      <c r="N1267" s="9">
        <f t="shared" si="59"/>
        <v>40465.655266203699</v>
      </c>
      <c r="O1267" s="11">
        <f>YEAR(Table1[[#This Row],[launch date  conversion]])</f>
        <v>2010</v>
      </c>
      <c r="P1267" t="b">
        <v>1</v>
      </c>
      <c r="Q1267">
        <v>66</v>
      </c>
      <c r="R1267" t="b">
        <v>1</v>
      </c>
      <c r="S1267" t="s">
        <v>8274</v>
      </c>
      <c r="T1267" t="s">
        <v>8352</v>
      </c>
      <c r="U1267" t="s">
        <v>8370</v>
      </c>
    </row>
    <row r="1268" spans="1:21" ht="50" customHeight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15" t="str">
        <f t="shared" si="57"/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 s="9">
        <f t="shared" si="58"/>
        <v>41650.87667824074</v>
      </c>
      <c r="L1268" s="11">
        <v>2014</v>
      </c>
      <c r="M1268">
        <v>1386882145</v>
      </c>
      <c r="N1268" s="9">
        <f t="shared" si="59"/>
        <v>41620.87667824074</v>
      </c>
      <c r="O1268" s="11">
        <f>YEAR(Table1[[#This Row],[launch date  conversion]])</f>
        <v>2013</v>
      </c>
      <c r="P1268" t="b">
        <v>1</v>
      </c>
      <c r="Q1268">
        <v>50</v>
      </c>
      <c r="R1268" t="b">
        <v>1</v>
      </c>
      <c r="S1268" t="s">
        <v>8274</v>
      </c>
      <c r="T1268" t="s">
        <v>8352</v>
      </c>
      <c r="U1268" t="s">
        <v>8370</v>
      </c>
    </row>
    <row r="1269" spans="1:21" ht="50" customHeight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15" t="str">
        <f t="shared" si="57"/>
        <v>20000 to 24999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 s="9">
        <f t="shared" si="58"/>
        <v>41479.585162037038</v>
      </c>
      <c r="L1269" s="11">
        <v>2013</v>
      </c>
      <c r="M1269">
        <v>1372082558</v>
      </c>
      <c r="N1269" s="9">
        <f t="shared" si="59"/>
        <v>41449.585162037038</v>
      </c>
      <c r="O1269" s="11">
        <f>YEAR(Table1[[#This Row],[launch date  conversion]])</f>
        <v>2013</v>
      </c>
      <c r="P1269" t="b">
        <v>1</v>
      </c>
      <c r="Q1269">
        <v>159</v>
      </c>
      <c r="R1269" t="b">
        <v>1</v>
      </c>
      <c r="S1269" t="s">
        <v>8274</v>
      </c>
      <c r="T1269" t="s">
        <v>8352</v>
      </c>
      <c r="U1269" t="s">
        <v>8370</v>
      </c>
    </row>
    <row r="1270" spans="1:21" ht="50" customHeight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15" t="str">
        <f t="shared" si="57"/>
        <v>10000 to 14999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 s="9">
        <f t="shared" si="58"/>
        <v>41537.845451388886</v>
      </c>
      <c r="L1270" s="11">
        <v>2013</v>
      </c>
      <c r="M1270">
        <v>1377116247</v>
      </c>
      <c r="N1270" s="9">
        <f t="shared" si="59"/>
        <v>41507.845451388886</v>
      </c>
      <c r="O1270" s="11">
        <f>YEAR(Table1[[#This Row],[launch date  conversion]])</f>
        <v>2013</v>
      </c>
      <c r="P1270" t="b">
        <v>1</v>
      </c>
      <c r="Q1270">
        <v>182</v>
      </c>
      <c r="R1270" t="b">
        <v>1</v>
      </c>
      <c r="S1270" t="s">
        <v>8274</v>
      </c>
      <c r="T1270" t="s">
        <v>8352</v>
      </c>
      <c r="U1270" t="s">
        <v>8370</v>
      </c>
    </row>
    <row r="1271" spans="1:21" ht="50" customHeight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15" t="str">
        <f t="shared" si="57"/>
        <v>15000 to 19999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 s="9">
        <f t="shared" si="58"/>
        <v>42476</v>
      </c>
      <c r="L1271" s="11">
        <v>2016</v>
      </c>
      <c r="M1271">
        <v>1458157512</v>
      </c>
      <c r="N1271" s="9">
        <f t="shared" si="59"/>
        <v>42445.823055555549</v>
      </c>
      <c r="O1271" s="11">
        <f>YEAR(Table1[[#This Row],[launch date  conversion]])</f>
        <v>2016</v>
      </c>
      <c r="P1271" t="b">
        <v>1</v>
      </c>
      <c r="Q1271">
        <v>206</v>
      </c>
      <c r="R1271" t="b">
        <v>1</v>
      </c>
      <c r="S1271" t="s">
        <v>8274</v>
      </c>
      <c r="T1271" t="s">
        <v>8352</v>
      </c>
      <c r="U1271" t="s">
        <v>8370</v>
      </c>
    </row>
    <row r="1272" spans="1:21" ht="50" customHeight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15" t="str">
        <f t="shared" si="57"/>
        <v>10000 to 14999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 s="9">
        <f t="shared" si="58"/>
        <v>40993.815300925926</v>
      </c>
      <c r="L1272" s="11">
        <v>2012</v>
      </c>
      <c r="M1272">
        <v>1327523642</v>
      </c>
      <c r="N1272" s="9">
        <f t="shared" si="59"/>
        <v>40933.856967592597</v>
      </c>
      <c r="O1272" s="11">
        <f>YEAR(Table1[[#This Row],[launch date  conversion]])</f>
        <v>2012</v>
      </c>
      <c r="P1272" t="b">
        <v>1</v>
      </c>
      <c r="Q1272">
        <v>169</v>
      </c>
      <c r="R1272" t="b">
        <v>1</v>
      </c>
      <c r="S1272" t="s">
        <v>8274</v>
      </c>
      <c r="T1272" t="s">
        <v>8352</v>
      </c>
      <c r="U1272" t="s">
        <v>8370</v>
      </c>
    </row>
    <row r="1273" spans="1:21" ht="50" customHeight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15" t="str">
        <f t="shared" si="57"/>
        <v>5000 to 9999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 s="9">
        <f t="shared" si="58"/>
        <v>41591.725219907406</v>
      </c>
      <c r="L1273" s="11">
        <v>2013</v>
      </c>
      <c r="M1273">
        <v>1381767859</v>
      </c>
      <c r="N1273" s="9">
        <f t="shared" si="59"/>
        <v>41561.683553240742</v>
      </c>
      <c r="O1273" s="11">
        <f>YEAR(Table1[[#This Row],[launch date  conversion]])</f>
        <v>2013</v>
      </c>
      <c r="P1273" t="b">
        <v>1</v>
      </c>
      <c r="Q1273">
        <v>31</v>
      </c>
      <c r="R1273" t="b">
        <v>1</v>
      </c>
      <c r="S1273" t="s">
        <v>8274</v>
      </c>
      <c r="T1273" t="s">
        <v>8352</v>
      </c>
      <c r="U1273" t="s">
        <v>8370</v>
      </c>
    </row>
    <row r="1274" spans="1:21" ht="50" customHeight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15" t="str">
        <f t="shared" si="57"/>
        <v>5000 to 9999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 s="9">
        <f t="shared" si="58"/>
        <v>40344.166666666664</v>
      </c>
      <c r="L1274" s="11">
        <v>2010</v>
      </c>
      <c r="M1274">
        <v>1270576379</v>
      </c>
      <c r="N1274" s="9">
        <f t="shared" si="59"/>
        <v>40274.745127314818</v>
      </c>
      <c r="O1274" s="11">
        <f>YEAR(Table1[[#This Row],[launch date  conversion]])</f>
        <v>2010</v>
      </c>
      <c r="P1274" t="b">
        <v>1</v>
      </c>
      <c r="Q1274">
        <v>28</v>
      </c>
      <c r="R1274" t="b">
        <v>1</v>
      </c>
      <c r="S1274" t="s">
        <v>8274</v>
      </c>
      <c r="T1274" t="s">
        <v>8352</v>
      </c>
      <c r="U1274" t="s">
        <v>8370</v>
      </c>
    </row>
    <row r="1275" spans="1:21" ht="50" customHeight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15" t="str">
        <f t="shared" si="57"/>
        <v>1000 to 4999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 s="9">
        <f t="shared" si="58"/>
        <v>41882.730219907404</v>
      </c>
      <c r="L1275" s="11">
        <v>2014</v>
      </c>
      <c r="M1275">
        <v>1406914291</v>
      </c>
      <c r="N1275" s="9">
        <f t="shared" si="59"/>
        <v>41852.730219907404</v>
      </c>
      <c r="O1275" s="11">
        <f>YEAR(Table1[[#This Row],[launch date  conversion]])</f>
        <v>2014</v>
      </c>
      <c r="P1275" t="b">
        <v>1</v>
      </c>
      <c r="Q1275">
        <v>54</v>
      </c>
      <c r="R1275" t="b">
        <v>1</v>
      </c>
      <c r="S1275" t="s">
        <v>8274</v>
      </c>
      <c r="T1275" t="s">
        <v>8352</v>
      </c>
      <c r="U1275" t="s">
        <v>8370</v>
      </c>
    </row>
    <row r="1276" spans="1:21" ht="50" customHeight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15" t="str">
        <f t="shared" si="57"/>
        <v>25000 to 29999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 s="9">
        <f t="shared" si="58"/>
        <v>41151.690104166664</v>
      </c>
      <c r="L1276" s="11">
        <v>2012</v>
      </c>
      <c r="M1276">
        <v>1343320425</v>
      </c>
      <c r="N1276" s="9">
        <f t="shared" si="59"/>
        <v>41116.690104166664</v>
      </c>
      <c r="O1276" s="11">
        <f>YEAR(Table1[[#This Row],[launch date  conversion]])</f>
        <v>2012</v>
      </c>
      <c r="P1276" t="b">
        <v>1</v>
      </c>
      <c r="Q1276">
        <v>467</v>
      </c>
      <c r="R1276" t="b">
        <v>1</v>
      </c>
      <c r="S1276" t="s">
        <v>8274</v>
      </c>
      <c r="T1276" t="s">
        <v>8352</v>
      </c>
      <c r="U1276" t="s">
        <v>8370</v>
      </c>
    </row>
    <row r="1277" spans="1:21" ht="50" customHeight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15" t="str">
        <f t="shared" si="57"/>
        <v>15000 to 19999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 s="9">
        <f t="shared" si="58"/>
        <v>41493.867905092593</v>
      </c>
      <c r="L1277" s="11">
        <v>2013</v>
      </c>
      <c r="M1277">
        <v>1372884587</v>
      </c>
      <c r="N1277" s="9">
        <f t="shared" si="59"/>
        <v>41458.867905092593</v>
      </c>
      <c r="O1277" s="11">
        <f>YEAR(Table1[[#This Row],[launch date  conversion]])</f>
        <v>2013</v>
      </c>
      <c r="P1277" t="b">
        <v>1</v>
      </c>
      <c r="Q1277">
        <v>389</v>
      </c>
      <c r="R1277" t="b">
        <v>1</v>
      </c>
      <c r="S1277" t="s">
        <v>8274</v>
      </c>
      <c r="T1277" t="s">
        <v>8352</v>
      </c>
      <c r="U1277" t="s">
        <v>8370</v>
      </c>
    </row>
    <row r="1278" spans="1:21" ht="50" customHeight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15" t="str">
        <f t="shared" si="57"/>
        <v>1000 to 4999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 s="9">
        <f t="shared" si="58"/>
        <v>40057.166666666664</v>
      </c>
      <c r="L1278" s="11">
        <v>2009</v>
      </c>
      <c r="M1278">
        <v>1247504047</v>
      </c>
      <c r="N1278" s="9">
        <f t="shared" si="59"/>
        <v>40007.704247685186</v>
      </c>
      <c r="O1278" s="11">
        <f>YEAR(Table1[[#This Row],[launch date  conversion]])</f>
        <v>2009</v>
      </c>
      <c r="P1278" t="b">
        <v>1</v>
      </c>
      <c r="Q1278">
        <v>68</v>
      </c>
      <c r="R1278" t="b">
        <v>1</v>
      </c>
      <c r="S1278" t="s">
        <v>8274</v>
      </c>
      <c r="T1278" t="s">
        <v>8352</v>
      </c>
      <c r="U1278" t="s">
        <v>8370</v>
      </c>
    </row>
    <row r="1279" spans="1:21" ht="50" customHeight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15" t="str">
        <f t="shared" si="57"/>
        <v>15000 to 19999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 s="9">
        <f t="shared" si="58"/>
        <v>41156.561886574076</v>
      </c>
      <c r="L1279" s="11">
        <v>2012</v>
      </c>
      <c r="M1279">
        <v>1343741347</v>
      </c>
      <c r="N1279" s="9">
        <f t="shared" si="59"/>
        <v>41121.561886574076</v>
      </c>
      <c r="O1279" s="11">
        <f>YEAR(Table1[[#This Row],[launch date  conversion]])</f>
        <v>2012</v>
      </c>
      <c r="P1279" t="b">
        <v>1</v>
      </c>
      <c r="Q1279">
        <v>413</v>
      </c>
      <c r="R1279" t="b">
        <v>1</v>
      </c>
      <c r="S1279" t="s">
        <v>8274</v>
      </c>
      <c r="T1279" t="s">
        <v>8352</v>
      </c>
      <c r="U1279" t="s">
        <v>8370</v>
      </c>
    </row>
    <row r="1280" spans="1:21" ht="50" customHeight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15" t="str">
        <f t="shared" si="57"/>
        <v>5000 to 9999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 s="9">
        <f t="shared" si="58"/>
        <v>41815.083333333336</v>
      </c>
      <c r="L1280" s="11">
        <v>2014</v>
      </c>
      <c r="M1280">
        <v>1401196766</v>
      </c>
      <c r="N1280" s="9">
        <f t="shared" si="59"/>
        <v>41786.555162037039</v>
      </c>
      <c r="O1280" s="11">
        <f>YEAR(Table1[[#This Row],[launch date  conversion]])</f>
        <v>2014</v>
      </c>
      <c r="P1280" t="b">
        <v>1</v>
      </c>
      <c r="Q1280">
        <v>190</v>
      </c>
      <c r="R1280" t="b">
        <v>1</v>
      </c>
      <c r="S1280" t="s">
        <v>8274</v>
      </c>
      <c r="T1280" t="s">
        <v>8352</v>
      </c>
      <c r="U1280" t="s">
        <v>8370</v>
      </c>
    </row>
    <row r="1281" spans="1:21" ht="50" customHeight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15" t="str">
        <f t="shared" si="57"/>
        <v>10000 to 14999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 s="9">
        <f t="shared" si="58"/>
        <v>41722.057523148149</v>
      </c>
      <c r="L1281" s="11">
        <v>2014</v>
      </c>
      <c r="M1281">
        <v>1392171770</v>
      </c>
      <c r="N1281" s="9">
        <f t="shared" si="59"/>
        <v>41682.099189814813</v>
      </c>
      <c r="O1281" s="11">
        <f>YEAR(Table1[[#This Row],[launch date  conversion]])</f>
        <v>2014</v>
      </c>
      <c r="P1281" t="b">
        <v>1</v>
      </c>
      <c r="Q1281">
        <v>189</v>
      </c>
      <c r="R1281" t="b">
        <v>1</v>
      </c>
      <c r="S1281" t="s">
        <v>8274</v>
      </c>
      <c r="T1281" t="s">
        <v>8352</v>
      </c>
      <c r="U1281" t="s">
        <v>8370</v>
      </c>
    </row>
    <row r="1282" spans="1:21" ht="50" customHeight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15" t="str">
        <f t="shared" ref="E1282:E1345" si="60">_xlfn.IFS(D1282&lt;1000,"less than 1000",D1282&lt;5000, "1000 to 4999",D1282&lt;10000, "5000 to 9999",D1282&lt;15000, "10000 to 14999",D1282&lt;20000,"15000 to 19999",D1282&lt;25000, "20000 to 24999", D1282&lt;30000, "25000 to 29999",D1282&lt;35000,"30000 to 34999", D1282&lt;40000,"35000 to 39999", D1282&lt;45000,"40000 to 44999",D1282&lt;50000,"45000 to 49999",TRUE, "Greater than 50000")</f>
        <v>15000 to 19999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 s="9">
        <f t="shared" si="58"/>
        <v>40603.757569444446</v>
      </c>
      <c r="L1282" s="11">
        <v>2011</v>
      </c>
      <c r="M1282">
        <v>1291227054</v>
      </c>
      <c r="N1282" s="9">
        <f t="shared" si="59"/>
        <v>40513.757569444446</v>
      </c>
      <c r="O1282" s="11">
        <f>YEAR(Table1[[#This Row],[launch date  conversion]])</f>
        <v>2010</v>
      </c>
      <c r="P1282" t="b">
        <v>1</v>
      </c>
      <c r="Q1282">
        <v>130</v>
      </c>
      <c r="R1282" t="b">
        <v>1</v>
      </c>
      <c r="S1282" t="s">
        <v>8274</v>
      </c>
      <c r="T1282" t="s">
        <v>8352</v>
      </c>
      <c r="U1282" t="s">
        <v>8370</v>
      </c>
    </row>
    <row r="1283" spans="1:21" ht="50" customHeight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15" t="str">
        <f t="shared" si="60"/>
        <v>5000 to 9999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 s="9">
        <f t="shared" ref="K1283:K1346" si="61">(((J1283/60)/60)/24)+DATE(1970,1,1)</f>
        <v>41483.743472222224</v>
      </c>
      <c r="L1283" s="11">
        <v>2013</v>
      </c>
      <c r="M1283">
        <v>1373305836</v>
      </c>
      <c r="N1283" s="9">
        <f t="shared" ref="N1283:N1346" si="62">(((M1283/60)/60)/24)+DATE(1970,1,1)</f>
        <v>41463.743472222224</v>
      </c>
      <c r="O1283" s="11">
        <f>YEAR(Table1[[#This Row],[launch date  conversion]])</f>
        <v>2013</v>
      </c>
      <c r="P1283" t="b">
        <v>1</v>
      </c>
      <c r="Q1283">
        <v>74</v>
      </c>
      <c r="R1283" t="b">
        <v>1</v>
      </c>
      <c r="S1283" t="s">
        <v>8274</v>
      </c>
      <c r="T1283" t="s">
        <v>8352</v>
      </c>
      <c r="U1283" t="s">
        <v>8370</v>
      </c>
    </row>
    <row r="1284" spans="1:21" ht="50" customHeight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15" t="str">
        <f t="shared" si="60"/>
        <v>15000 to 19999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 s="9">
        <f t="shared" si="61"/>
        <v>41617.207638888889</v>
      </c>
      <c r="L1284" s="11">
        <v>2013</v>
      </c>
      <c r="M1284">
        <v>1383909855</v>
      </c>
      <c r="N1284" s="9">
        <f t="shared" si="62"/>
        <v>41586.475173611114</v>
      </c>
      <c r="O1284" s="11">
        <f>YEAR(Table1[[#This Row],[launch date  conversion]])</f>
        <v>2013</v>
      </c>
      <c r="P1284" t="b">
        <v>1</v>
      </c>
      <c r="Q1284">
        <v>274</v>
      </c>
      <c r="R1284" t="b">
        <v>1</v>
      </c>
      <c r="S1284" t="s">
        <v>8274</v>
      </c>
      <c r="T1284" t="s">
        <v>8352</v>
      </c>
      <c r="U1284" t="s">
        <v>8370</v>
      </c>
    </row>
    <row r="1285" spans="1:21" ht="50" customHeight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15" t="str">
        <f t="shared" si="60"/>
        <v>1000 to 4999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 s="9">
        <f t="shared" si="61"/>
        <v>41344.166666666664</v>
      </c>
      <c r="L1285" s="11">
        <v>2013</v>
      </c>
      <c r="M1285">
        <v>1360948389</v>
      </c>
      <c r="N1285" s="9">
        <f t="shared" si="62"/>
        <v>41320.717465277776</v>
      </c>
      <c r="O1285" s="11">
        <f>YEAR(Table1[[#This Row],[launch date  conversion]])</f>
        <v>2013</v>
      </c>
      <c r="P1285" t="b">
        <v>1</v>
      </c>
      <c r="Q1285">
        <v>22</v>
      </c>
      <c r="R1285" t="b">
        <v>1</v>
      </c>
      <c r="S1285" t="s">
        <v>8274</v>
      </c>
      <c r="T1285" t="s">
        <v>8352</v>
      </c>
      <c r="U1285" t="s">
        <v>8370</v>
      </c>
    </row>
    <row r="1286" spans="1:21" ht="50" customHeight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15" t="str">
        <f t="shared" si="60"/>
        <v>1000 to 4999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 s="9">
        <f t="shared" si="61"/>
        <v>42735.707638888889</v>
      </c>
      <c r="L1286" s="11">
        <v>2016</v>
      </c>
      <c r="M1286">
        <v>1481175482</v>
      </c>
      <c r="N1286" s="9">
        <f t="shared" si="62"/>
        <v>42712.23474537037</v>
      </c>
      <c r="O1286" s="11">
        <f>YEAR(Table1[[#This Row],[launch date  conversion]])</f>
        <v>2016</v>
      </c>
      <c r="P1286" t="b">
        <v>0</v>
      </c>
      <c r="Q1286">
        <v>31</v>
      </c>
      <c r="R1286" t="b">
        <v>1</v>
      </c>
      <c r="S1286" t="s">
        <v>8269</v>
      </c>
      <c r="T1286" t="s">
        <v>8356</v>
      </c>
      <c r="U1286" t="s">
        <v>8360</v>
      </c>
    </row>
    <row r="1287" spans="1:21" ht="50" customHeight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15" t="str">
        <f t="shared" si="60"/>
        <v>1000 to 4999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 s="9">
        <f t="shared" si="61"/>
        <v>42175.583043981482</v>
      </c>
      <c r="L1287" s="11">
        <v>2015</v>
      </c>
      <c r="M1287">
        <v>1433512775</v>
      </c>
      <c r="N1287" s="9">
        <f t="shared" si="62"/>
        <v>42160.583043981482</v>
      </c>
      <c r="O1287" s="11">
        <f>YEAR(Table1[[#This Row],[launch date  conversion]])</f>
        <v>2015</v>
      </c>
      <c r="P1287" t="b">
        <v>0</v>
      </c>
      <c r="Q1287">
        <v>63</v>
      </c>
      <c r="R1287" t="b">
        <v>1</v>
      </c>
      <c r="S1287" t="s">
        <v>8269</v>
      </c>
      <c r="T1287" t="s">
        <v>8356</v>
      </c>
      <c r="U1287" t="s">
        <v>8360</v>
      </c>
    </row>
    <row r="1288" spans="1:21" ht="50" customHeight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15" t="str">
        <f t="shared" si="60"/>
        <v>1000 to 4999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 s="9">
        <f t="shared" si="61"/>
        <v>42052.583333333328</v>
      </c>
      <c r="L1288" s="11">
        <v>2015</v>
      </c>
      <c r="M1288">
        <v>1423041227</v>
      </c>
      <c r="N1288" s="9">
        <f t="shared" si="62"/>
        <v>42039.384571759263</v>
      </c>
      <c r="O1288" s="11">
        <f>YEAR(Table1[[#This Row],[launch date  conversion]])</f>
        <v>2015</v>
      </c>
      <c r="P1288" t="b">
        <v>0</v>
      </c>
      <c r="Q1288">
        <v>20</v>
      </c>
      <c r="R1288" t="b">
        <v>1</v>
      </c>
      <c r="S1288" t="s">
        <v>8269</v>
      </c>
      <c r="T1288" t="s">
        <v>8356</v>
      </c>
      <c r="U1288" t="s">
        <v>8360</v>
      </c>
    </row>
    <row r="1289" spans="1:21" ht="50" customHeight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15" t="str">
        <f t="shared" si="60"/>
        <v>less than 1000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 s="9">
        <f t="shared" si="61"/>
        <v>42167.621018518519</v>
      </c>
      <c r="L1289" s="11">
        <v>2015</v>
      </c>
      <c r="M1289">
        <v>1428936856</v>
      </c>
      <c r="N1289" s="9">
        <f t="shared" si="62"/>
        <v>42107.621018518519</v>
      </c>
      <c r="O1289" s="11">
        <f>YEAR(Table1[[#This Row],[launch date  conversion]])</f>
        <v>2015</v>
      </c>
      <c r="P1289" t="b">
        <v>0</v>
      </c>
      <c r="Q1289">
        <v>25</v>
      </c>
      <c r="R1289" t="b">
        <v>1</v>
      </c>
      <c r="S1289" t="s">
        <v>8269</v>
      </c>
      <c r="T1289" t="s">
        <v>8356</v>
      </c>
      <c r="U1289" t="s">
        <v>8360</v>
      </c>
    </row>
    <row r="1290" spans="1:21" ht="50" customHeight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15" t="str">
        <f t="shared" si="60"/>
        <v>1000 to 4999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 s="9">
        <f t="shared" si="61"/>
        <v>42592.166666666672</v>
      </c>
      <c r="L1290" s="11">
        <v>2016</v>
      </c>
      <c r="M1290">
        <v>1468122163</v>
      </c>
      <c r="N1290" s="9">
        <f t="shared" si="62"/>
        <v>42561.154664351852</v>
      </c>
      <c r="O1290" s="11">
        <f>YEAR(Table1[[#This Row],[launch date  conversion]])</f>
        <v>2016</v>
      </c>
      <c r="P1290" t="b">
        <v>0</v>
      </c>
      <c r="Q1290">
        <v>61</v>
      </c>
      <c r="R1290" t="b">
        <v>1</v>
      </c>
      <c r="S1290" t="s">
        <v>8269</v>
      </c>
      <c r="T1290" t="s">
        <v>8356</v>
      </c>
      <c r="U1290" t="s">
        <v>8360</v>
      </c>
    </row>
    <row r="1291" spans="1:21" ht="50" customHeight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15" t="str">
        <f t="shared" si="60"/>
        <v>1000 to 4999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 s="9">
        <f t="shared" si="61"/>
        <v>42739.134780092587</v>
      </c>
      <c r="L1291" s="11">
        <v>2017</v>
      </c>
      <c r="M1291">
        <v>1480907645</v>
      </c>
      <c r="N1291" s="9">
        <f t="shared" si="62"/>
        <v>42709.134780092587</v>
      </c>
      <c r="O1291" s="11">
        <f>YEAR(Table1[[#This Row],[launch date  conversion]])</f>
        <v>2016</v>
      </c>
      <c r="P1291" t="b">
        <v>0</v>
      </c>
      <c r="Q1291">
        <v>52</v>
      </c>
      <c r="R1291" t="b">
        <v>1</v>
      </c>
      <c r="S1291" t="s">
        <v>8269</v>
      </c>
      <c r="T1291" t="s">
        <v>8356</v>
      </c>
      <c r="U1291" t="s">
        <v>8360</v>
      </c>
    </row>
    <row r="1292" spans="1:21" ht="50" customHeight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15" t="str">
        <f t="shared" si="60"/>
        <v>1000 to 4999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 s="9">
        <f t="shared" si="61"/>
        <v>42117.290972222225</v>
      </c>
      <c r="L1292" s="11">
        <v>2015</v>
      </c>
      <c r="M1292">
        <v>1427121931</v>
      </c>
      <c r="N1292" s="9">
        <f t="shared" si="62"/>
        <v>42086.614942129629</v>
      </c>
      <c r="O1292" s="11">
        <f>YEAR(Table1[[#This Row],[launch date  conversion]])</f>
        <v>2015</v>
      </c>
      <c r="P1292" t="b">
        <v>0</v>
      </c>
      <c r="Q1292">
        <v>86</v>
      </c>
      <c r="R1292" t="b">
        <v>1</v>
      </c>
      <c r="S1292" t="s">
        <v>8269</v>
      </c>
      <c r="T1292" t="s">
        <v>8356</v>
      </c>
      <c r="U1292" t="s">
        <v>8360</v>
      </c>
    </row>
    <row r="1293" spans="1:21" ht="50" customHeight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15" t="str">
        <f t="shared" si="60"/>
        <v>1000 to 4999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 s="9">
        <f t="shared" si="61"/>
        <v>42101.291666666672</v>
      </c>
      <c r="L1293" s="11">
        <v>2015</v>
      </c>
      <c r="M1293">
        <v>1425224391</v>
      </c>
      <c r="N1293" s="9">
        <f t="shared" si="62"/>
        <v>42064.652673611112</v>
      </c>
      <c r="O1293" s="11">
        <f>YEAR(Table1[[#This Row],[launch date  conversion]])</f>
        <v>2015</v>
      </c>
      <c r="P1293" t="b">
        <v>0</v>
      </c>
      <c r="Q1293">
        <v>42</v>
      </c>
      <c r="R1293" t="b">
        <v>1</v>
      </c>
      <c r="S1293" t="s">
        <v>8269</v>
      </c>
      <c r="T1293" t="s">
        <v>8356</v>
      </c>
      <c r="U1293" t="s">
        <v>8360</v>
      </c>
    </row>
    <row r="1294" spans="1:21" ht="50" customHeight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15" t="str">
        <f t="shared" si="60"/>
        <v>1000 to 4999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 s="9">
        <f t="shared" si="61"/>
        <v>42283.957638888889</v>
      </c>
      <c r="L1294" s="11">
        <v>2015</v>
      </c>
      <c r="M1294">
        <v>1441822828</v>
      </c>
      <c r="N1294" s="9">
        <f t="shared" si="62"/>
        <v>42256.764212962968</v>
      </c>
      <c r="O1294" s="11">
        <f>YEAR(Table1[[#This Row],[launch date  conversion]])</f>
        <v>2015</v>
      </c>
      <c r="P1294" t="b">
        <v>0</v>
      </c>
      <c r="Q1294">
        <v>52</v>
      </c>
      <c r="R1294" t="b">
        <v>1</v>
      </c>
      <c r="S1294" t="s">
        <v>8269</v>
      </c>
      <c r="T1294" t="s">
        <v>8356</v>
      </c>
      <c r="U1294" t="s">
        <v>8360</v>
      </c>
    </row>
    <row r="1295" spans="1:21" ht="50" customHeight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15" t="str">
        <f t="shared" si="60"/>
        <v>15000 to 19999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 s="9">
        <f t="shared" si="61"/>
        <v>42322.742719907401</v>
      </c>
      <c r="L1295" s="11">
        <v>2015</v>
      </c>
      <c r="M1295">
        <v>1444927771</v>
      </c>
      <c r="N1295" s="9">
        <f t="shared" si="62"/>
        <v>42292.701053240744</v>
      </c>
      <c r="O1295" s="11">
        <f>YEAR(Table1[[#This Row],[launch date  conversion]])</f>
        <v>2015</v>
      </c>
      <c r="P1295" t="b">
        <v>0</v>
      </c>
      <c r="Q1295">
        <v>120</v>
      </c>
      <c r="R1295" t="b">
        <v>1</v>
      </c>
      <c r="S1295" t="s">
        <v>8269</v>
      </c>
      <c r="T1295" t="s">
        <v>8356</v>
      </c>
      <c r="U1295" t="s">
        <v>8360</v>
      </c>
    </row>
    <row r="1296" spans="1:21" ht="50" customHeight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15" t="str">
        <f t="shared" si="60"/>
        <v>less than 1000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 s="9">
        <f t="shared" si="61"/>
        <v>42296.458333333328</v>
      </c>
      <c r="L1296" s="11">
        <v>2015</v>
      </c>
      <c r="M1296">
        <v>1443696797</v>
      </c>
      <c r="N1296" s="9">
        <f t="shared" si="62"/>
        <v>42278.453668981485</v>
      </c>
      <c r="O1296" s="11">
        <f>YEAR(Table1[[#This Row],[launch date  conversion]])</f>
        <v>2015</v>
      </c>
      <c r="P1296" t="b">
        <v>0</v>
      </c>
      <c r="Q1296">
        <v>22</v>
      </c>
      <c r="R1296" t="b">
        <v>1</v>
      </c>
      <c r="S1296" t="s">
        <v>8269</v>
      </c>
      <c r="T1296" t="s">
        <v>8356</v>
      </c>
      <c r="U1296" t="s">
        <v>8360</v>
      </c>
    </row>
    <row r="1297" spans="1:21" ht="50" customHeight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15" t="str">
        <f t="shared" si="60"/>
        <v>1000 to 4999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 s="9">
        <f t="shared" si="61"/>
        <v>42214.708333333328</v>
      </c>
      <c r="L1297" s="11">
        <v>2015</v>
      </c>
      <c r="M1297">
        <v>1435585497</v>
      </c>
      <c r="N1297" s="9">
        <f t="shared" si="62"/>
        <v>42184.572881944448</v>
      </c>
      <c r="O1297" s="11">
        <f>YEAR(Table1[[#This Row],[launch date  conversion]])</f>
        <v>2015</v>
      </c>
      <c r="P1297" t="b">
        <v>0</v>
      </c>
      <c r="Q1297">
        <v>64</v>
      </c>
      <c r="R1297" t="b">
        <v>1</v>
      </c>
      <c r="S1297" t="s">
        <v>8269</v>
      </c>
      <c r="T1297" t="s">
        <v>8356</v>
      </c>
      <c r="U1297" t="s">
        <v>8360</v>
      </c>
    </row>
    <row r="1298" spans="1:21" ht="50" customHeight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15" t="str">
        <f t="shared" si="60"/>
        <v>less than 1000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 s="9">
        <f t="shared" si="61"/>
        <v>42443.008946759262</v>
      </c>
      <c r="L1298" s="11">
        <v>2016</v>
      </c>
      <c r="M1298">
        <v>1456189973</v>
      </c>
      <c r="N1298" s="9">
        <f t="shared" si="62"/>
        <v>42423.050613425927</v>
      </c>
      <c r="O1298" s="11">
        <f>YEAR(Table1[[#This Row],[launch date  conversion]])</f>
        <v>2016</v>
      </c>
      <c r="P1298" t="b">
        <v>0</v>
      </c>
      <c r="Q1298">
        <v>23</v>
      </c>
      <c r="R1298" t="b">
        <v>1</v>
      </c>
      <c r="S1298" t="s">
        <v>8269</v>
      </c>
      <c r="T1298" t="s">
        <v>8356</v>
      </c>
      <c r="U1298" t="s">
        <v>8360</v>
      </c>
    </row>
    <row r="1299" spans="1:21" ht="50" customHeight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15" t="str">
        <f t="shared" si="60"/>
        <v>20000 to 24999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 s="9">
        <f t="shared" si="61"/>
        <v>42491.747199074074</v>
      </c>
      <c r="L1299" s="11">
        <v>2016</v>
      </c>
      <c r="M1299">
        <v>1459533358</v>
      </c>
      <c r="N1299" s="9">
        <f t="shared" si="62"/>
        <v>42461.747199074074</v>
      </c>
      <c r="O1299" s="11">
        <f>YEAR(Table1[[#This Row],[launch date  conversion]])</f>
        <v>2016</v>
      </c>
      <c r="P1299" t="b">
        <v>0</v>
      </c>
      <c r="Q1299">
        <v>238</v>
      </c>
      <c r="R1299" t="b">
        <v>1</v>
      </c>
      <c r="S1299" t="s">
        <v>8269</v>
      </c>
      <c r="T1299" t="s">
        <v>8356</v>
      </c>
      <c r="U1299" t="s">
        <v>8360</v>
      </c>
    </row>
    <row r="1300" spans="1:21" ht="50" customHeight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15" t="str">
        <f t="shared" si="60"/>
        <v>1000 to 4999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 s="9">
        <f t="shared" si="61"/>
        <v>42488.680925925932</v>
      </c>
      <c r="L1300" s="11">
        <v>2016</v>
      </c>
      <c r="M1300">
        <v>1459268432</v>
      </c>
      <c r="N1300" s="9">
        <f t="shared" si="62"/>
        <v>42458.680925925932</v>
      </c>
      <c r="O1300" s="11">
        <f>YEAR(Table1[[#This Row],[launch date  conversion]])</f>
        <v>2016</v>
      </c>
      <c r="P1300" t="b">
        <v>0</v>
      </c>
      <c r="Q1300">
        <v>33</v>
      </c>
      <c r="R1300" t="b">
        <v>1</v>
      </c>
      <c r="S1300" t="s">
        <v>8269</v>
      </c>
      <c r="T1300" t="s">
        <v>8356</v>
      </c>
      <c r="U1300" t="s">
        <v>8360</v>
      </c>
    </row>
    <row r="1301" spans="1:21" ht="50" customHeight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15" t="str">
        <f t="shared" si="60"/>
        <v>1000 to 4999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 s="9">
        <f t="shared" si="61"/>
        <v>42199.814340277779</v>
      </c>
      <c r="L1301" s="11">
        <v>2015</v>
      </c>
      <c r="M1301">
        <v>1434310359</v>
      </c>
      <c r="N1301" s="9">
        <f t="shared" si="62"/>
        <v>42169.814340277779</v>
      </c>
      <c r="O1301" s="11">
        <f>YEAR(Table1[[#This Row],[launch date  conversion]])</f>
        <v>2015</v>
      </c>
      <c r="P1301" t="b">
        <v>0</v>
      </c>
      <c r="Q1301">
        <v>32</v>
      </c>
      <c r="R1301" t="b">
        <v>1</v>
      </c>
      <c r="S1301" t="s">
        <v>8269</v>
      </c>
      <c r="T1301" t="s">
        <v>8356</v>
      </c>
      <c r="U1301" t="s">
        <v>8360</v>
      </c>
    </row>
    <row r="1302" spans="1:21" ht="50" customHeight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15" t="str">
        <f t="shared" si="60"/>
        <v>1000 to 4999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 s="9">
        <f t="shared" si="61"/>
        <v>42522.789583333331</v>
      </c>
      <c r="L1302" s="11">
        <v>2016</v>
      </c>
      <c r="M1302">
        <v>1461427938</v>
      </c>
      <c r="N1302" s="9">
        <f t="shared" si="62"/>
        <v>42483.675208333334</v>
      </c>
      <c r="O1302" s="11">
        <f>YEAR(Table1[[#This Row],[launch date  conversion]])</f>
        <v>2016</v>
      </c>
      <c r="P1302" t="b">
        <v>0</v>
      </c>
      <c r="Q1302">
        <v>24</v>
      </c>
      <c r="R1302" t="b">
        <v>1</v>
      </c>
      <c r="S1302" t="s">
        <v>8269</v>
      </c>
      <c r="T1302" t="s">
        <v>8356</v>
      </c>
      <c r="U1302" t="s">
        <v>8360</v>
      </c>
    </row>
    <row r="1303" spans="1:21" ht="50" customHeight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15" t="str">
        <f t="shared" si="60"/>
        <v>1000 to 4999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 s="9">
        <f t="shared" si="61"/>
        <v>42206.125</v>
      </c>
      <c r="L1303" s="11">
        <v>2015</v>
      </c>
      <c r="M1303">
        <v>1436551178</v>
      </c>
      <c r="N1303" s="9">
        <f t="shared" si="62"/>
        <v>42195.749745370369</v>
      </c>
      <c r="O1303" s="11">
        <f>YEAR(Table1[[#This Row],[launch date  conversion]])</f>
        <v>2015</v>
      </c>
      <c r="P1303" t="b">
        <v>0</v>
      </c>
      <c r="Q1303">
        <v>29</v>
      </c>
      <c r="R1303" t="b">
        <v>1</v>
      </c>
      <c r="S1303" t="s">
        <v>8269</v>
      </c>
      <c r="T1303" t="s">
        <v>8356</v>
      </c>
      <c r="U1303" t="s">
        <v>8360</v>
      </c>
    </row>
    <row r="1304" spans="1:21" ht="50" customHeight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15" t="str">
        <f t="shared" si="60"/>
        <v>1000 to 4999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 s="9">
        <f t="shared" si="61"/>
        <v>42705.099664351852</v>
      </c>
      <c r="L1304" s="11">
        <v>2016</v>
      </c>
      <c r="M1304">
        <v>1477963411</v>
      </c>
      <c r="N1304" s="9">
        <f t="shared" si="62"/>
        <v>42675.057997685188</v>
      </c>
      <c r="O1304" s="11">
        <f>YEAR(Table1[[#This Row],[launch date  conversion]])</f>
        <v>2016</v>
      </c>
      <c r="P1304" t="b">
        <v>0</v>
      </c>
      <c r="Q1304">
        <v>50</v>
      </c>
      <c r="R1304" t="b">
        <v>1</v>
      </c>
      <c r="S1304" t="s">
        <v>8269</v>
      </c>
      <c r="T1304" t="s">
        <v>8356</v>
      </c>
      <c r="U1304" t="s">
        <v>8360</v>
      </c>
    </row>
    <row r="1305" spans="1:21" ht="50" customHeight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15" t="str">
        <f t="shared" si="60"/>
        <v>1000 to 4999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 s="9">
        <f t="shared" si="61"/>
        <v>42582.458333333328</v>
      </c>
      <c r="L1305" s="11">
        <v>2016</v>
      </c>
      <c r="M1305">
        <v>1468578920</v>
      </c>
      <c r="N1305" s="9">
        <f t="shared" si="62"/>
        <v>42566.441203703704</v>
      </c>
      <c r="O1305" s="11">
        <f>YEAR(Table1[[#This Row],[launch date  conversion]])</f>
        <v>2016</v>
      </c>
      <c r="P1305" t="b">
        <v>0</v>
      </c>
      <c r="Q1305">
        <v>108</v>
      </c>
      <c r="R1305" t="b">
        <v>1</v>
      </c>
      <c r="S1305" t="s">
        <v>8269</v>
      </c>
      <c r="T1305" t="s">
        <v>8356</v>
      </c>
      <c r="U1305" t="s">
        <v>8360</v>
      </c>
    </row>
    <row r="1306" spans="1:21" ht="50" customHeight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15" t="str">
        <f t="shared" si="60"/>
        <v>40000 to 44999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 s="9">
        <f t="shared" si="61"/>
        <v>42807.152835648143</v>
      </c>
      <c r="L1306" s="11">
        <v>2017</v>
      </c>
      <c r="M1306">
        <v>1484196005</v>
      </c>
      <c r="N1306" s="9">
        <f t="shared" si="62"/>
        <v>42747.194502314815</v>
      </c>
      <c r="O1306" s="11">
        <f>YEAR(Table1[[#This Row],[launch date  conversion]])</f>
        <v>2017</v>
      </c>
      <c r="P1306" t="b">
        <v>0</v>
      </c>
      <c r="Q1306">
        <v>104</v>
      </c>
      <c r="R1306" t="b">
        <v>0</v>
      </c>
      <c r="S1306" t="s">
        <v>8271</v>
      </c>
      <c r="T1306" t="s">
        <v>8355</v>
      </c>
      <c r="U1306" t="s">
        <v>8367</v>
      </c>
    </row>
    <row r="1307" spans="1:21" ht="50" customHeight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15" t="str">
        <f t="shared" si="60"/>
        <v>30000 to 34999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 s="9">
        <f t="shared" si="61"/>
        <v>42572.729166666672</v>
      </c>
      <c r="L1307" s="11">
        <v>2016</v>
      </c>
      <c r="M1307">
        <v>1466611108</v>
      </c>
      <c r="N1307" s="9">
        <f t="shared" si="62"/>
        <v>42543.665601851855</v>
      </c>
      <c r="O1307" s="11">
        <f>YEAR(Table1[[#This Row],[launch date  conversion]])</f>
        <v>2016</v>
      </c>
      <c r="P1307" t="b">
        <v>0</v>
      </c>
      <c r="Q1307">
        <v>86</v>
      </c>
      <c r="R1307" t="b">
        <v>0</v>
      </c>
      <c r="S1307" t="s">
        <v>8271</v>
      </c>
      <c r="T1307" t="s">
        <v>8355</v>
      </c>
      <c r="U1307" t="s">
        <v>8367</v>
      </c>
    </row>
    <row r="1308" spans="1:21" ht="50" customHeight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15" t="str">
        <f t="shared" si="60"/>
        <v>Greater than 50000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 s="9">
        <f t="shared" si="61"/>
        <v>41977.457569444443</v>
      </c>
      <c r="L1308" s="11">
        <v>2014</v>
      </c>
      <c r="M1308">
        <v>1415098734</v>
      </c>
      <c r="N1308" s="9">
        <f t="shared" si="62"/>
        <v>41947.457569444443</v>
      </c>
      <c r="O1308" s="11">
        <f>YEAR(Table1[[#This Row],[launch date  conversion]])</f>
        <v>2014</v>
      </c>
      <c r="P1308" t="b">
        <v>0</v>
      </c>
      <c r="Q1308">
        <v>356</v>
      </c>
      <c r="R1308" t="b">
        <v>0</v>
      </c>
      <c r="S1308" t="s">
        <v>8271</v>
      </c>
      <c r="T1308" t="s">
        <v>8355</v>
      </c>
      <c r="U1308" t="s">
        <v>8367</v>
      </c>
    </row>
    <row r="1309" spans="1:21" ht="50" customHeight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15" t="str">
        <f t="shared" si="60"/>
        <v>Greater than 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 s="9">
        <f t="shared" si="61"/>
        <v>42417.503229166665</v>
      </c>
      <c r="L1309" s="11">
        <v>2016</v>
      </c>
      <c r="M1309">
        <v>1453118679</v>
      </c>
      <c r="N1309" s="9">
        <f t="shared" si="62"/>
        <v>42387.503229166665</v>
      </c>
      <c r="O1309" s="11">
        <f>YEAR(Table1[[#This Row],[launch date  conversion]])</f>
        <v>2016</v>
      </c>
      <c r="P1309" t="b">
        <v>0</v>
      </c>
      <c r="Q1309">
        <v>45</v>
      </c>
      <c r="R1309" t="b">
        <v>0</v>
      </c>
      <c r="S1309" t="s">
        <v>8271</v>
      </c>
      <c r="T1309" t="s">
        <v>8355</v>
      </c>
      <c r="U1309" t="s">
        <v>8367</v>
      </c>
    </row>
    <row r="1310" spans="1:21" ht="50" customHeight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15" t="str">
        <f t="shared" si="60"/>
        <v>10000 to 14999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 s="9">
        <f t="shared" si="61"/>
        <v>42651.613564814819</v>
      </c>
      <c r="L1310" s="11">
        <v>2016</v>
      </c>
      <c r="M1310">
        <v>1472481812</v>
      </c>
      <c r="N1310" s="9">
        <f t="shared" si="62"/>
        <v>42611.613564814819</v>
      </c>
      <c r="O1310" s="11">
        <f>YEAR(Table1[[#This Row],[launch date  conversion]])</f>
        <v>2016</v>
      </c>
      <c r="P1310" t="b">
        <v>0</v>
      </c>
      <c r="Q1310">
        <v>38</v>
      </c>
      <c r="R1310" t="b">
        <v>0</v>
      </c>
      <c r="S1310" t="s">
        <v>8271</v>
      </c>
      <c r="T1310" t="s">
        <v>8355</v>
      </c>
      <c r="U1310" t="s">
        <v>8367</v>
      </c>
    </row>
    <row r="1311" spans="1:21" ht="50" customHeight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15" t="str">
        <f t="shared" si="60"/>
        <v>10000 to 14999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 s="9">
        <f t="shared" si="61"/>
        <v>42292.882731481484</v>
      </c>
      <c r="L1311" s="11">
        <v>2015</v>
      </c>
      <c r="M1311">
        <v>1441919468</v>
      </c>
      <c r="N1311" s="9">
        <f t="shared" si="62"/>
        <v>42257.882731481484</v>
      </c>
      <c r="O1311" s="11">
        <f>YEAR(Table1[[#This Row],[launch date  conversion]])</f>
        <v>2015</v>
      </c>
      <c r="P1311" t="b">
        <v>0</v>
      </c>
      <c r="Q1311">
        <v>35</v>
      </c>
      <c r="R1311" t="b">
        <v>0</v>
      </c>
      <c r="S1311" t="s">
        <v>8271</v>
      </c>
      <c r="T1311" t="s">
        <v>8355</v>
      </c>
      <c r="U1311" t="s">
        <v>8367</v>
      </c>
    </row>
    <row r="1312" spans="1:21" ht="50" customHeight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15" t="str">
        <f t="shared" si="60"/>
        <v>20000 to 24999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 s="9">
        <f t="shared" si="61"/>
        <v>42601.667245370365</v>
      </c>
      <c r="L1312" s="11">
        <v>2016</v>
      </c>
      <c r="M1312">
        <v>1467734450</v>
      </c>
      <c r="N1312" s="9">
        <f t="shared" si="62"/>
        <v>42556.667245370365</v>
      </c>
      <c r="O1312" s="11">
        <f>YEAR(Table1[[#This Row],[launch date  conversion]])</f>
        <v>2016</v>
      </c>
      <c r="P1312" t="b">
        <v>0</v>
      </c>
      <c r="Q1312">
        <v>24</v>
      </c>
      <c r="R1312" t="b">
        <v>0</v>
      </c>
      <c r="S1312" t="s">
        <v>8271</v>
      </c>
      <c r="T1312" t="s">
        <v>8355</v>
      </c>
      <c r="U1312" t="s">
        <v>8367</v>
      </c>
    </row>
    <row r="1313" spans="1:21" ht="50" customHeight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15" t="str">
        <f t="shared" si="60"/>
        <v>Greater than 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 s="9">
        <f t="shared" si="61"/>
        <v>42704.843969907408</v>
      </c>
      <c r="L1313" s="11">
        <v>2016</v>
      </c>
      <c r="M1313">
        <v>1477509319</v>
      </c>
      <c r="N1313" s="9">
        <f t="shared" si="62"/>
        <v>42669.802303240736</v>
      </c>
      <c r="O1313" s="11">
        <f>YEAR(Table1[[#This Row],[launch date  conversion]])</f>
        <v>2016</v>
      </c>
      <c r="P1313" t="b">
        <v>0</v>
      </c>
      <c r="Q1313">
        <v>100</v>
      </c>
      <c r="R1313" t="b">
        <v>0</v>
      </c>
      <c r="S1313" t="s">
        <v>8271</v>
      </c>
      <c r="T1313" t="s">
        <v>8355</v>
      </c>
      <c r="U1313" t="s">
        <v>8367</v>
      </c>
    </row>
    <row r="1314" spans="1:21" ht="50" customHeight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15" t="str">
        <f t="shared" si="60"/>
        <v>1000 to 4999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 s="9">
        <f t="shared" si="61"/>
        <v>42112.702800925923</v>
      </c>
      <c r="L1314" s="11">
        <v>2015</v>
      </c>
      <c r="M1314">
        <v>1426783922</v>
      </c>
      <c r="N1314" s="9">
        <f t="shared" si="62"/>
        <v>42082.702800925923</v>
      </c>
      <c r="O1314" s="11">
        <f>YEAR(Table1[[#This Row],[launch date  conversion]])</f>
        <v>2015</v>
      </c>
      <c r="P1314" t="b">
        <v>0</v>
      </c>
      <c r="Q1314">
        <v>1</v>
      </c>
      <c r="R1314" t="b">
        <v>0</v>
      </c>
      <c r="S1314" t="s">
        <v>8271</v>
      </c>
      <c r="T1314" t="s">
        <v>8355</v>
      </c>
      <c r="U1314" t="s">
        <v>8367</v>
      </c>
    </row>
    <row r="1315" spans="1:21" ht="50" customHeight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15" t="str">
        <f t="shared" si="60"/>
        <v>40000 to 44999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 s="9">
        <f t="shared" si="61"/>
        <v>42432.709652777776</v>
      </c>
      <c r="L1315" s="11">
        <v>2016</v>
      </c>
      <c r="M1315">
        <v>1454432514</v>
      </c>
      <c r="N1315" s="9">
        <f t="shared" si="62"/>
        <v>42402.709652777776</v>
      </c>
      <c r="O1315" s="11">
        <f>YEAR(Table1[[#This Row],[launch date  conversion]])</f>
        <v>2016</v>
      </c>
      <c r="P1315" t="b">
        <v>0</v>
      </c>
      <c r="Q1315">
        <v>122</v>
      </c>
      <c r="R1315" t="b">
        <v>0</v>
      </c>
      <c r="S1315" t="s">
        <v>8271</v>
      </c>
      <c r="T1315" t="s">
        <v>8355</v>
      </c>
      <c r="U1315" t="s">
        <v>8367</v>
      </c>
    </row>
    <row r="1316" spans="1:21" ht="50" customHeight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15" t="str">
        <f t="shared" si="60"/>
        <v>Greater than 50000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 s="9">
        <f t="shared" si="61"/>
        <v>42664.669675925921</v>
      </c>
      <c r="L1316" s="11">
        <v>2016</v>
      </c>
      <c r="M1316">
        <v>1471881860</v>
      </c>
      <c r="N1316" s="9">
        <f t="shared" si="62"/>
        <v>42604.669675925921</v>
      </c>
      <c r="O1316" s="11">
        <f>YEAR(Table1[[#This Row],[launch date  conversion]])</f>
        <v>2016</v>
      </c>
      <c r="P1316" t="b">
        <v>0</v>
      </c>
      <c r="Q1316">
        <v>11</v>
      </c>
      <c r="R1316" t="b">
        <v>0</v>
      </c>
      <c r="S1316" t="s">
        <v>8271</v>
      </c>
      <c r="T1316" t="s">
        <v>8355</v>
      </c>
      <c r="U1316" t="s">
        <v>8367</v>
      </c>
    </row>
    <row r="1317" spans="1:21" ht="50" customHeight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15" t="str">
        <f t="shared" si="60"/>
        <v>Greater than 50000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 s="9">
        <f t="shared" si="61"/>
        <v>42314.041666666672</v>
      </c>
      <c r="L1317" s="11">
        <v>2015</v>
      </c>
      <c r="M1317">
        <v>1443700648</v>
      </c>
      <c r="N1317" s="9">
        <f t="shared" si="62"/>
        <v>42278.498240740737</v>
      </c>
      <c r="O1317" s="11">
        <f>YEAR(Table1[[#This Row],[launch date  conversion]])</f>
        <v>2015</v>
      </c>
      <c r="P1317" t="b">
        <v>0</v>
      </c>
      <c r="Q1317">
        <v>248</v>
      </c>
      <c r="R1317" t="b">
        <v>0</v>
      </c>
      <c r="S1317" t="s">
        <v>8271</v>
      </c>
      <c r="T1317" t="s">
        <v>8355</v>
      </c>
      <c r="U1317" t="s">
        <v>8367</v>
      </c>
    </row>
    <row r="1318" spans="1:21" ht="50" customHeight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15" t="str">
        <f t="shared" si="60"/>
        <v>Greater than 50000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 s="9">
        <f t="shared" si="61"/>
        <v>42428.961909722217</v>
      </c>
      <c r="L1318" s="11">
        <v>2016</v>
      </c>
      <c r="M1318">
        <v>1453676709</v>
      </c>
      <c r="N1318" s="9">
        <f t="shared" si="62"/>
        <v>42393.961909722217</v>
      </c>
      <c r="O1318" s="11">
        <f>YEAR(Table1[[#This Row],[launch date  conversion]])</f>
        <v>2016</v>
      </c>
      <c r="P1318" t="b">
        <v>0</v>
      </c>
      <c r="Q1318">
        <v>1</v>
      </c>
      <c r="R1318" t="b">
        <v>0</v>
      </c>
      <c r="S1318" t="s">
        <v>8271</v>
      </c>
      <c r="T1318" t="s">
        <v>8355</v>
      </c>
      <c r="U1318" t="s">
        <v>8367</v>
      </c>
    </row>
    <row r="1319" spans="1:21" ht="50" customHeight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15" t="str">
        <f t="shared" si="60"/>
        <v>Greater than 50000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 s="9">
        <f t="shared" si="61"/>
        <v>42572.583333333328</v>
      </c>
      <c r="L1319" s="11">
        <v>2016</v>
      </c>
      <c r="M1319">
        <v>1464586746</v>
      </c>
      <c r="N1319" s="9">
        <f t="shared" si="62"/>
        <v>42520.235486111109</v>
      </c>
      <c r="O1319" s="11">
        <f>YEAR(Table1[[#This Row],[launch date  conversion]])</f>
        <v>2016</v>
      </c>
      <c r="P1319" t="b">
        <v>0</v>
      </c>
      <c r="Q1319">
        <v>19</v>
      </c>
      <c r="R1319" t="b">
        <v>0</v>
      </c>
      <c r="S1319" t="s">
        <v>8271</v>
      </c>
      <c r="T1319" t="s">
        <v>8355</v>
      </c>
      <c r="U1319" t="s">
        <v>8367</v>
      </c>
    </row>
    <row r="1320" spans="1:21" ht="50" customHeight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15" t="str">
        <f t="shared" si="60"/>
        <v>40000 to 44999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 s="9">
        <f t="shared" si="61"/>
        <v>42015.043657407412</v>
      </c>
      <c r="L1320" s="11">
        <v>2015</v>
      </c>
      <c r="M1320">
        <v>1418346172</v>
      </c>
      <c r="N1320" s="9">
        <f t="shared" si="62"/>
        <v>41985.043657407412</v>
      </c>
      <c r="O1320" s="11">
        <f>YEAR(Table1[[#This Row],[launch date  conversion]])</f>
        <v>2014</v>
      </c>
      <c r="P1320" t="b">
        <v>0</v>
      </c>
      <c r="Q1320">
        <v>135</v>
      </c>
      <c r="R1320" t="b">
        <v>0</v>
      </c>
      <c r="S1320" t="s">
        <v>8271</v>
      </c>
      <c r="T1320" t="s">
        <v>8355</v>
      </c>
      <c r="U1320" t="s">
        <v>8367</v>
      </c>
    </row>
    <row r="1321" spans="1:21" ht="50" customHeight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15" t="str">
        <f t="shared" si="60"/>
        <v>5000 to 9999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 s="9">
        <f t="shared" si="61"/>
        <v>41831.666666666664</v>
      </c>
      <c r="L1321" s="11">
        <v>2014</v>
      </c>
      <c r="M1321">
        <v>1403810965</v>
      </c>
      <c r="N1321" s="9">
        <f t="shared" si="62"/>
        <v>41816.812094907407</v>
      </c>
      <c r="O1321" s="11">
        <f>YEAR(Table1[[#This Row],[launch date  conversion]])</f>
        <v>2014</v>
      </c>
      <c r="P1321" t="b">
        <v>0</v>
      </c>
      <c r="Q1321">
        <v>9</v>
      </c>
      <c r="R1321" t="b">
        <v>0</v>
      </c>
      <c r="S1321" t="s">
        <v>8271</v>
      </c>
      <c r="T1321" t="s">
        <v>8355</v>
      </c>
      <c r="U1321" t="s">
        <v>8367</v>
      </c>
    </row>
    <row r="1322" spans="1:21" ht="50" customHeight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15" t="str">
        <f t="shared" si="60"/>
        <v>Greater than 50000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 s="9">
        <f t="shared" si="61"/>
        <v>42734.958333333328</v>
      </c>
      <c r="L1322" s="11">
        <v>2016</v>
      </c>
      <c r="M1322">
        <v>1480610046</v>
      </c>
      <c r="N1322" s="9">
        <f t="shared" si="62"/>
        <v>42705.690347222218</v>
      </c>
      <c r="O1322" s="11">
        <f>YEAR(Table1[[#This Row],[launch date  conversion]])</f>
        <v>2016</v>
      </c>
      <c r="P1322" t="b">
        <v>0</v>
      </c>
      <c r="Q1322">
        <v>3</v>
      </c>
      <c r="R1322" t="b">
        <v>0</v>
      </c>
      <c r="S1322" t="s">
        <v>8271</v>
      </c>
      <c r="T1322" t="s">
        <v>8355</v>
      </c>
      <c r="U1322" t="s">
        <v>8367</v>
      </c>
    </row>
    <row r="1323" spans="1:21" ht="50" customHeight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15" t="str">
        <f t="shared" si="60"/>
        <v>Greater than 50000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 s="9">
        <f t="shared" si="61"/>
        <v>42727.74927083333</v>
      </c>
      <c r="L1323" s="11">
        <v>2016</v>
      </c>
      <c r="M1323">
        <v>1479923937</v>
      </c>
      <c r="N1323" s="9">
        <f t="shared" si="62"/>
        <v>42697.74927083333</v>
      </c>
      <c r="O1323" s="11">
        <f>YEAR(Table1[[#This Row],[launch date  conversion]])</f>
        <v>2016</v>
      </c>
      <c r="P1323" t="b">
        <v>0</v>
      </c>
      <c r="Q1323">
        <v>7</v>
      </c>
      <c r="R1323" t="b">
        <v>0</v>
      </c>
      <c r="S1323" t="s">
        <v>8271</v>
      </c>
      <c r="T1323" t="s">
        <v>8355</v>
      </c>
      <c r="U1323" t="s">
        <v>8367</v>
      </c>
    </row>
    <row r="1324" spans="1:21" ht="50" customHeight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15" t="str">
        <f t="shared" si="60"/>
        <v>35000 to 39999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 s="9">
        <f t="shared" si="61"/>
        <v>42145.656539351854</v>
      </c>
      <c r="L1324" s="11">
        <v>2015</v>
      </c>
      <c r="M1324">
        <v>1429631125</v>
      </c>
      <c r="N1324" s="9">
        <f t="shared" si="62"/>
        <v>42115.656539351854</v>
      </c>
      <c r="O1324" s="11">
        <f>YEAR(Table1[[#This Row],[launch date  conversion]])</f>
        <v>2015</v>
      </c>
      <c r="P1324" t="b">
        <v>0</v>
      </c>
      <c r="Q1324">
        <v>4</v>
      </c>
      <c r="R1324" t="b">
        <v>0</v>
      </c>
      <c r="S1324" t="s">
        <v>8271</v>
      </c>
      <c r="T1324" t="s">
        <v>8355</v>
      </c>
      <c r="U1324" t="s">
        <v>8367</v>
      </c>
    </row>
    <row r="1325" spans="1:21" ht="50" customHeight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15" t="str">
        <f t="shared" si="60"/>
        <v>15000 to 19999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 s="9">
        <f t="shared" si="61"/>
        <v>42486.288194444445</v>
      </c>
      <c r="L1325" s="11">
        <v>2016</v>
      </c>
      <c r="M1325">
        <v>1458665146</v>
      </c>
      <c r="N1325" s="9">
        <f t="shared" si="62"/>
        <v>42451.698449074072</v>
      </c>
      <c r="O1325" s="11">
        <f>YEAR(Table1[[#This Row],[launch date  conversion]])</f>
        <v>2016</v>
      </c>
      <c r="P1325" t="b">
        <v>0</v>
      </c>
      <c r="Q1325">
        <v>44</v>
      </c>
      <c r="R1325" t="b">
        <v>0</v>
      </c>
      <c r="S1325" t="s">
        <v>8271</v>
      </c>
      <c r="T1325" t="s">
        <v>8355</v>
      </c>
      <c r="U1325" t="s">
        <v>8367</v>
      </c>
    </row>
    <row r="1326" spans="1:21" ht="50" customHeight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15" t="str">
        <f t="shared" si="60"/>
        <v>Greater than 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 s="9">
        <f t="shared" si="61"/>
        <v>42656.633703703701</v>
      </c>
      <c r="L1326" s="11">
        <v>2016</v>
      </c>
      <c r="M1326">
        <v>1473779552</v>
      </c>
      <c r="N1326" s="9">
        <f t="shared" si="62"/>
        <v>42626.633703703701</v>
      </c>
      <c r="O1326" s="11">
        <f>YEAR(Table1[[#This Row],[launch date  conversion]])</f>
        <v>2016</v>
      </c>
      <c r="P1326" t="b">
        <v>0</v>
      </c>
      <c r="Q1326">
        <v>90</v>
      </c>
      <c r="R1326" t="b">
        <v>0</v>
      </c>
      <c r="S1326" t="s">
        <v>8271</v>
      </c>
      <c r="T1326" t="s">
        <v>8355</v>
      </c>
      <c r="U1326" t="s">
        <v>8367</v>
      </c>
    </row>
    <row r="1327" spans="1:21" ht="50" customHeight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15" t="str">
        <f t="shared" si="60"/>
        <v>20000 to 24999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 s="9">
        <f t="shared" si="61"/>
        <v>42734.086053240739</v>
      </c>
      <c r="L1327" s="11">
        <v>2016</v>
      </c>
      <c r="M1327">
        <v>1480471435</v>
      </c>
      <c r="N1327" s="9">
        <f t="shared" si="62"/>
        <v>42704.086053240739</v>
      </c>
      <c r="O1327" s="11">
        <f>YEAR(Table1[[#This Row],[launch date  conversion]])</f>
        <v>2016</v>
      </c>
      <c r="P1327" t="b">
        <v>0</v>
      </c>
      <c r="Q1327">
        <v>8</v>
      </c>
      <c r="R1327" t="b">
        <v>0</v>
      </c>
      <c r="S1327" t="s">
        <v>8271</v>
      </c>
      <c r="T1327" t="s">
        <v>8355</v>
      </c>
      <c r="U1327" t="s">
        <v>8367</v>
      </c>
    </row>
    <row r="1328" spans="1:21" ht="50" customHeight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15" t="str">
        <f t="shared" si="60"/>
        <v>Greater than 50000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 s="9">
        <f t="shared" si="61"/>
        <v>42019.791990740734</v>
      </c>
      <c r="L1328" s="11">
        <v>2015</v>
      </c>
      <c r="M1328">
        <v>1417460428</v>
      </c>
      <c r="N1328" s="9">
        <f t="shared" si="62"/>
        <v>41974.791990740734</v>
      </c>
      <c r="O1328" s="11">
        <f>YEAR(Table1[[#This Row],[launch date  conversion]])</f>
        <v>2014</v>
      </c>
      <c r="P1328" t="b">
        <v>0</v>
      </c>
      <c r="Q1328">
        <v>11</v>
      </c>
      <c r="R1328" t="b">
        <v>0</v>
      </c>
      <c r="S1328" t="s">
        <v>8271</v>
      </c>
      <c r="T1328" t="s">
        <v>8355</v>
      </c>
      <c r="U1328" t="s">
        <v>8367</v>
      </c>
    </row>
    <row r="1329" spans="1:21" ht="50" customHeight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15" t="str">
        <f t="shared" si="60"/>
        <v>45000 to 49999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 s="9">
        <f t="shared" si="61"/>
        <v>42153.678645833337</v>
      </c>
      <c r="L1329" s="11">
        <v>2015</v>
      </c>
      <c r="M1329">
        <v>1430324235</v>
      </c>
      <c r="N1329" s="9">
        <f t="shared" si="62"/>
        <v>42123.678645833337</v>
      </c>
      <c r="O1329" s="11">
        <f>YEAR(Table1[[#This Row],[launch date  conversion]])</f>
        <v>2015</v>
      </c>
      <c r="P1329" t="b">
        <v>0</v>
      </c>
      <c r="Q1329">
        <v>41</v>
      </c>
      <c r="R1329" t="b">
        <v>0</v>
      </c>
      <c r="S1329" t="s">
        <v>8271</v>
      </c>
      <c r="T1329" t="s">
        <v>8355</v>
      </c>
      <c r="U1329" t="s">
        <v>8367</v>
      </c>
    </row>
    <row r="1330" spans="1:21" ht="50" customHeight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15" t="str">
        <f t="shared" si="60"/>
        <v>Greater than 50000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 s="9">
        <f t="shared" si="61"/>
        <v>42657.642754629633</v>
      </c>
      <c r="L1330" s="11">
        <v>2016</v>
      </c>
      <c r="M1330">
        <v>1472570734</v>
      </c>
      <c r="N1330" s="9">
        <f t="shared" si="62"/>
        <v>42612.642754629633</v>
      </c>
      <c r="O1330" s="11">
        <f>YEAR(Table1[[#This Row],[launch date  conversion]])</f>
        <v>2016</v>
      </c>
      <c r="P1330" t="b">
        <v>0</v>
      </c>
      <c r="Q1330">
        <v>15</v>
      </c>
      <c r="R1330" t="b">
        <v>0</v>
      </c>
      <c r="S1330" t="s">
        <v>8271</v>
      </c>
      <c r="T1330" t="s">
        <v>8355</v>
      </c>
      <c r="U1330" t="s">
        <v>8367</v>
      </c>
    </row>
    <row r="1331" spans="1:21" ht="50" customHeight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15" t="str">
        <f t="shared" si="60"/>
        <v>Greater than 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 s="9">
        <f t="shared" si="61"/>
        <v>41975.263252314813</v>
      </c>
      <c r="L1331" s="11">
        <v>2014</v>
      </c>
      <c r="M1331">
        <v>1414041545</v>
      </c>
      <c r="N1331" s="9">
        <f t="shared" si="62"/>
        <v>41935.221585648149</v>
      </c>
      <c r="O1331" s="11">
        <f>YEAR(Table1[[#This Row],[launch date  conversion]])</f>
        <v>2014</v>
      </c>
      <c r="P1331" t="b">
        <v>0</v>
      </c>
      <c r="Q1331">
        <v>9</v>
      </c>
      <c r="R1331" t="b">
        <v>0</v>
      </c>
      <c r="S1331" t="s">
        <v>8271</v>
      </c>
      <c r="T1331" t="s">
        <v>8355</v>
      </c>
      <c r="U1331" t="s">
        <v>8367</v>
      </c>
    </row>
    <row r="1332" spans="1:21" ht="50" customHeight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15" t="str">
        <f t="shared" si="60"/>
        <v>35000 to 39999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 s="9">
        <f t="shared" si="61"/>
        <v>42553.166666666672</v>
      </c>
      <c r="L1332" s="11">
        <v>2016</v>
      </c>
      <c r="M1332">
        <v>1464763109</v>
      </c>
      <c r="N1332" s="9">
        <f t="shared" si="62"/>
        <v>42522.276724537034</v>
      </c>
      <c r="O1332" s="11">
        <f>YEAR(Table1[[#This Row],[launch date  conversion]])</f>
        <v>2016</v>
      </c>
      <c r="P1332" t="b">
        <v>0</v>
      </c>
      <c r="Q1332">
        <v>50</v>
      </c>
      <c r="R1332" t="b">
        <v>0</v>
      </c>
      <c r="S1332" t="s">
        <v>8271</v>
      </c>
      <c r="T1332" t="s">
        <v>8355</v>
      </c>
      <c r="U1332" t="s">
        <v>8367</v>
      </c>
    </row>
    <row r="1333" spans="1:21" ht="50" customHeight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15" t="str">
        <f t="shared" si="60"/>
        <v>Greater than 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 s="9">
        <f t="shared" si="61"/>
        <v>42599.50409722222</v>
      </c>
      <c r="L1333" s="11">
        <v>2016</v>
      </c>
      <c r="M1333">
        <v>1468843554</v>
      </c>
      <c r="N1333" s="9">
        <f t="shared" si="62"/>
        <v>42569.50409722222</v>
      </c>
      <c r="O1333" s="11">
        <f>YEAR(Table1[[#This Row],[launch date  conversion]])</f>
        <v>2016</v>
      </c>
      <c r="P1333" t="b">
        <v>0</v>
      </c>
      <c r="Q1333">
        <v>34</v>
      </c>
      <c r="R1333" t="b">
        <v>0</v>
      </c>
      <c r="S1333" t="s">
        <v>8271</v>
      </c>
      <c r="T1333" t="s">
        <v>8355</v>
      </c>
      <c r="U1333" t="s">
        <v>8367</v>
      </c>
    </row>
    <row r="1334" spans="1:21" ht="50" customHeight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15" t="str">
        <f t="shared" si="60"/>
        <v>10000 to 14999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9">
        <f t="shared" si="61"/>
        <v>42762.060277777782</v>
      </c>
      <c r="L1334" s="11">
        <v>2017</v>
      </c>
      <c r="M1334">
        <v>1482888408</v>
      </c>
      <c r="N1334" s="9">
        <f t="shared" si="62"/>
        <v>42732.060277777782</v>
      </c>
      <c r="O1334" s="11">
        <f>YEAR(Table1[[#This Row],[launch date  conversion]])</f>
        <v>2016</v>
      </c>
      <c r="P1334" t="b">
        <v>0</v>
      </c>
      <c r="Q1334">
        <v>0</v>
      </c>
      <c r="R1334" t="b">
        <v>0</v>
      </c>
      <c r="S1334" t="s">
        <v>8271</v>
      </c>
      <c r="T1334" t="s">
        <v>8355</v>
      </c>
      <c r="U1334" t="s">
        <v>8367</v>
      </c>
    </row>
    <row r="1335" spans="1:21" ht="50" customHeight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15" t="str">
        <f t="shared" si="60"/>
        <v>1000 to 4999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9">
        <f t="shared" si="61"/>
        <v>41836.106770833336</v>
      </c>
      <c r="L1335" s="11">
        <v>2014</v>
      </c>
      <c r="M1335">
        <v>1402886025</v>
      </c>
      <c r="N1335" s="9">
        <f t="shared" si="62"/>
        <v>41806.106770833336</v>
      </c>
      <c r="O1335" s="11">
        <f>YEAR(Table1[[#This Row],[launch date  conversion]])</f>
        <v>2014</v>
      </c>
      <c r="P1335" t="b">
        <v>0</v>
      </c>
      <c r="Q1335">
        <v>0</v>
      </c>
      <c r="R1335" t="b">
        <v>0</v>
      </c>
      <c r="S1335" t="s">
        <v>8271</v>
      </c>
      <c r="T1335" t="s">
        <v>8355</v>
      </c>
      <c r="U1335" t="s">
        <v>8367</v>
      </c>
    </row>
    <row r="1336" spans="1:21" ht="50" customHeight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15" t="str">
        <f t="shared" si="60"/>
        <v>Greater than 50000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 s="9">
        <f t="shared" si="61"/>
        <v>42440.774155092593</v>
      </c>
      <c r="L1336" s="11">
        <v>2016</v>
      </c>
      <c r="M1336">
        <v>1455129287</v>
      </c>
      <c r="N1336" s="9">
        <f t="shared" si="62"/>
        <v>42410.774155092593</v>
      </c>
      <c r="O1336" s="11">
        <f>YEAR(Table1[[#This Row],[launch date  conversion]])</f>
        <v>2016</v>
      </c>
      <c r="P1336" t="b">
        <v>0</v>
      </c>
      <c r="Q1336">
        <v>276</v>
      </c>
      <c r="R1336" t="b">
        <v>0</v>
      </c>
      <c r="S1336" t="s">
        <v>8271</v>
      </c>
      <c r="T1336" t="s">
        <v>8355</v>
      </c>
      <c r="U1336" t="s">
        <v>8367</v>
      </c>
    </row>
    <row r="1337" spans="1:21" ht="50" customHeight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15" t="str">
        <f t="shared" si="60"/>
        <v>25000 to 29999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 s="9">
        <f t="shared" si="61"/>
        <v>42343.936365740738</v>
      </c>
      <c r="L1337" s="11">
        <v>2015</v>
      </c>
      <c r="M1337">
        <v>1446762502</v>
      </c>
      <c r="N1337" s="9">
        <f t="shared" si="62"/>
        <v>42313.936365740738</v>
      </c>
      <c r="O1337" s="11">
        <f>YEAR(Table1[[#This Row],[launch date  conversion]])</f>
        <v>2015</v>
      </c>
      <c r="P1337" t="b">
        <v>0</v>
      </c>
      <c r="Q1337">
        <v>16</v>
      </c>
      <c r="R1337" t="b">
        <v>0</v>
      </c>
      <c r="S1337" t="s">
        <v>8271</v>
      </c>
      <c r="T1337" t="s">
        <v>8355</v>
      </c>
      <c r="U1337" t="s">
        <v>8367</v>
      </c>
    </row>
    <row r="1338" spans="1:21" ht="50" customHeight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15" t="str">
        <f t="shared" si="60"/>
        <v>Greater than 50000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 s="9">
        <f t="shared" si="61"/>
        <v>41990.863750000004</v>
      </c>
      <c r="L1338" s="11">
        <v>2014</v>
      </c>
      <c r="M1338">
        <v>1415825028</v>
      </c>
      <c r="N1338" s="9">
        <f t="shared" si="62"/>
        <v>41955.863750000004</v>
      </c>
      <c r="O1338" s="11">
        <f>YEAR(Table1[[#This Row],[launch date  conversion]])</f>
        <v>2014</v>
      </c>
      <c r="P1338" t="b">
        <v>0</v>
      </c>
      <c r="Q1338">
        <v>224</v>
      </c>
      <c r="R1338" t="b">
        <v>0</v>
      </c>
      <c r="S1338" t="s">
        <v>8271</v>
      </c>
      <c r="T1338" t="s">
        <v>8355</v>
      </c>
      <c r="U1338" t="s">
        <v>8367</v>
      </c>
    </row>
    <row r="1339" spans="1:21" ht="50" customHeight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15" t="str">
        <f t="shared" si="60"/>
        <v>Greater than 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 s="9">
        <f t="shared" si="61"/>
        <v>42797.577303240745</v>
      </c>
      <c r="L1339" s="11">
        <v>2017</v>
      </c>
      <c r="M1339">
        <v>1485957079</v>
      </c>
      <c r="N1339" s="9">
        <f t="shared" si="62"/>
        <v>42767.577303240745</v>
      </c>
      <c r="O1339" s="11">
        <f>YEAR(Table1[[#This Row],[launch date  conversion]])</f>
        <v>2017</v>
      </c>
      <c r="P1339" t="b">
        <v>0</v>
      </c>
      <c r="Q1339">
        <v>140</v>
      </c>
      <c r="R1339" t="b">
        <v>0</v>
      </c>
      <c r="S1339" t="s">
        <v>8271</v>
      </c>
      <c r="T1339" t="s">
        <v>8355</v>
      </c>
      <c r="U1339" t="s">
        <v>8367</v>
      </c>
    </row>
    <row r="1340" spans="1:21" ht="50" customHeight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15" t="str">
        <f t="shared" si="60"/>
        <v>30000 to 34999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 s="9">
        <f t="shared" si="61"/>
        <v>42218.803622685184</v>
      </c>
      <c r="L1340" s="11">
        <v>2015</v>
      </c>
      <c r="M1340">
        <v>1435951033</v>
      </c>
      <c r="N1340" s="9">
        <f t="shared" si="62"/>
        <v>42188.803622685184</v>
      </c>
      <c r="O1340" s="11">
        <f>YEAR(Table1[[#This Row],[launch date  conversion]])</f>
        <v>2015</v>
      </c>
      <c r="P1340" t="b">
        <v>0</v>
      </c>
      <c r="Q1340">
        <v>15</v>
      </c>
      <c r="R1340" t="b">
        <v>0</v>
      </c>
      <c r="S1340" t="s">
        <v>8271</v>
      </c>
      <c r="T1340" t="s">
        <v>8355</v>
      </c>
      <c r="U1340" t="s">
        <v>8367</v>
      </c>
    </row>
    <row r="1341" spans="1:21" ht="50" customHeight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15" t="str">
        <f t="shared" si="60"/>
        <v>Greater than 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 s="9">
        <f t="shared" si="61"/>
        <v>41981.688831018517</v>
      </c>
      <c r="L1341" s="11">
        <v>2014</v>
      </c>
      <c r="M1341">
        <v>1414164715</v>
      </c>
      <c r="N1341" s="9">
        <f t="shared" si="62"/>
        <v>41936.647164351853</v>
      </c>
      <c r="O1341" s="11">
        <f>YEAR(Table1[[#This Row],[launch date  conversion]])</f>
        <v>2014</v>
      </c>
      <c r="P1341" t="b">
        <v>0</v>
      </c>
      <c r="Q1341">
        <v>37</v>
      </c>
      <c r="R1341" t="b">
        <v>0</v>
      </c>
      <c r="S1341" t="s">
        <v>8271</v>
      </c>
      <c r="T1341" t="s">
        <v>8355</v>
      </c>
      <c r="U1341" t="s">
        <v>8367</v>
      </c>
    </row>
    <row r="1342" spans="1:21" ht="50" customHeight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15" t="str">
        <f t="shared" si="60"/>
        <v>1000 to 4999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9">
        <f t="shared" si="61"/>
        <v>41866.595520833333</v>
      </c>
      <c r="L1342" s="11">
        <v>2014</v>
      </c>
      <c r="M1342">
        <v>1405520253</v>
      </c>
      <c r="N1342" s="9">
        <f t="shared" si="62"/>
        <v>41836.595520833333</v>
      </c>
      <c r="O1342" s="11">
        <f>YEAR(Table1[[#This Row],[launch date  conversion]])</f>
        <v>2014</v>
      </c>
      <c r="P1342" t="b">
        <v>0</v>
      </c>
      <c r="Q1342">
        <v>0</v>
      </c>
      <c r="R1342" t="b">
        <v>0</v>
      </c>
      <c r="S1342" t="s">
        <v>8271</v>
      </c>
      <c r="T1342" t="s">
        <v>8355</v>
      </c>
      <c r="U1342" t="s">
        <v>8367</v>
      </c>
    </row>
    <row r="1343" spans="1:21" ht="50" customHeight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15" t="str">
        <f t="shared" si="60"/>
        <v>25000 to 29999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 s="9">
        <f t="shared" si="61"/>
        <v>42644.624039351853</v>
      </c>
      <c r="L1343" s="11">
        <v>2016</v>
      </c>
      <c r="M1343">
        <v>1472569117</v>
      </c>
      <c r="N1343" s="9">
        <f t="shared" si="62"/>
        <v>42612.624039351853</v>
      </c>
      <c r="O1343" s="11">
        <f>YEAR(Table1[[#This Row],[launch date  conversion]])</f>
        <v>2016</v>
      </c>
      <c r="P1343" t="b">
        <v>0</v>
      </c>
      <c r="Q1343">
        <v>46</v>
      </c>
      <c r="R1343" t="b">
        <v>0</v>
      </c>
      <c r="S1343" t="s">
        <v>8271</v>
      </c>
      <c r="T1343" t="s">
        <v>8355</v>
      </c>
      <c r="U1343" t="s">
        <v>8367</v>
      </c>
    </row>
    <row r="1344" spans="1:21" ht="50" customHeight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15" t="str">
        <f t="shared" si="60"/>
        <v>Greater than 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 s="9">
        <f t="shared" si="61"/>
        <v>42202.816423611104</v>
      </c>
      <c r="L1344" s="11">
        <v>2015</v>
      </c>
      <c r="M1344">
        <v>1434569739</v>
      </c>
      <c r="N1344" s="9">
        <f t="shared" si="62"/>
        <v>42172.816423611104</v>
      </c>
      <c r="O1344" s="11">
        <f>YEAR(Table1[[#This Row],[launch date  conversion]])</f>
        <v>2015</v>
      </c>
      <c r="P1344" t="b">
        <v>0</v>
      </c>
      <c r="Q1344">
        <v>1</v>
      </c>
      <c r="R1344" t="b">
        <v>0</v>
      </c>
      <c r="S1344" t="s">
        <v>8271</v>
      </c>
      <c r="T1344" t="s">
        <v>8355</v>
      </c>
      <c r="U1344" t="s">
        <v>8367</v>
      </c>
    </row>
    <row r="1345" spans="1:21" ht="50" customHeight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15" t="str">
        <f t="shared" si="60"/>
        <v>Greater than 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 s="9">
        <f t="shared" si="61"/>
        <v>42601.165972222225</v>
      </c>
      <c r="L1345" s="11">
        <v>2016</v>
      </c>
      <c r="M1345">
        <v>1466512683</v>
      </c>
      <c r="N1345" s="9">
        <f t="shared" si="62"/>
        <v>42542.526423611111</v>
      </c>
      <c r="O1345" s="11">
        <f>YEAR(Table1[[#This Row],[launch date  conversion]])</f>
        <v>2016</v>
      </c>
      <c r="P1345" t="b">
        <v>0</v>
      </c>
      <c r="Q1345">
        <v>323</v>
      </c>
      <c r="R1345" t="b">
        <v>0</v>
      </c>
      <c r="S1345" t="s">
        <v>8271</v>
      </c>
      <c r="T1345" t="s">
        <v>8355</v>
      </c>
      <c r="U1345" t="s">
        <v>8367</v>
      </c>
    </row>
    <row r="1346" spans="1:21" ht="50" customHeight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15" t="str">
        <f t="shared" ref="E1346:E1409" si="63">_xlfn.IFS(D1346&lt;1000,"less than 1000",D1346&lt;5000, "1000 to 4999",D1346&lt;10000, "5000 to 9999",D1346&lt;15000, "10000 to 14999",D1346&lt;20000,"15000 to 19999",D1346&lt;25000, "20000 to 24999", D1346&lt;30000, "25000 to 29999",D1346&lt;35000,"30000 to 34999", D1346&lt;40000,"35000 to 39999", D1346&lt;45000,"40000 to 44999",D1346&lt;50000,"45000 to 49999",TRUE, "Greater than 50000")</f>
        <v>1000 to 4999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 s="9">
        <f t="shared" si="61"/>
        <v>42551.789803240739</v>
      </c>
      <c r="L1346" s="11">
        <v>2016</v>
      </c>
      <c r="M1346">
        <v>1464807439</v>
      </c>
      <c r="N1346" s="9">
        <f t="shared" si="62"/>
        <v>42522.789803240739</v>
      </c>
      <c r="O1346" s="11">
        <f>YEAR(Table1[[#This Row],[launch date  conversion]])</f>
        <v>2016</v>
      </c>
      <c r="P1346" t="b">
        <v>0</v>
      </c>
      <c r="Q1346">
        <v>139</v>
      </c>
      <c r="R1346" t="b">
        <v>1</v>
      </c>
      <c r="S1346" t="s">
        <v>8272</v>
      </c>
      <c r="T1346" t="s">
        <v>8354</v>
      </c>
      <c r="U1346" t="s">
        <v>8368</v>
      </c>
    </row>
    <row r="1347" spans="1:21" ht="50" customHeight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15" t="str">
        <f t="shared" si="63"/>
        <v>less than 1000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 s="9">
        <f t="shared" ref="K1347:K1410" si="64">(((J1347/60)/60)/24)+DATE(1970,1,1)</f>
        <v>41834.814340277779</v>
      </c>
      <c r="L1347" s="11">
        <v>2014</v>
      </c>
      <c r="M1347">
        <v>1402342359</v>
      </c>
      <c r="N1347" s="9">
        <f t="shared" ref="N1347:N1410" si="65">(((M1347/60)/60)/24)+DATE(1970,1,1)</f>
        <v>41799.814340277779</v>
      </c>
      <c r="O1347" s="11">
        <f>YEAR(Table1[[#This Row],[launch date  conversion]])</f>
        <v>2014</v>
      </c>
      <c r="P1347" t="b">
        <v>0</v>
      </c>
      <c r="Q1347">
        <v>7</v>
      </c>
      <c r="R1347" t="b">
        <v>1</v>
      </c>
      <c r="S1347" t="s">
        <v>8272</v>
      </c>
      <c r="T1347" t="s">
        <v>8354</v>
      </c>
      <c r="U1347" t="s">
        <v>8368</v>
      </c>
    </row>
    <row r="1348" spans="1:21" ht="50" customHeight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15" t="str">
        <f t="shared" si="63"/>
        <v>1000 to 4999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 s="9">
        <f t="shared" si="64"/>
        <v>41452.075821759259</v>
      </c>
      <c r="L1348" s="11">
        <v>2013</v>
      </c>
      <c r="M1348">
        <v>1369705751</v>
      </c>
      <c r="N1348" s="9">
        <f t="shared" si="65"/>
        <v>41422.075821759259</v>
      </c>
      <c r="O1348" s="11">
        <f>YEAR(Table1[[#This Row],[launch date  conversion]])</f>
        <v>2013</v>
      </c>
      <c r="P1348" t="b">
        <v>0</v>
      </c>
      <c r="Q1348">
        <v>149</v>
      </c>
      <c r="R1348" t="b">
        <v>1</v>
      </c>
      <c r="S1348" t="s">
        <v>8272</v>
      </c>
      <c r="T1348" t="s">
        <v>8354</v>
      </c>
      <c r="U1348" t="s">
        <v>8368</v>
      </c>
    </row>
    <row r="1349" spans="1:21" ht="50" customHeight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15" t="str">
        <f t="shared" si="63"/>
        <v>1000 to 4999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 s="9">
        <f t="shared" si="64"/>
        <v>42070.638020833328</v>
      </c>
      <c r="L1349" s="11">
        <v>2015</v>
      </c>
      <c r="M1349">
        <v>1423149525</v>
      </c>
      <c r="N1349" s="9">
        <f t="shared" si="65"/>
        <v>42040.638020833328</v>
      </c>
      <c r="O1349" s="11">
        <f>YEAR(Table1[[#This Row],[launch date  conversion]])</f>
        <v>2015</v>
      </c>
      <c r="P1349" t="b">
        <v>0</v>
      </c>
      <c r="Q1349">
        <v>31</v>
      </c>
      <c r="R1349" t="b">
        <v>1</v>
      </c>
      <c r="S1349" t="s">
        <v>8272</v>
      </c>
      <c r="T1349" t="s">
        <v>8354</v>
      </c>
      <c r="U1349" t="s">
        <v>8368</v>
      </c>
    </row>
    <row r="1350" spans="1:21" ht="50" customHeight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15" t="str">
        <f t="shared" si="63"/>
        <v>5000 to 9999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 s="9">
        <f t="shared" si="64"/>
        <v>41991.506168981476</v>
      </c>
      <c r="L1350" s="11">
        <v>2014</v>
      </c>
      <c r="M1350">
        <v>1416485333</v>
      </c>
      <c r="N1350" s="9">
        <f t="shared" si="65"/>
        <v>41963.506168981476</v>
      </c>
      <c r="O1350" s="11">
        <f>YEAR(Table1[[#This Row],[launch date  conversion]])</f>
        <v>2014</v>
      </c>
      <c r="P1350" t="b">
        <v>0</v>
      </c>
      <c r="Q1350">
        <v>26</v>
      </c>
      <c r="R1350" t="b">
        <v>1</v>
      </c>
      <c r="S1350" t="s">
        <v>8272</v>
      </c>
      <c r="T1350" t="s">
        <v>8354</v>
      </c>
      <c r="U1350" t="s">
        <v>8368</v>
      </c>
    </row>
    <row r="1351" spans="1:21" ht="50" customHeight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15" t="str">
        <f t="shared" si="63"/>
        <v>5000 to 9999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 s="9">
        <f t="shared" si="64"/>
        <v>42354.290972222225</v>
      </c>
      <c r="L1351" s="11">
        <v>2015</v>
      </c>
      <c r="M1351">
        <v>1447055935</v>
      </c>
      <c r="N1351" s="9">
        <f t="shared" si="65"/>
        <v>42317.33258101852</v>
      </c>
      <c r="O1351" s="11">
        <f>YEAR(Table1[[#This Row],[launch date  conversion]])</f>
        <v>2015</v>
      </c>
      <c r="P1351" t="b">
        <v>0</v>
      </c>
      <c r="Q1351">
        <v>172</v>
      </c>
      <c r="R1351" t="b">
        <v>1</v>
      </c>
      <c r="S1351" t="s">
        <v>8272</v>
      </c>
      <c r="T1351" t="s">
        <v>8354</v>
      </c>
      <c r="U1351" t="s">
        <v>8368</v>
      </c>
    </row>
    <row r="1352" spans="1:21" ht="50" customHeight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15" t="str">
        <f t="shared" si="63"/>
        <v>5000 to 9999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 s="9">
        <f t="shared" si="64"/>
        <v>42364.013124999998</v>
      </c>
      <c r="L1352" s="11">
        <v>2015</v>
      </c>
      <c r="M1352">
        <v>1448497134</v>
      </c>
      <c r="N1352" s="9">
        <f t="shared" si="65"/>
        <v>42334.013124999998</v>
      </c>
      <c r="O1352" s="11">
        <f>YEAR(Table1[[#This Row],[launch date  conversion]])</f>
        <v>2015</v>
      </c>
      <c r="P1352" t="b">
        <v>0</v>
      </c>
      <c r="Q1352">
        <v>78</v>
      </c>
      <c r="R1352" t="b">
        <v>1</v>
      </c>
      <c r="S1352" t="s">
        <v>8272</v>
      </c>
      <c r="T1352" t="s">
        <v>8354</v>
      </c>
      <c r="U1352" t="s">
        <v>8368</v>
      </c>
    </row>
    <row r="1353" spans="1:21" ht="50" customHeight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15" t="str">
        <f t="shared" si="63"/>
        <v>20000 to 24999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 s="9">
        <f t="shared" si="64"/>
        <v>42412.74009259259</v>
      </c>
      <c r="L1353" s="11">
        <v>2016</v>
      </c>
      <c r="M1353">
        <v>1452707144</v>
      </c>
      <c r="N1353" s="9">
        <f t="shared" si="65"/>
        <v>42382.74009259259</v>
      </c>
      <c r="O1353" s="11">
        <f>YEAR(Table1[[#This Row],[launch date  conversion]])</f>
        <v>2016</v>
      </c>
      <c r="P1353" t="b">
        <v>0</v>
      </c>
      <c r="Q1353">
        <v>120</v>
      </c>
      <c r="R1353" t="b">
        <v>1</v>
      </c>
      <c r="S1353" t="s">
        <v>8272</v>
      </c>
      <c r="T1353" t="s">
        <v>8354</v>
      </c>
      <c r="U1353" t="s">
        <v>8368</v>
      </c>
    </row>
    <row r="1354" spans="1:21" ht="50" customHeight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15" t="str">
        <f t="shared" si="63"/>
        <v>10000 to 14999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 s="9">
        <f t="shared" si="64"/>
        <v>42252.165972222225</v>
      </c>
      <c r="L1354" s="11">
        <v>2015</v>
      </c>
      <c r="M1354">
        <v>1436968366</v>
      </c>
      <c r="N1354" s="9">
        <f t="shared" si="65"/>
        <v>42200.578310185185</v>
      </c>
      <c r="O1354" s="11">
        <f>YEAR(Table1[[#This Row],[launch date  conversion]])</f>
        <v>2015</v>
      </c>
      <c r="P1354" t="b">
        <v>0</v>
      </c>
      <c r="Q1354">
        <v>227</v>
      </c>
      <c r="R1354" t="b">
        <v>1</v>
      </c>
      <c r="S1354" t="s">
        <v>8272</v>
      </c>
      <c r="T1354" t="s">
        <v>8354</v>
      </c>
      <c r="U1354" t="s">
        <v>8368</v>
      </c>
    </row>
    <row r="1355" spans="1:21" ht="50" customHeight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15" t="str">
        <f t="shared" si="63"/>
        <v>1000 to 4999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 s="9">
        <f t="shared" si="64"/>
        <v>41344</v>
      </c>
      <c r="L1355" s="11">
        <v>2013</v>
      </c>
      <c r="M1355">
        <v>1359946188</v>
      </c>
      <c r="N1355" s="9">
        <f t="shared" si="65"/>
        <v>41309.11791666667</v>
      </c>
      <c r="O1355" s="11">
        <f>YEAR(Table1[[#This Row],[launch date  conversion]])</f>
        <v>2013</v>
      </c>
      <c r="P1355" t="b">
        <v>0</v>
      </c>
      <c r="Q1355">
        <v>42</v>
      </c>
      <c r="R1355" t="b">
        <v>1</v>
      </c>
      <c r="S1355" t="s">
        <v>8272</v>
      </c>
      <c r="T1355" t="s">
        <v>8354</v>
      </c>
      <c r="U1355" t="s">
        <v>8368</v>
      </c>
    </row>
    <row r="1356" spans="1:21" ht="50" customHeight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15" t="str">
        <f t="shared" si="63"/>
        <v>1000 to 4999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 s="9">
        <f t="shared" si="64"/>
        <v>42532.807627314818</v>
      </c>
      <c r="L1356" s="11">
        <v>2016</v>
      </c>
      <c r="M1356">
        <v>1463080979</v>
      </c>
      <c r="N1356" s="9">
        <f t="shared" si="65"/>
        <v>42502.807627314818</v>
      </c>
      <c r="O1356" s="11">
        <f>YEAR(Table1[[#This Row],[launch date  conversion]])</f>
        <v>2016</v>
      </c>
      <c r="P1356" t="b">
        <v>0</v>
      </c>
      <c r="Q1356">
        <v>64</v>
      </c>
      <c r="R1356" t="b">
        <v>1</v>
      </c>
      <c r="S1356" t="s">
        <v>8272</v>
      </c>
      <c r="T1356" t="s">
        <v>8354</v>
      </c>
      <c r="U1356" t="s">
        <v>8368</v>
      </c>
    </row>
    <row r="1357" spans="1:21" ht="50" customHeight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15" t="str">
        <f t="shared" si="63"/>
        <v>1000 to 4999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 s="9">
        <f t="shared" si="64"/>
        <v>41243.416666666664</v>
      </c>
      <c r="L1357" s="11">
        <v>2012</v>
      </c>
      <c r="M1357">
        <v>1351663605</v>
      </c>
      <c r="N1357" s="9">
        <f t="shared" si="65"/>
        <v>41213.254687499997</v>
      </c>
      <c r="O1357" s="11">
        <f>YEAR(Table1[[#This Row],[launch date  conversion]])</f>
        <v>2012</v>
      </c>
      <c r="P1357" t="b">
        <v>0</v>
      </c>
      <c r="Q1357">
        <v>121</v>
      </c>
      <c r="R1357" t="b">
        <v>1</v>
      </c>
      <c r="S1357" t="s">
        <v>8272</v>
      </c>
      <c r="T1357" t="s">
        <v>8354</v>
      </c>
      <c r="U1357" t="s">
        <v>8368</v>
      </c>
    </row>
    <row r="1358" spans="1:21" ht="50" customHeight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15" t="str">
        <f t="shared" si="63"/>
        <v>1000 to 4999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 s="9">
        <f t="shared" si="64"/>
        <v>41460.038888888892</v>
      </c>
      <c r="L1358" s="11">
        <v>2013</v>
      </c>
      <c r="M1358">
        <v>1370393760</v>
      </c>
      <c r="N1358" s="9">
        <f t="shared" si="65"/>
        <v>41430.038888888892</v>
      </c>
      <c r="O1358" s="11">
        <f>YEAR(Table1[[#This Row],[launch date  conversion]])</f>
        <v>2013</v>
      </c>
      <c r="P1358" t="b">
        <v>0</v>
      </c>
      <c r="Q1358">
        <v>87</v>
      </c>
      <c r="R1358" t="b">
        <v>1</v>
      </c>
      <c r="S1358" t="s">
        <v>8272</v>
      </c>
      <c r="T1358" t="s">
        <v>8354</v>
      </c>
      <c r="U1358" t="s">
        <v>8368</v>
      </c>
    </row>
    <row r="1359" spans="1:21" ht="50" customHeight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15" t="str">
        <f t="shared" si="63"/>
        <v>1000 to 4999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 s="9">
        <f t="shared" si="64"/>
        <v>41334.249305555553</v>
      </c>
      <c r="L1359" s="11">
        <v>2013</v>
      </c>
      <c r="M1359">
        <v>1359587137</v>
      </c>
      <c r="N1359" s="9">
        <f t="shared" si="65"/>
        <v>41304.962233796294</v>
      </c>
      <c r="O1359" s="11">
        <f>YEAR(Table1[[#This Row],[launch date  conversion]])</f>
        <v>2013</v>
      </c>
      <c r="P1359" t="b">
        <v>0</v>
      </c>
      <c r="Q1359">
        <v>65</v>
      </c>
      <c r="R1359" t="b">
        <v>1</v>
      </c>
      <c r="S1359" t="s">
        <v>8272</v>
      </c>
      <c r="T1359" t="s">
        <v>8354</v>
      </c>
      <c r="U1359" t="s">
        <v>8368</v>
      </c>
    </row>
    <row r="1360" spans="1:21" ht="50" customHeight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15" t="str">
        <f t="shared" si="63"/>
        <v>1000 to 4999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 s="9">
        <f t="shared" si="64"/>
        <v>40719.570868055554</v>
      </c>
      <c r="L1360" s="11">
        <v>2011</v>
      </c>
      <c r="M1360">
        <v>1306417323</v>
      </c>
      <c r="N1360" s="9">
        <f t="shared" si="65"/>
        <v>40689.570868055554</v>
      </c>
      <c r="O1360" s="11">
        <f>YEAR(Table1[[#This Row],[launch date  conversion]])</f>
        <v>2011</v>
      </c>
      <c r="P1360" t="b">
        <v>0</v>
      </c>
      <c r="Q1360">
        <v>49</v>
      </c>
      <c r="R1360" t="b">
        <v>1</v>
      </c>
      <c r="S1360" t="s">
        <v>8272</v>
      </c>
      <c r="T1360" t="s">
        <v>8354</v>
      </c>
      <c r="U1360" t="s">
        <v>8368</v>
      </c>
    </row>
    <row r="1361" spans="1:21" ht="50" customHeight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15" t="str">
        <f t="shared" si="63"/>
        <v>less than 1000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 s="9">
        <f t="shared" si="64"/>
        <v>40730.814699074072</v>
      </c>
      <c r="L1361" s="11">
        <v>2011</v>
      </c>
      <c r="M1361">
        <v>1304623990</v>
      </c>
      <c r="N1361" s="9">
        <f t="shared" si="65"/>
        <v>40668.814699074072</v>
      </c>
      <c r="O1361" s="11">
        <f>YEAR(Table1[[#This Row],[launch date  conversion]])</f>
        <v>2011</v>
      </c>
      <c r="P1361" t="b">
        <v>0</v>
      </c>
      <c r="Q1361">
        <v>19</v>
      </c>
      <c r="R1361" t="b">
        <v>1</v>
      </c>
      <c r="S1361" t="s">
        <v>8272</v>
      </c>
      <c r="T1361" t="s">
        <v>8354</v>
      </c>
      <c r="U1361" t="s">
        <v>8368</v>
      </c>
    </row>
    <row r="1362" spans="1:21" ht="50" customHeight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15" t="str">
        <f t="shared" si="63"/>
        <v>1000 to 4999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 s="9">
        <f t="shared" si="64"/>
        <v>41123.900694444441</v>
      </c>
      <c r="L1362" s="11">
        <v>2012</v>
      </c>
      <c r="M1362">
        <v>1341524220</v>
      </c>
      <c r="N1362" s="9">
        <f t="shared" si="65"/>
        <v>41095.900694444441</v>
      </c>
      <c r="O1362" s="11">
        <f>YEAR(Table1[[#This Row],[launch date  conversion]])</f>
        <v>2012</v>
      </c>
      <c r="P1362" t="b">
        <v>0</v>
      </c>
      <c r="Q1362">
        <v>81</v>
      </c>
      <c r="R1362" t="b">
        <v>1</v>
      </c>
      <c r="S1362" t="s">
        <v>8272</v>
      </c>
      <c r="T1362" t="s">
        <v>8354</v>
      </c>
      <c r="U1362" t="s">
        <v>8368</v>
      </c>
    </row>
    <row r="1363" spans="1:21" ht="50" customHeight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15" t="str">
        <f t="shared" si="63"/>
        <v>5000 to 9999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 s="9">
        <f t="shared" si="64"/>
        <v>41811.717268518521</v>
      </c>
      <c r="L1363" s="11">
        <v>2014</v>
      </c>
      <c r="M1363">
        <v>1400778772</v>
      </c>
      <c r="N1363" s="9">
        <f t="shared" si="65"/>
        <v>41781.717268518521</v>
      </c>
      <c r="O1363" s="11">
        <f>YEAR(Table1[[#This Row],[launch date  conversion]])</f>
        <v>2014</v>
      </c>
      <c r="P1363" t="b">
        <v>0</v>
      </c>
      <c r="Q1363">
        <v>264</v>
      </c>
      <c r="R1363" t="b">
        <v>1</v>
      </c>
      <c r="S1363" t="s">
        <v>8272</v>
      </c>
      <c r="T1363" t="s">
        <v>8354</v>
      </c>
      <c r="U1363" t="s">
        <v>8368</v>
      </c>
    </row>
    <row r="1364" spans="1:21" ht="50" customHeight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15" t="str">
        <f t="shared" si="63"/>
        <v>1000 to 4999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 s="9">
        <f t="shared" si="64"/>
        <v>41524.934386574074</v>
      </c>
      <c r="L1364" s="11">
        <v>2013</v>
      </c>
      <c r="M1364">
        <v>1373408731</v>
      </c>
      <c r="N1364" s="9">
        <f t="shared" si="65"/>
        <v>41464.934386574074</v>
      </c>
      <c r="O1364" s="11">
        <f>YEAR(Table1[[#This Row],[launch date  conversion]])</f>
        <v>2013</v>
      </c>
      <c r="P1364" t="b">
        <v>0</v>
      </c>
      <c r="Q1364">
        <v>25</v>
      </c>
      <c r="R1364" t="b">
        <v>1</v>
      </c>
      <c r="S1364" t="s">
        <v>8272</v>
      </c>
      <c r="T1364" t="s">
        <v>8354</v>
      </c>
      <c r="U1364" t="s">
        <v>8368</v>
      </c>
    </row>
    <row r="1365" spans="1:21" ht="50" customHeight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15" t="str">
        <f t="shared" si="63"/>
        <v>less than 1000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 s="9">
        <f t="shared" si="64"/>
        <v>42415.332638888889</v>
      </c>
      <c r="L1365" s="11">
        <v>2016</v>
      </c>
      <c r="M1365">
        <v>1453925727</v>
      </c>
      <c r="N1365" s="9">
        <f t="shared" si="65"/>
        <v>42396.8440625</v>
      </c>
      <c r="O1365" s="11">
        <f>YEAR(Table1[[#This Row],[launch date  conversion]])</f>
        <v>2016</v>
      </c>
      <c r="P1365" t="b">
        <v>0</v>
      </c>
      <c r="Q1365">
        <v>5</v>
      </c>
      <c r="R1365" t="b">
        <v>1</v>
      </c>
      <c r="S1365" t="s">
        <v>8272</v>
      </c>
      <c r="T1365" t="s">
        <v>8354</v>
      </c>
      <c r="U1365" t="s">
        <v>8368</v>
      </c>
    </row>
    <row r="1366" spans="1:21" ht="50" customHeight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15" t="str">
        <f t="shared" si="63"/>
        <v>40000 to 44999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 s="9">
        <f t="shared" si="64"/>
        <v>42011.6956712963</v>
      </c>
      <c r="L1366" s="11">
        <v>2015</v>
      </c>
      <c r="M1366">
        <v>1415464906</v>
      </c>
      <c r="N1366" s="9">
        <f t="shared" si="65"/>
        <v>41951.695671296293</v>
      </c>
      <c r="O1366" s="11">
        <f>YEAR(Table1[[#This Row],[launch date  conversion]])</f>
        <v>2014</v>
      </c>
      <c r="P1366" t="b">
        <v>0</v>
      </c>
      <c r="Q1366">
        <v>144</v>
      </c>
      <c r="R1366" t="b">
        <v>1</v>
      </c>
      <c r="S1366" t="s">
        <v>8274</v>
      </c>
      <c r="T1366" t="s">
        <v>8352</v>
      </c>
      <c r="U1366" t="s">
        <v>8370</v>
      </c>
    </row>
    <row r="1367" spans="1:21" ht="50" customHeight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15" t="str">
        <f t="shared" si="63"/>
        <v>5000 to 9999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 s="9">
        <f t="shared" si="64"/>
        <v>42079.691574074073</v>
      </c>
      <c r="L1367" s="11">
        <v>2015</v>
      </c>
      <c r="M1367">
        <v>1423935352</v>
      </c>
      <c r="N1367" s="9">
        <f t="shared" si="65"/>
        <v>42049.733240740738</v>
      </c>
      <c r="O1367" s="11">
        <f>YEAR(Table1[[#This Row],[launch date  conversion]])</f>
        <v>2015</v>
      </c>
      <c r="P1367" t="b">
        <v>0</v>
      </c>
      <c r="Q1367">
        <v>92</v>
      </c>
      <c r="R1367" t="b">
        <v>1</v>
      </c>
      <c r="S1367" t="s">
        <v>8274</v>
      </c>
      <c r="T1367" t="s">
        <v>8352</v>
      </c>
      <c r="U1367" t="s">
        <v>8370</v>
      </c>
    </row>
    <row r="1368" spans="1:21" ht="50" customHeight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15" t="str">
        <f t="shared" si="63"/>
        <v>5000 to 9999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 s="9">
        <f t="shared" si="64"/>
        <v>41970.037766203706</v>
      </c>
      <c r="L1368" s="11">
        <v>2014</v>
      </c>
      <c r="M1368">
        <v>1413158063</v>
      </c>
      <c r="N1368" s="9">
        <f t="shared" si="65"/>
        <v>41924.996099537035</v>
      </c>
      <c r="O1368" s="11">
        <f>YEAR(Table1[[#This Row],[launch date  conversion]])</f>
        <v>2014</v>
      </c>
      <c r="P1368" t="b">
        <v>0</v>
      </c>
      <c r="Q1368">
        <v>147</v>
      </c>
      <c r="R1368" t="b">
        <v>1</v>
      </c>
      <c r="S1368" t="s">
        <v>8274</v>
      </c>
      <c r="T1368" t="s">
        <v>8352</v>
      </c>
      <c r="U1368" t="s">
        <v>8370</v>
      </c>
    </row>
    <row r="1369" spans="1:21" ht="50" customHeight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15" t="str">
        <f t="shared" si="63"/>
        <v>5000 to 9999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 s="9">
        <f t="shared" si="64"/>
        <v>42322.044560185182</v>
      </c>
      <c r="L1369" s="11">
        <v>2015</v>
      </c>
      <c r="M1369">
        <v>1444867450</v>
      </c>
      <c r="N1369" s="9">
        <f t="shared" si="65"/>
        <v>42292.002893518518</v>
      </c>
      <c r="O1369" s="11">
        <f>YEAR(Table1[[#This Row],[launch date  conversion]])</f>
        <v>2015</v>
      </c>
      <c r="P1369" t="b">
        <v>0</v>
      </c>
      <c r="Q1369">
        <v>90</v>
      </c>
      <c r="R1369" t="b">
        <v>1</v>
      </c>
      <c r="S1369" t="s">
        <v>8274</v>
      </c>
      <c r="T1369" t="s">
        <v>8352</v>
      </c>
      <c r="U1369" t="s">
        <v>8370</v>
      </c>
    </row>
    <row r="1370" spans="1:21" ht="50" customHeight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15" t="str">
        <f t="shared" si="63"/>
        <v>5000 to 9999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 s="9">
        <f t="shared" si="64"/>
        <v>42170.190902777773</v>
      </c>
      <c r="L1370" s="11">
        <v>2015</v>
      </c>
      <c r="M1370">
        <v>1432269294</v>
      </c>
      <c r="N1370" s="9">
        <f t="shared" si="65"/>
        <v>42146.190902777773</v>
      </c>
      <c r="O1370" s="11">
        <f>YEAR(Table1[[#This Row],[launch date  conversion]])</f>
        <v>2015</v>
      </c>
      <c r="P1370" t="b">
        <v>0</v>
      </c>
      <c r="Q1370">
        <v>87</v>
      </c>
      <c r="R1370" t="b">
        <v>1</v>
      </c>
      <c r="S1370" t="s">
        <v>8274</v>
      </c>
      <c r="T1370" t="s">
        <v>8352</v>
      </c>
      <c r="U1370" t="s">
        <v>8370</v>
      </c>
    </row>
    <row r="1371" spans="1:21" ht="50" customHeight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15" t="str">
        <f t="shared" si="63"/>
        <v>30000 to 34999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 s="9">
        <f t="shared" si="64"/>
        <v>41740.594282407408</v>
      </c>
      <c r="L1371" s="11">
        <v>2014</v>
      </c>
      <c r="M1371">
        <v>1394633746</v>
      </c>
      <c r="N1371" s="9">
        <f t="shared" si="65"/>
        <v>41710.594282407408</v>
      </c>
      <c r="O1371" s="11">
        <f>YEAR(Table1[[#This Row],[launch date  conversion]])</f>
        <v>2014</v>
      </c>
      <c r="P1371" t="b">
        <v>0</v>
      </c>
      <c r="Q1371">
        <v>406</v>
      </c>
      <c r="R1371" t="b">
        <v>1</v>
      </c>
      <c r="S1371" t="s">
        <v>8274</v>
      </c>
      <c r="T1371" t="s">
        <v>8352</v>
      </c>
      <c r="U1371" t="s">
        <v>8370</v>
      </c>
    </row>
    <row r="1372" spans="1:21" ht="50" customHeight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15" t="str">
        <f t="shared" si="63"/>
        <v>1000 to 4999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 s="9">
        <f t="shared" si="64"/>
        <v>41563.00335648148</v>
      </c>
      <c r="L1372" s="11">
        <v>2013</v>
      </c>
      <c r="M1372">
        <v>1380585890</v>
      </c>
      <c r="N1372" s="9">
        <f t="shared" si="65"/>
        <v>41548.00335648148</v>
      </c>
      <c r="O1372" s="11">
        <f>YEAR(Table1[[#This Row],[launch date  conversion]])</f>
        <v>2013</v>
      </c>
      <c r="P1372" t="b">
        <v>0</v>
      </c>
      <c r="Q1372">
        <v>20</v>
      </c>
      <c r="R1372" t="b">
        <v>1</v>
      </c>
      <c r="S1372" t="s">
        <v>8274</v>
      </c>
      <c r="T1372" t="s">
        <v>8352</v>
      </c>
      <c r="U1372" t="s">
        <v>8370</v>
      </c>
    </row>
    <row r="1373" spans="1:21" ht="50" customHeight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15" t="str">
        <f t="shared" si="63"/>
        <v>5000 to 9999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 s="9">
        <f t="shared" si="64"/>
        <v>42131.758587962962</v>
      </c>
      <c r="L1373" s="11">
        <v>2015</v>
      </c>
      <c r="M1373">
        <v>1428430342</v>
      </c>
      <c r="N1373" s="9">
        <f t="shared" si="65"/>
        <v>42101.758587962962</v>
      </c>
      <c r="O1373" s="11">
        <f>YEAR(Table1[[#This Row],[launch date  conversion]])</f>
        <v>2015</v>
      </c>
      <c r="P1373" t="b">
        <v>0</v>
      </c>
      <c r="Q1373">
        <v>70</v>
      </c>
      <c r="R1373" t="b">
        <v>1</v>
      </c>
      <c r="S1373" t="s">
        <v>8274</v>
      </c>
      <c r="T1373" t="s">
        <v>8352</v>
      </c>
      <c r="U1373" t="s">
        <v>8370</v>
      </c>
    </row>
    <row r="1374" spans="1:21" ht="50" customHeight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15" t="str">
        <f t="shared" si="63"/>
        <v>less than 1000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 s="9">
        <f t="shared" si="64"/>
        <v>41102.739953703705</v>
      </c>
      <c r="L1374" s="11">
        <v>2012</v>
      </c>
      <c r="M1374">
        <v>1339523132</v>
      </c>
      <c r="N1374" s="9">
        <f t="shared" si="65"/>
        <v>41072.739953703705</v>
      </c>
      <c r="O1374" s="11">
        <f>YEAR(Table1[[#This Row],[launch date  conversion]])</f>
        <v>2012</v>
      </c>
      <c r="P1374" t="b">
        <v>0</v>
      </c>
      <c r="Q1374">
        <v>16</v>
      </c>
      <c r="R1374" t="b">
        <v>1</v>
      </c>
      <c r="S1374" t="s">
        <v>8274</v>
      </c>
      <c r="T1374" t="s">
        <v>8352</v>
      </c>
      <c r="U1374" t="s">
        <v>8370</v>
      </c>
    </row>
    <row r="1375" spans="1:21" ht="50" customHeight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15" t="str">
        <f t="shared" si="63"/>
        <v>10000 to 14999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 s="9">
        <f t="shared" si="64"/>
        <v>42734.95177083333</v>
      </c>
      <c r="L1375" s="11">
        <v>2016</v>
      </c>
      <c r="M1375">
        <v>1480546233</v>
      </c>
      <c r="N1375" s="9">
        <f t="shared" si="65"/>
        <v>42704.95177083333</v>
      </c>
      <c r="O1375" s="11">
        <f>YEAR(Table1[[#This Row],[launch date  conversion]])</f>
        <v>2016</v>
      </c>
      <c r="P1375" t="b">
        <v>0</v>
      </c>
      <c r="Q1375">
        <v>52</v>
      </c>
      <c r="R1375" t="b">
        <v>1</v>
      </c>
      <c r="S1375" t="s">
        <v>8274</v>
      </c>
      <c r="T1375" t="s">
        <v>8352</v>
      </c>
      <c r="U1375" t="s">
        <v>8370</v>
      </c>
    </row>
    <row r="1376" spans="1:21" ht="50" customHeight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15" t="str">
        <f t="shared" si="63"/>
        <v>1000 to 4999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 s="9">
        <f t="shared" si="64"/>
        <v>42454.12023148148</v>
      </c>
      <c r="L1376" s="11">
        <v>2016</v>
      </c>
      <c r="M1376">
        <v>1456285988</v>
      </c>
      <c r="N1376" s="9">
        <f t="shared" si="65"/>
        <v>42424.161898148144</v>
      </c>
      <c r="O1376" s="11">
        <f>YEAR(Table1[[#This Row],[launch date  conversion]])</f>
        <v>2016</v>
      </c>
      <c r="P1376" t="b">
        <v>0</v>
      </c>
      <c r="Q1376">
        <v>66</v>
      </c>
      <c r="R1376" t="b">
        <v>1</v>
      </c>
      <c r="S1376" t="s">
        <v>8274</v>
      </c>
      <c r="T1376" t="s">
        <v>8352</v>
      </c>
      <c r="U1376" t="s">
        <v>8370</v>
      </c>
    </row>
    <row r="1377" spans="1:21" ht="50" customHeight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15" t="str">
        <f t="shared" si="63"/>
        <v>1000 to 4999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 s="9">
        <f t="shared" si="64"/>
        <v>42750.066192129627</v>
      </c>
      <c r="L1377" s="11">
        <v>2017</v>
      </c>
      <c r="M1377">
        <v>1481852119</v>
      </c>
      <c r="N1377" s="9">
        <f t="shared" si="65"/>
        <v>42720.066192129627</v>
      </c>
      <c r="O1377" s="11">
        <f>YEAR(Table1[[#This Row],[launch date  conversion]])</f>
        <v>2016</v>
      </c>
      <c r="P1377" t="b">
        <v>0</v>
      </c>
      <c r="Q1377">
        <v>109</v>
      </c>
      <c r="R1377" t="b">
        <v>1</v>
      </c>
      <c r="S1377" t="s">
        <v>8274</v>
      </c>
      <c r="T1377" t="s">
        <v>8352</v>
      </c>
      <c r="U1377" t="s">
        <v>8370</v>
      </c>
    </row>
    <row r="1378" spans="1:21" ht="50" customHeight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15" t="str">
        <f t="shared" si="63"/>
        <v>1000 to 4999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 s="9">
        <f t="shared" si="64"/>
        <v>42707.710717592592</v>
      </c>
      <c r="L1378" s="11">
        <v>2016</v>
      </c>
      <c r="M1378">
        <v>1478189006</v>
      </c>
      <c r="N1378" s="9">
        <f t="shared" si="65"/>
        <v>42677.669050925921</v>
      </c>
      <c r="O1378" s="11">
        <f>YEAR(Table1[[#This Row],[launch date  conversion]])</f>
        <v>2016</v>
      </c>
      <c r="P1378" t="b">
        <v>0</v>
      </c>
      <c r="Q1378">
        <v>168</v>
      </c>
      <c r="R1378" t="b">
        <v>1</v>
      </c>
      <c r="S1378" t="s">
        <v>8274</v>
      </c>
      <c r="T1378" t="s">
        <v>8352</v>
      </c>
      <c r="U1378" t="s">
        <v>8370</v>
      </c>
    </row>
    <row r="1379" spans="1:21" ht="50" customHeight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15" t="str">
        <f t="shared" si="63"/>
        <v>1000 to 4999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 s="9">
        <f t="shared" si="64"/>
        <v>42769.174305555556</v>
      </c>
      <c r="L1379" s="11">
        <v>2017</v>
      </c>
      <c r="M1379">
        <v>1484198170</v>
      </c>
      <c r="N1379" s="9">
        <f t="shared" si="65"/>
        <v>42747.219560185185</v>
      </c>
      <c r="O1379" s="11">
        <f>YEAR(Table1[[#This Row],[launch date  conversion]])</f>
        <v>2017</v>
      </c>
      <c r="P1379" t="b">
        <v>0</v>
      </c>
      <c r="Q1379">
        <v>31</v>
      </c>
      <c r="R1379" t="b">
        <v>1</v>
      </c>
      <c r="S1379" t="s">
        <v>8274</v>
      </c>
      <c r="T1379" t="s">
        <v>8352</v>
      </c>
      <c r="U1379" t="s">
        <v>8370</v>
      </c>
    </row>
    <row r="1380" spans="1:21" ht="50" customHeight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15" t="str">
        <f t="shared" si="63"/>
        <v>1000 to 4999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 s="9">
        <f t="shared" si="64"/>
        <v>42583.759374999994</v>
      </c>
      <c r="L1380" s="11">
        <v>2016</v>
      </c>
      <c r="M1380">
        <v>1468779210</v>
      </c>
      <c r="N1380" s="9">
        <f t="shared" si="65"/>
        <v>42568.759374999994</v>
      </c>
      <c r="O1380" s="11">
        <f>YEAR(Table1[[#This Row],[launch date  conversion]])</f>
        <v>2016</v>
      </c>
      <c r="P1380" t="b">
        <v>0</v>
      </c>
      <c r="Q1380">
        <v>133</v>
      </c>
      <c r="R1380" t="b">
        <v>1</v>
      </c>
      <c r="S1380" t="s">
        <v>8274</v>
      </c>
      <c r="T1380" t="s">
        <v>8352</v>
      </c>
      <c r="U1380" t="s">
        <v>8370</v>
      </c>
    </row>
    <row r="1381" spans="1:21" ht="50" customHeight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15" t="str">
        <f t="shared" si="63"/>
        <v>10000 to 14999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 s="9">
        <f t="shared" si="64"/>
        <v>42160.491620370376</v>
      </c>
      <c r="L1381" s="11">
        <v>2015</v>
      </c>
      <c r="M1381">
        <v>1430912876</v>
      </c>
      <c r="N1381" s="9">
        <f t="shared" si="65"/>
        <v>42130.491620370376</v>
      </c>
      <c r="O1381" s="11">
        <f>YEAR(Table1[[#This Row],[launch date  conversion]])</f>
        <v>2015</v>
      </c>
      <c r="P1381" t="b">
        <v>0</v>
      </c>
      <c r="Q1381">
        <v>151</v>
      </c>
      <c r="R1381" t="b">
        <v>1</v>
      </c>
      <c r="S1381" t="s">
        <v>8274</v>
      </c>
      <c r="T1381" t="s">
        <v>8352</v>
      </c>
      <c r="U1381" t="s">
        <v>8370</v>
      </c>
    </row>
    <row r="1382" spans="1:21" ht="50" customHeight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15" t="str">
        <f t="shared" si="63"/>
        <v>less than 1000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 s="9">
        <f t="shared" si="64"/>
        <v>42164.083333333328</v>
      </c>
      <c r="L1382" s="11">
        <v>2015</v>
      </c>
      <c r="M1382">
        <v>1431886706</v>
      </c>
      <c r="N1382" s="9">
        <f t="shared" si="65"/>
        <v>42141.762800925921</v>
      </c>
      <c r="O1382" s="11">
        <f>YEAR(Table1[[#This Row],[launch date  conversion]])</f>
        <v>2015</v>
      </c>
      <c r="P1382" t="b">
        <v>0</v>
      </c>
      <c r="Q1382">
        <v>5</v>
      </c>
      <c r="R1382" t="b">
        <v>1</v>
      </c>
      <c r="S1382" t="s">
        <v>8274</v>
      </c>
      <c r="T1382" t="s">
        <v>8352</v>
      </c>
      <c r="U1382" t="s">
        <v>8370</v>
      </c>
    </row>
    <row r="1383" spans="1:21" ht="50" customHeight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15" t="str">
        <f t="shared" si="63"/>
        <v>5000 to 9999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 s="9">
        <f t="shared" si="64"/>
        <v>42733.214409722219</v>
      </c>
      <c r="L1383" s="11">
        <v>2016</v>
      </c>
      <c r="M1383">
        <v>1480396125</v>
      </c>
      <c r="N1383" s="9">
        <f t="shared" si="65"/>
        <v>42703.214409722219</v>
      </c>
      <c r="O1383" s="11">
        <f>YEAR(Table1[[#This Row],[launch date  conversion]])</f>
        <v>2016</v>
      </c>
      <c r="P1383" t="b">
        <v>0</v>
      </c>
      <c r="Q1383">
        <v>73</v>
      </c>
      <c r="R1383" t="b">
        <v>1</v>
      </c>
      <c r="S1383" t="s">
        <v>8274</v>
      </c>
      <c r="T1383" t="s">
        <v>8352</v>
      </c>
      <c r="U1383" t="s">
        <v>8370</v>
      </c>
    </row>
    <row r="1384" spans="1:21" ht="50" customHeight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15" t="str">
        <f t="shared" si="63"/>
        <v>5000 to 9999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 s="9">
        <f t="shared" si="64"/>
        <v>41400.800185185188</v>
      </c>
      <c r="L1384" s="11">
        <v>2013</v>
      </c>
      <c r="M1384">
        <v>1365275536</v>
      </c>
      <c r="N1384" s="9">
        <f t="shared" si="65"/>
        <v>41370.800185185188</v>
      </c>
      <c r="O1384" s="11">
        <f>YEAR(Table1[[#This Row],[launch date  conversion]])</f>
        <v>2013</v>
      </c>
      <c r="P1384" t="b">
        <v>0</v>
      </c>
      <c r="Q1384">
        <v>148</v>
      </c>
      <c r="R1384" t="b">
        <v>1</v>
      </c>
      <c r="S1384" t="s">
        <v>8274</v>
      </c>
      <c r="T1384" t="s">
        <v>8352</v>
      </c>
      <c r="U1384" t="s">
        <v>8370</v>
      </c>
    </row>
    <row r="1385" spans="1:21" ht="50" customHeight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15" t="str">
        <f t="shared" si="63"/>
        <v>1000 to 4999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 s="9">
        <f t="shared" si="64"/>
        <v>42727.074976851851</v>
      </c>
      <c r="L1385" s="11">
        <v>2016</v>
      </c>
      <c r="M1385">
        <v>1480729678</v>
      </c>
      <c r="N1385" s="9">
        <f t="shared" si="65"/>
        <v>42707.074976851851</v>
      </c>
      <c r="O1385" s="11">
        <f>YEAR(Table1[[#This Row],[launch date  conversion]])</f>
        <v>2016</v>
      </c>
      <c r="P1385" t="b">
        <v>0</v>
      </c>
      <c r="Q1385">
        <v>93</v>
      </c>
      <c r="R1385" t="b">
        <v>1</v>
      </c>
      <c r="S1385" t="s">
        <v>8274</v>
      </c>
      <c r="T1385" t="s">
        <v>8352</v>
      </c>
      <c r="U1385" t="s">
        <v>8370</v>
      </c>
    </row>
    <row r="1386" spans="1:21" ht="50" customHeight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15" t="str">
        <f t="shared" si="63"/>
        <v>1000 to 4999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 s="9">
        <f t="shared" si="64"/>
        <v>42190.735208333332</v>
      </c>
      <c r="L1386" s="11">
        <v>2015</v>
      </c>
      <c r="M1386">
        <v>1433525922</v>
      </c>
      <c r="N1386" s="9">
        <f t="shared" si="65"/>
        <v>42160.735208333332</v>
      </c>
      <c r="O1386" s="11">
        <f>YEAR(Table1[[#This Row],[launch date  conversion]])</f>
        <v>2015</v>
      </c>
      <c r="P1386" t="b">
        <v>0</v>
      </c>
      <c r="Q1386">
        <v>63</v>
      </c>
      <c r="R1386" t="b">
        <v>1</v>
      </c>
      <c r="S1386" t="s">
        <v>8274</v>
      </c>
      <c r="T1386" t="s">
        <v>8352</v>
      </c>
      <c r="U1386" t="s">
        <v>8370</v>
      </c>
    </row>
    <row r="1387" spans="1:21" ht="50" customHeight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15" t="str">
        <f t="shared" si="63"/>
        <v>5000 to 9999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 s="9">
        <f t="shared" si="64"/>
        <v>42489.507638888885</v>
      </c>
      <c r="L1387" s="11">
        <v>2016</v>
      </c>
      <c r="M1387">
        <v>1457109121</v>
      </c>
      <c r="N1387" s="9">
        <f t="shared" si="65"/>
        <v>42433.688900462963</v>
      </c>
      <c r="O1387" s="11">
        <f>YEAR(Table1[[#This Row],[launch date  conversion]])</f>
        <v>2016</v>
      </c>
      <c r="P1387" t="b">
        <v>0</v>
      </c>
      <c r="Q1387">
        <v>134</v>
      </c>
      <c r="R1387" t="b">
        <v>1</v>
      </c>
      <c r="S1387" t="s">
        <v>8274</v>
      </c>
      <c r="T1387" t="s">
        <v>8352</v>
      </c>
      <c r="U1387" t="s">
        <v>8370</v>
      </c>
    </row>
    <row r="1388" spans="1:21" ht="50" customHeight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15" t="str">
        <f t="shared" si="63"/>
        <v>less than 1000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 s="9">
        <f t="shared" si="64"/>
        <v>42214.646863425922</v>
      </c>
      <c r="L1388" s="11">
        <v>2015</v>
      </c>
      <c r="M1388">
        <v>1435591889</v>
      </c>
      <c r="N1388" s="9">
        <f t="shared" si="65"/>
        <v>42184.646863425922</v>
      </c>
      <c r="O1388" s="11">
        <f>YEAR(Table1[[#This Row],[launch date  conversion]])</f>
        <v>2015</v>
      </c>
      <c r="P1388" t="b">
        <v>0</v>
      </c>
      <c r="Q1388">
        <v>14</v>
      </c>
      <c r="R1388" t="b">
        <v>1</v>
      </c>
      <c r="S1388" t="s">
        <v>8274</v>
      </c>
      <c r="T1388" t="s">
        <v>8352</v>
      </c>
      <c r="U1388" t="s">
        <v>8370</v>
      </c>
    </row>
    <row r="1389" spans="1:21" ht="50" customHeight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15" t="str">
        <f t="shared" si="63"/>
        <v>1000 to 4999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 s="9">
        <f t="shared" si="64"/>
        <v>42158.1875</v>
      </c>
      <c r="L1389" s="11">
        <v>2015</v>
      </c>
      <c r="M1389">
        <v>1430604395</v>
      </c>
      <c r="N1389" s="9">
        <f t="shared" si="65"/>
        <v>42126.92123842593</v>
      </c>
      <c r="O1389" s="11">
        <f>YEAR(Table1[[#This Row],[launch date  conversion]])</f>
        <v>2015</v>
      </c>
      <c r="P1389" t="b">
        <v>0</v>
      </c>
      <c r="Q1389">
        <v>78</v>
      </c>
      <c r="R1389" t="b">
        <v>1</v>
      </c>
      <c r="S1389" t="s">
        <v>8274</v>
      </c>
      <c r="T1389" t="s">
        <v>8352</v>
      </c>
      <c r="U1389" t="s">
        <v>8370</v>
      </c>
    </row>
    <row r="1390" spans="1:21" ht="50" customHeight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15" t="str">
        <f t="shared" si="63"/>
        <v>5000 to 9999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 s="9">
        <f t="shared" si="64"/>
        <v>42660.676388888889</v>
      </c>
      <c r="L1390" s="11">
        <v>2016</v>
      </c>
      <c r="M1390">
        <v>1474469117</v>
      </c>
      <c r="N1390" s="9">
        <f t="shared" si="65"/>
        <v>42634.614780092597</v>
      </c>
      <c r="O1390" s="11">
        <f>YEAR(Table1[[#This Row],[launch date  conversion]])</f>
        <v>2016</v>
      </c>
      <c r="P1390" t="b">
        <v>0</v>
      </c>
      <c r="Q1390">
        <v>112</v>
      </c>
      <c r="R1390" t="b">
        <v>1</v>
      </c>
      <c r="S1390" t="s">
        <v>8274</v>
      </c>
      <c r="T1390" t="s">
        <v>8352</v>
      </c>
      <c r="U1390" t="s">
        <v>8370</v>
      </c>
    </row>
    <row r="1391" spans="1:21" ht="50" customHeight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15" t="str">
        <f t="shared" si="63"/>
        <v>less than 1000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 s="9">
        <f t="shared" si="64"/>
        <v>42595.480983796297</v>
      </c>
      <c r="L1391" s="11">
        <v>2016</v>
      </c>
      <c r="M1391">
        <v>1468495957</v>
      </c>
      <c r="N1391" s="9">
        <f t="shared" si="65"/>
        <v>42565.480983796297</v>
      </c>
      <c r="O1391" s="11">
        <f>YEAR(Table1[[#This Row],[launch date  conversion]])</f>
        <v>2016</v>
      </c>
      <c r="P1391" t="b">
        <v>0</v>
      </c>
      <c r="Q1391">
        <v>34</v>
      </c>
      <c r="R1391" t="b">
        <v>1</v>
      </c>
      <c r="S1391" t="s">
        <v>8274</v>
      </c>
      <c r="T1391" t="s">
        <v>8352</v>
      </c>
      <c r="U1391" t="s">
        <v>8370</v>
      </c>
    </row>
    <row r="1392" spans="1:21" ht="50" customHeight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15" t="str">
        <f t="shared" si="63"/>
        <v>1000 to 4999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 s="9">
        <f t="shared" si="64"/>
        <v>42121.716666666667</v>
      </c>
      <c r="L1392" s="11">
        <v>2015</v>
      </c>
      <c r="M1392">
        <v>1427224606</v>
      </c>
      <c r="N1392" s="9">
        <f t="shared" si="65"/>
        <v>42087.803310185183</v>
      </c>
      <c r="O1392" s="11">
        <f>YEAR(Table1[[#This Row],[launch date  conversion]])</f>
        <v>2015</v>
      </c>
      <c r="P1392" t="b">
        <v>0</v>
      </c>
      <c r="Q1392">
        <v>19</v>
      </c>
      <c r="R1392" t="b">
        <v>1</v>
      </c>
      <c r="S1392" t="s">
        <v>8274</v>
      </c>
      <c r="T1392" t="s">
        <v>8352</v>
      </c>
      <c r="U1392" t="s">
        <v>8370</v>
      </c>
    </row>
    <row r="1393" spans="1:21" ht="50" customHeight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15" t="str">
        <f t="shared" si="63"/>
        <v>less than 1000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 s="9">
        <f t="shared" si="64"/>
        <v>42238.207638888889</v>
      </c>
      <c r="L1393" s="11">
        <v>2015</v>
      </c>
      <c r="M1393">
        <v>1436369818</v>
      </c>
      <c r="N1393" s="9">
        <f t="shared" si="65"/>
        <v>42193.650671296295</v>
      </c>
      <c r="O1393" s="11">
        <f>YEAR(Table1[[#This Row],[launch date  conversion]])</f>
        <v>2015</v>
      </c>
      <c r="P1393" t="b">
        <v>0</v>
      </c>
      <c r="Q1393">
        <v>13</v>
      </c>
      <c r="R1393" t="b">
        <v>1</v>
      </c>
      <c r="S1393" t="s">
        <v>8274</v>
      </c>
      <c r="T1393" t="s">
        <v>8352</v>
      </c>
      <c r="U1393" t="s">
        <v>8370</v>
      </c>
    </row>
    <row r="1394" spans="1:21" ht="50" customHeight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15" t="str">
        <f t="shared" si="63"/>
        <v>1000 to 4999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 s="9">
        <f t="shared" si="64"/>
        <v>42432.154930555553</v>
      </c>
      <c r="L1394" s="11">
        <v>2016</v>
      </c>
      <c r="M1394">
        <v>1454298186</v>
      </c>
      <c r="N1394" s="9">
        <f t="shared" si="65"/>
        <v>42401.154930555553</v>
      </c>
      <c r="O1394" s="11">
        <f>YEAR(Table1[[#This Row],[launch date  conversion]])</f>
        <v>2016</v>
      </c>
      <c r="P1394" t="b">
        <v>0</v>
      </c>
      <c r="Q1394">
        <v>104</v>
      </c>
      <c r="R1394" t="b">
        <v>1</v>
      </c>
      <c r="S1394" t="s">
        <v>8274</v>
      </c>
      <c r="T1394" t="s">
        <v>8352</v>
      </c>
      <c r="U1394" t="s">
        <v>8370</v>
      </c>
    </row>
    <row r="1395" spans="1:21" ht="50" customHeight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15" t="str">
        <f t="shared" si="63"/>
        <v>10000 to 14999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 s="9">
        <f t="shared" si="64"/>
        <v>42583.681979166664</v>
      </c>
      <c r="L1395" s="11">
        <v>2016</v>
      </c>
      <c r="M1395">
        <v>1467476523</v>
      </c>
      <c r="N1395" s="9">
        <f t="shared" si="65"/>
        <v>42553.681979166664</v>
      </c>
      <c r="O1395" s="11">
        <f>YEAR(Table1[[#This Row],[launch date  conversion]])</f>
        <v>2016</v>
      </c>
      <c r="P1395" t="b">
        <v>0</v>
      </c>
      <c r="Q1395">
        <v>52</v>
      </c>
      <c r="R1395" t="b">
        <v>1</v>
      </c>
      <c r="S1395" t="s">
        <v>8274</v>
      </c>
      <c r="T1395" t="s">
        <v>8352</v>
      </c>
      <c r="U1395" t="s">
        <v>8370</v>
      </c>
    </row>
    <row r="1396" spans="1:21" ht="50" customHeight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15" t="str">
        <f t="shared" si="63"/>
        <v>less than 1000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 s="9">
        <f t="shared" si="64"/>
        <v>42795.125</v>
      </c>
      <c r="L1396" s="11">
        <v>2017</v>
      </c>
      <c r="M1396">
        <v>1484623726</v>
      </c>
      <c r="N1396" s="9">
        <f t="shared" si="65"/>
        <v>42752.144976851851</v>
      </c>
      <c r="O1396" s="11">
        <f>YEAR(Table1[[#This Row],[launch date  conversion]])</f>
        <v>2017</v>
      </c>
      <c r="P1396" t="b">
        <v>0</v>
      </c>
      <c r="Q1396">
        <v>17</v>
      </c>
      <c r="R1396" t="b">
        <v>1</v>
      </c>
      <c r="S1396" t="s">
        <v>8274</v>
      </c>
      <c r="T1396" t="s">
        <v>8352</v>
      </c>
      <c r="U1396" t="s">
        <v>8370</v>
      </c>
    </row>
    <row r="1397" spans="1:21" ht="50" customHeight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15" t="str">
        <f t="shared" si="63"/>
        <v>1000 to 4999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 s="9">
        <f t="shared" si="64"/>
        <v>42749.90834490741</v>
      </c>
      <c r="L1397" s="11">
        <v>2017</v>
      </c>
      <c r="M1397">
        <v>1481838481</v>
      </c>
      <c r="N1397" s="9">
        <f t="shared" si="65"/>
        <v>42719.90834490741</v>
      </c>
      <c r="O1397" s="11">
        <f>YEAR(Table1[[#This Row],[launch date  conversion]])</f>
        <v>2016</v>
      </c>
      <c r="P1397" t="b">
        <v>0</v>
      </c>
      <c r="Q1397">
        <v>82</v>
      </c>
      <c r="R1397" t="b">
        <v>1</v>
      </c>
      <c r="S1397" t="s">
        <v>8274</v>
      </c>
      <c r="T1397" t="s">
        <v>8352</v>
      </c>
      <c r="U1397" t="s">
        <v>8370</v>
      </c>
    </row>
    <row r="1398" spans="1:21" ht="50" customHeight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15" t="str">
        <f t="shared" si="63"/>
        <v>5000 to 9999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 s="9">
        <f t="shared" si="64"/>
        <v>42048.99863425926</v>
      </c>
      <c r="L1398" s="11">
        <v>2015</v>
      </c>
      <c r="M1398">
        <v>1421279882</v>
      </c>
      <c r="N1398" s="9">
        <f t="shared" si="65"/>
        <v>42018.99863425926</v>
      </c>
      <c r="O1398" s="11">
        <f>YEAR(Table1[[#This Row],[launch date  conversion]])</f>
        <v>2015</v>
      </c>
      <c r="P1398" t="b">
        <v>0</v>
      </c>
      <c r="Q1398">
        <v>73</v>
      </c>
      <c r="R1398" t="b">
        <v>1</v>
      </c>
      <c r="S1398" t="s">
        <v>8274</v>
      </c>
      <c r="T1398" t="s">
        <v>8352</v>
      </c>
      <c r="U1398" t="s">
        <v>8370</v>
      </c>
    </row>
    <row r="1399" spans="1:21" ht="50" customHeight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15" t="str">
        <f t="shared" si="63"/>
        <v>10000 to 14999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 s="9">
        <f t="shared" si="64"/>
        <v>42670.888194444444</v>
      </c>
      <c r="L1399" s="11">
        <v>2016</v>
      </c>
      <c r="M1399">
        <v>1475013710</v>
      </c>
      <c r="N1399" s="9">
        <f t="shared" si="65"/>
        <v>42640.917939814812</v>
      </c>
      <c r="O1399" s="11">
        <f>YEAR(Table1[[#This Row],[launch date  conversion]])</f>
        <v>2016</v>
      </c>
      <c r="P1399" t="b">
        <v>0</v>
      </c>
      <c r="Q1399">
        <v>158</v>
      </c>
      <c r="R1399" t="b">
        <v>1</v>
      </c>
      <c r="S1399" t="s">
        <v>8274</v>
      </c>
      <c r="T1399" t="s">
        <v>8352</v>
      </c>
      <c r="U1399" t="s">
        <v>8370</v>
      </c>
    </row>
    <row r="1400" spans="1:21" ht="50" customHeight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15" t="str">
        <f t="shared" si="63"/>
        <v>1000 to 4999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 s="9">
        <f t="shared" si="64"/>
        <v>42556.874236111107</v>
      </c>
      <c r="L1400" s="11">
        <v>2016</v>
      </c>
      <c r="M1400">
        <v>1465160334</v>
      </c>
      <c r="N1400" s="9">
        <f t="shared" si="65"/>
        <v>42526.874236111107</v>
      </c>
      <c r="O1400" s="11">
        <f>YEAR(Table1[[#This Row],[launch date  conversion]])</f>
        <v>2016</v>
      </c>
      <c r="P1400" t="b">
        <v>0</v>
      </c>
      <c r="Q1400">
        <v>65</v>
      </c>
      <c r="R1400" t="b">
        <v>1</v>
      </c>
      <c r="S1400" t="s">
        <v>8274</v>
      </c>
      <c r="T1400" t="s">
        <v>8352</v>
      </c>
      <c r="U1400" t="s">
        <v>8370</v>
      </c>
    </row>
    <row r="1401" spans="1:21" ht="50" customHeight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15" t="str">
        <f t="shared" si="63"/>
        <v>5000 to 9999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 s="9">
        <f t="shared" si="64"/>
        <v>41919.004317129627</v>
      </c>
      <c r="L1401" s="11">
        <v>2014</v>
      </c>
      <c r="M1401">
        <v>1410048373</v>
      </c>
      <c r="N1401" s="9">
        <f t="shared" si="65"/>
        <v>41889.004317129627</v>
      </c>
      <c r="O1401" s="11">
        <f>YEAR(Table1[[#This Row],[launch date  conversion]])</f>
        <v>2014</v>
      </c>
      <c r="P1401" t="b">
        <v>0</v>
      </c>
      <c r="Q1401">
        <v>184</v>
      </c>
      <c r="R1401" t="b">
        <v>1</v>
      </c>
      <c r="S1401" t="s">
        <v>8274</v>
      </c>
      <c r="T1401" t="s">
        <v>8352</v>
      </c>
      <c r="U1401" t="s">
        <v>8370</v>
      </c>
    </row>
    <row r="1402" spans="1:21" ht="50" customHeight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15" t="str">
        <f t="shared" si="63"/>
        <v>less than 1000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 s="9">
        <f t="shared" si="64"/>
        <v>42533.229166666672</v>
      </c>
      <c r="L1402" s="11">
        <v>2016</v>
      </c>
      <c r="M1402">
        <v>1462695073</v>
      </c>
      <c r="N1402" s="9">
        <f t="shared" si="65"/>
        <v>42498.341122685189</v>
      </c>
      <c r="O1402" s="11">
        <f>YEAR(Table1[[#This Row],[launch date  conversion]])</f>
        <v>2016</v>
      </c>
      <c r="P1402" t="b">
        <v>0</v>
      </c>
      <c r="Q1402">
        <v>34</v>
      </c>
      <c r="R1402" t="b">
        <v>1</v>
      </c>
      <c r="S1402" t="s">
        <v>8274</v>
      </c>
      <c r="T1402" t="s">
        <v>8352</v>
      </c>
      <c r="U1402" t="s">
        <v>8370</v>
      </c>
    </row>
    <row r="1403" spans="1:21" ht="50" customHeight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15" t="str">
        <f t="shared" si="63"/>
        <v>1000 to 4999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 s="9">
        <f t="shared" si="64"/>
        <v>41420.99622685185</v>
      </c>
      <c r="L1403" s="11">
        <v>2013</v>
      </c>
      <c r="M1403">
        <v>1367798074</v>
      </c>
      <c r="N1403" s="9">
        <f t="shared" si="65"/>
        <v>41399.99622685185</v>
      </c>
      <c r="O1403" s="11">
        <f>YEAR(Table1[[#This Row],[launch date  conversion]])</f>
        <v>2013</v>
      </c>
      <c r="P1403" t="b">
        <v>0</v>
      </c>
      <c r="Q1403">
        <v>240</v>
      </c>
      <c r="R1403" t="b">
        <v>1</v>
      </c>
      <c r="S1403" t="s">
        <v>8274</v>
      </c>
      <c r="T1403" t="s">
        <v>8352</v>
      </c>
      <c r="U1403" t="s">
        <v>8370</v>
      </c>
    </row>
    <row r="1404" spans="1:21" ht="50" customHeight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15" t="str">
        <f t="shared" si="63"/>
        <v>1000 to 4999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 s="9">
        <f t="shared" si="64"/>
        <v>42125.011701388896</v>
      </c>
      <c r="L1404" s="11">
        <v>2015</v>
      </c>
      <c r="M1404">
        <v>1425259011</v>
      </c>
      <c r="N1404" s="9">
        <f t="shared" si="65"/>
        <v>42065.053368055553</v>
      </c>
      <c r="O1404" s="11">
        <f>YEAR(Table1[[#This Row],[launch date  conversion]])</f>
        <v>2015</v>
      </c>
      <c r="P1404" t="b">
        <v>0</v>
      </c>
      <c r="Q1404">
        <v>113</v>
      </c>
      <c r="R1404" t="b">
        <v>1</v>
      </c>
      <c r="S1404" t="s">
        <v>8274</v>
      </c>
      <c r="T1404" t="s">
        <v>8352</v>
      </c>
      <c r="U1404" t="s">
        <v>8370</v>
      </c>
    </row>
    <row r="1405" spans="1:21" ht="50" customHeight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15" t="str">
        <f t="shared" si="63"/>
        <v>1000 to 4999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 s="9">
        <f t="shared" si="64"/>
        <v>41481.062905092593</v>
      </c>
      <c r="L1405" s="11">
        <v>2013</v>
      </c>
      <c r="M1405">
        <v>1372210235</v>
      </c>
      <c r="N1405" s="9">
        <f t="shared" si="65"/>
        <v>41451.062905092593</v>
      </c>
      <c r="O1405" s="11">
        <f>YEAR(Table1[[#This Row],[launch date  conversion]])</f>
        <v>2013</v>
      </c>
      <c r="P1405" t="b">
        <v>0</v>
      </c>
      <c r="Q1405">
        <v>66</v>
      </c>
      <c r="R1405" t="b">
        <v>1</v>
      </c>
      <c r="S1405" t="s">
        <v>8274</v>
      </c>
      <c r="T1405" t="s">
        <v>8352</v>
      </c>
      <c r="U1405" t="s">
        <v>8370</v>
      </c>
    </row>
    <row r="1406" spans="1:21" ht="50" customHeight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15" t="str">
        <f t="shared" si="63"/>
        <v>10000 to 14999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 s="9">
        <f t="shared" si="64"/>
        <v>42057.510243055556</v>
      </c>
      <c r="L1406" s="11">
        <v>2015</v>
      </c>
      <c r="M1406">
        <v>1422447285</v>
      </c>
      <c r="N1406" s="9">
        <f t="shared" si="65"/>
        <v>42032.510243055556</v>
      </c>
      <c r="O1406" s="11">
        <f>YEAR(Table1[[#This Row],[launch date  conversion]])</f>
        <v>2015</v>
      </c>
      <c r="P1406" t="b">
        <v>1</v>
      </c>
      <c r="Q1406">
        <v>5</v>
      </c>
      <c r="R1406" t="b">
        <v>0</v>
      </c>
      <c r="S1406" t="s">
        <v>8285</v>
      </c>
      <c r="T1406" t="s">
        <v>8354</v>
      </c>
      <c r="U1406" t="s">
        <v>8381</v>
      </c>
    </row>
    <row r="1407" spans="1:21" ht="50" customHeight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15" t="str">
        <f t="shared" si="63"/>
        <v>25000 to 29999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 s="9">
        <f t="shared" si="64"/>
        <v>41971.722233796296</v>
      </c>
      <c r="L1407" s="11">
        <v>2014</v>
      </c>
      <c r="M1407">
        <v>1414599601</v>
      </c>
      <c r="N1407" s="9">
        <f t="shared" si="65"/>
        <v>41941.680567129632</v>
      </c>
      <c r="O1407" s="11">
        <f>YEAR(Table1[[#This Row],[launch date  conversion]])</f>
        <v>2014</v>
      </c>
      <c r="P1407" t="b">
        <v>1</v>
      </c>
      <c r="Q1407">
        <v>17</v>
      </c>
      <c r="R1407" t="b">
        <v>0</v>
      </c>
      <c r="S1407" t="s">
        <v>8285</v>
      </c>
      <c r="T1407" t="s">
        <v>8354</v>
      </c>
      <c r="U1407" t="s">
        <v>8381</v>
      </c>
    </row>
    <row r="1408" spans="1:21" ht="50" customHeight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15" t="str">
        <f t="shared" si="63"/>
        <v>10000 to 14999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 s="9">
        <f t="shared" si="64"/>
        <v>42350.416666666672</v>
      </c>
      <c r="L1408" s="11">
        <v>2015</v>
      </c>
      <c r="M1408">
        <v>1445336607</v>
      </c>
      <c r="N1408" s="9">
        <f t="shared" si="65"/>
        <v>42297.432951388888</v>
      </c>
      <c r="O1408" s="11">
        <f>YEAR(Table1[[#This Row],[launch date  conversion]])</f>
        <v>2015</v>
      </c>
      <c r="P1408" t="b">
        <v>0</v>
      </c>
      <c r="Q1408">
        <v>3</v>
      </c>
      <c r="R1408" t="b">
        <v>0</v>
      </c>
      <c r="S1408" t="s">
        <v>8285</v>
      </c>
      <c r="T1408" t="s">
        <v>8354</v>
      </c>
      <c r="U1408" t="s">
        <v>8381</v>
      </c>
    </row>
    <row r="1409" spans="1:21" ht="50" customHeight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15" t="str">
        <f t="shared" si="63"/>
        <v>1000 to 4999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 s="9">
        <f t="shared" si="64"/>
        <v>41863.536782407406</v>
      </c>
      <c r="L1409" s="11">
        <v>2014</v>
      </c>
      <c r="M1409">
        <v>1405687978</v>
      </c>
      <c r="N1409" s="9">
        <f t="shared" si="65"/>
        <v>41838.536782407406</v>
      </c>
      <c r="O1409" s="11">
        <f>YEAR(Table1[[#This Row],[launch date  conversion]])</f>
        <v>2014</v>
      </c>
      <c r="P1409" t="b">
        <v>0</v>
      </c>
      <c r="Q1409">
        <v>2</v>
      </c>
      <c r="R1409" t="b">
        <v>0</v>
      </c>
      <c r="S1409" t="s">
        <v>8285</v>
      </c>
      <c r="T1409" t="s">
        <v>8354</v>
      </c>
      <c r="U1409" t="s">
        <v>8381</v>
      </c>
    </row>
    <row r="1410" spans="1:21" ht="50" customHeight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15" t="str">
        <f t="shared" ref="E1410:E1473" si="66">_xlfn.IFS(D1410&lt;1000,"less than 1000",D1410&lt;5000, "1000 to 4999",D1410&lt;10000, "5000 to 9999",D1410&lt;15000, "10000 to 14999",D1410&lt;20000,"15000 to 19999",D1410&lt;25000, "20000 to 24999", D1410&lt;30000, "25000 to 29999",D1410&lt;35000,"30000 to 34999", D1410&lt;40000,"35000 to 39999", D1410&lt;45000,"40000 to 44999",D1410&lt;50000,"45000 to 49999",TRUE, "Greater than 50000")</f>
        <v>1000 to 4999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 s="9">
        <f t="shared" si="64"/>
        <v>42321.913842592592</v>
      </c>
      <c r="L1410" s="11">
        <v>2015</v>
      </c>
      <c r="M1410">
        <v>1444856156</v>
      </c>
      <c r="N1410" s="9">
        <f t="shared" si="65"/>
        <v>42291.872175925921</v>
      </c>
      <c r="O1410" s="11">
        <f>YEAR(Table1[[#This Row],[launch date  conversion]])</f>
        <v>2015</v>
      </c>
      <c r="P1410" t="b">
        <v>0</v>
      </c>
      <c r="Q1410">
        <v>6</v>
      </c>
      <c r="R1410" t="b">
        <v>0</v>
      </c>
      <c r="S1410" t="s">
        <v>8285</v>
      </c>
      <c r="T1410" t="s">
        <v>8354</v>
      </c>
      <c r="U1410" t="s">
        <v>8381</v>
      </c>
    </row>
    <row r="1411" spans="1:21" ht="50" customHeight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15" t="str">
        <f t="shared" si="66"/>
        <v>1000 to 4999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9">
        <f t="shared" ref="K1411:K1474" si="67">(((J1411/60)/60)/24)+DATE(1970,1,1)</f>
        <v>42005.175173611111</v>
      </c>
      <c r="L1411" s="11">
        <v>2015</v>
      </c>
      <c r="M1411">
        <v>1414897935</v>
      </c>
      <c r="N1411" s="9">
        <f t="shared" ref="N1411:N1474" si="68">(((M1411/60)/60)/24)+DATE(1970,1,1)</f>
        <v>41945.133506944447</v>
      </c>
      <c r="O1411" s="11">
        <f>YEAR(Table1[[#This Row],[launch date  conversion]])</f>
        <v>2014</v>
      </c>
      <c r="P1411" t="b">
        <v>0</v>
      </c>
      <c r="Q1411">
        <v>0</v>
      </c>
      <c r="R1411" t="b">
        <v>0</v>
      </c>
      <c r="S1411" t="s">
        <v>8285</v>
      </c>
      <c r="T1411" t="s">
        <v>8354</v>
      </c>
      <c r="U1411" t="s">
        <v>8381</v>
      </c>
    </row>
    <row r="1412" spans="1:21" ht="50" customHeight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15" t="str">
        <f t="shared" si="66"/>
        <v>5000 to 9999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 s="9">
        <f t="shared" si="67"/>
        <v>42524.318518518514</v>
      </c>
      <c r="L1412" s="11">
        <v>2016</v>
      </c>
      <c r="M1412">
        <v>1461051520</v>
      </c>
      <c r="N1412" s="9">
        <f t="shared" si="68"/>
        <v>42479.318518518514</v>
      </c>
      <c r="O1412" s="11">
        <f>YEAR(Table1[[#This Row],[launch date  conversion]])</f>
        <v>2016</v>
      </c>
      <c r="P1412" t="b">
        <v>0</v>
      </c>
      <c r="Q1412">
        <v>1</v>
      </c>
      <c r="R1412" t="b">
        <v>0</v>
      </c>
      <c r="S1412" t="s">
        <v>8285</v>
      </c>
      <c r="T1412" t="s">
        <v>8354</v>
      </c>
      <c r="U1412" t="s">
        <v>8381</v>
      </c>
    </row>
    <row r="1413" spans="1:21" ht="50" customHeight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15" t="str">
        <f t="shared" si="66"/>
        <v>1000 to 4999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 s="9">
        <f t="shared" si="67"/>
        <v>42041.059027777781</v>
      </c>
      <c r="L1413" s="11">
        <v>2015</v>
      </c>
      <c r="M1413">
        <v>1420766700</v>
      </c>
      <c r="N1413" s="9">
        <f t="shared" si="68"/>
        <v>42013.059027777781</v>
      </c>
      <c r="O1413" s="11">
        <f>YEAR(Table1[[#This Row],[launch date  conversion]])</f>
        <v>2015</v>
      </c>
      <c r="P1413" t="b">
        <v>0</v>
      </c>
      <c r="Q1413">
        <v>3</v>
      </c>
      <c r="R1413" t="b">
        <v>0</v>
      </c>
      <c r="S1413" t="s">
        <v>8285</v>
      </c>
      <c r="T1413" t="s">
        <v>8354</v>
      </c>
      <c r="U1413" t="s">
        <v>8381</v>
      </c>
    </row>
    <row r="1414" spans="1:21" ht="50" customHeight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15" t="str">
        <f t="shared" si="66"/>
        <v>5000 to 9999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 s="9">
        <f t="shared" si="67"/>
        <v>41977.063645833332</v>
      </c>
      <c r="L1414" s="11">
        <v>2014</v>
      </c>
      <c r="M1414">
        <v>1415064699</v>
      </c>
      <c r="N1414" s="9">
        <f t="shared" si="68"/>
        <v>41947.063645833332</v>
      </c>
      <c r="O1414" s="11">
        <f>YEAR(Table1[[#This Row],[launch date  conversion]])</f>
        <v>2014</v>
      </c>
      <c r="P1414" t="b">
        <v>0</v>
      </c>
      <c r="Q1414">
        <v>13</v>
      </c>
      <c r="R1414" t="b">
        <v>0</v>
      </c>
      <c r="S1414" t="s">
        <v>8285</v>
      </c>
      <c r="T1414" t="s">
        <v>8354</v>
      </c>
      <c r="U1414" t="s">
        <v>8381</v>
      </c>
    </row>
    <row r="1415" spans="1:21" ht="50" customHeight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15" t="str">
        <f t="shared" si="66"/>
        <v>1000 to 4999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 s="9">
        <f t="shared" si="67"/>
        <v>42420.437152777777</v>
      </c>
      <c r="L1415" s="11">
        <v>2016</v>
      </c>
      <c r="M1415">
        <v>1450780170</v>
      </c>
      <c r="N1415" s="9">
        <f t="shared" si="68"/>
        <v>42360.437152777777</v>
      </c>
      <c r="O1415" s="11">
        <f>YEAR(Table1[[#This Row],[launch date  conversion]])</f>
        <v>2015</v>
      </c>
      <c r="P1415" t="b">
        <v>0</v>
      </c>
      <c r="Q1415">
        <v>1</v>
      </c>
      <c r="R1415" t="b">
        <v>0</v>
      </c>
      <c r="S1415" t="s">
        <v>8285</v>
      </c>
      <c r="T1415" t="s">
        <v>8354</v>
      </c>
      <c r="U1415" t="s">
        <v>8381</v>
      </c>
    </row>
    <row r="1416" spans="1:21" ht="50" customHeight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15" t="str">
        <f t="shared" si="66"/>
        <v>less than 1000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 s="9">
        <f t="shared" si="67"/>
        <v>42738.25309027778</v>
      </c>
      <c r="L1416" s="11">
        <v>2017</v>
      </c>
      <c r="M1416">
        <v>1480831467</v>
      </c>
      <c r="N1416" s="9">
        <f t="shared" si="68"/>
        <v>42708.25309027778</v>
      </c>
      <c r="O1416" s="11">
        <f>YEAR(Table1[[#This Row],[launch date  conversion]])</f>
        <v>2016</v>
      </c>
      <c r="P1416" t="b">
        <v>0</v>
      </c>
      <c r="Q1416">
        <v>1</v>
      </c>
      <c r="R1416" t="b">
        <v>0</v>
      </c>
      <c r="S1416" t="s">
        <v>8285</v>
      </c>
      <c r="T1416" t="s">
        <v>8354</v>
      </c>
      <c r="U1416" t="s">
        <v>8381</v>
      </c>
    </row>
    <row r="1417" spans="1:21" ht="50" customHeight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15" t="str">
        <f t="shared" si="66"/>
        <v>1000 to 4999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 s="9">
        <f t="shared" si="67"/>
        <v>42232.675821759258</v>
      </c>
      <c r="L1417" s="11">
        <v>2015</v>
      </c>
      <c r="M1417">
        <v>1436285591</v>
      </c>
      <c r="N1417" s="9">
        <f t="shared" si="68"/>
        <v>42192.675821759258</v>
      </c>
      <c r="O1417" s="11">
        <f>YEAR(Table1[[#This Row],[launch date  conversion]])</f>
        <v>2015</v>
      </c>
      <c r="P1417" t="b">
        <v>0</v>
      </c>
      <c r="Q1417">
        <v>9</v>
      </c>
      <c r="R1417" t="b">
        <v>0</v>
      </c>
      <c r="S1417" t="s">
        <v>8285</v>
      </c>
      <c r="T1417" t="s">
        <v>8354</v>
      </c>
      <c r="U1417" t="s">
        <v>8381</v>
      </c>
    </row>
    <row r="1418" spans="1:21" ht="50" customHeight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15" t="str">
        <f t="shared" si="66"/>
        <v>Greater than 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9">
        <f t="shared" si="67"/>
        <v>42329.967812499999</v>
      </c>
      <c r="L1418" s="11">
        <v>2015</v>
      </c>
      <c r="M1418">
        <v>1445552019</v>
      </c>
      <c r="N1418" s="9">
        <f t="shared" si="68"/>
        <v>42299.926145833335</v>
      </c>
      <c r="O1418" s="11">
        <f>YEAR(Table1[[#This Row],[launch date  conversion]])</f>
        <v>2015</v>
      </c>
      <c r="P1418" t="b">
        <v>0</v>
      </c>
      <c r="Q1418">
        <v>0</v>
      </c>
      <c r="R1418" t="b">
        <v>0</v>
      </c>
      <c r="S1418" t="s">
        <v>8285</v>
      </c>
      <c r="T1418" t="s">
        <v>8354</v>
      </c>
      <c r="U1418" t="s">
        <v>8381</v>
      </c>
    </row>
    <row r="1419" spans="1:21" ht="50" customHeight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15" t="str">
        <f t="shared" si="66"/>
        <v>1000 to 4999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 s="9">
        <f t="shared" si="67"/>
        <v>42262.465972222228</v>
      </c>
      <c r="L1419" s="11">
        <v>2015</v>
      </c>
      <c r="M1419">
        <v>1439696174</v>
      </c>
      <c r="N1419" s="9">
        <f t="shared" si="68"/>
        <v>42232.15016203704</v>
      </c>
      <c r="O1419" s="11">
        <f>YEAR(Table1[[#This Row],[launch date  conversion]])</f>
        <v>2015</v>
      </c>
      <c r="P1419" t="b">
        <v>0</v>
      </c>
      <c r="Q1419">
        <v>2</v>
      </c>
      <c r="R1419" t="b">
        <v>0</v>
      </c>
      <c r="S1419" t="s">
        <v>8285</v>
      </c>
      <c r="T1419" t="s">
        <v>8354</v>
      </c>
      <c r="U1419" t="s">
        <v>8381</v>
      </c>
    </row>
    <row r="1420" spans="1:21" ht="50" customHeight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15" t="str">
        <f t="shared" si="66"/>
        <v>1000 to 4999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 s="9">
        <f t="shared" si="67"/>
        <v>42425.456412037034</v>
      </c>
      <c r="L1420" s="11">
        <v>2016</v>
      </c>
      <c r="M1420">
        <v>1453805834</v>
      </c>
      <c r="N1420" s="9">
        <f t="shared" si="68"/>
        <v>42395.456412037034</v>
      </c>
      <c r="O1420" s="11">
        <f>YEAR(Table1[[#This Row],[launch date  conversion]])</f>
        <v>2016</v>
      </c>
      <c r="P1420" t="b">
        <v>0</v>
      </c>
      <c r="Q1420">
        <v>1</v>
      </c>
      <c r="R1420" t="b">
        <v>0</v>
      </c>
      <c r="S1420" t="s">
        <v>8285</v>
      </c>
      <c r="T1420" t="s">
        <v>8354</v>
      </c>
      <c r="U1420" t="s">
        <v>8381</v>
      </c>
    </row>
    <row r="1421" spans="1:21" ht="50" customHeight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15" t="str">
        <f t="shared" si="66"/>
        <v>5000 to 9999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 s="9">
        <f t="shared" si="67"/>
        <v>42652.456238425926</v>
      </c>
      <c r="L1421" s="11">
        <v>2016</v>
      </c>
      <c r="M1421">
        <v>1473418619</v>
      </c>
      <c r="N1421" s="9">
        <f t="shared" si="68"/>
        <v>42622.456238425926</v>
      </c>
      <c r="O1421" s="11">
        <f>YEAR(Table1[[#This Row],[launch date  conversion]])</f>
        <v>2016</v>
      </c>
      <c r="P1421" t="b">
        <v>0</v>
      </c>
      <c r="Q1421">
        <v>10</v>
      </c>
      <c r="R1421" t="b">
        <v>0</v>
      </c>
      <c r="S1421" t="s">
        <v>8285</v>
      </c>
      <c r="T1421" t="s">
        <v>8354</v>
      </c>
      <c r="U1421" t="s">
        <v>8381</v>
      </c>
    </row>
    <row r="1422" spans="1:21" ht="50" customHeight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15" t="str">
        <f t="shared" si="66"/>
        <v>less than 1000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9">
        <f t="shared" si="67"/>
        <v>42549.667662037042</v>
      </c>
      <c r="L1422" s="11">
        <v>2016</v>
      </c>
      <c r="M1422">
        <v>1464969686</v>
      </c>
      <c r="N1422" s="9">
        <f t="shared" si="68"/>
        <v>42524.667662037042</v>
      </c>
      <c r="O1422" s="11">
        <f>YEAR(Table1[[#This Row],[launch date  conversion]])</f>
        <v>2016</v>
      </c>
      <c r="P1422" t="b">
        <v>0</v>
      </c>
      <c r="Q1422">
        <v>3</v>
      </c>
      <c r="R1422" t="b">
        <v>0</v>
      </c>
      <c r="S1422" t="s">
        <v>8285</v>
      </c>
      <c r="T1422" t="s">
        <v>8354</v>
      </c>
      <c r="U1422" t="s">
        <v>8381</v>
      </c>
    </row>
    <row r="1423" spans="1:21" ht="50" customHeight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15" t="str">
        <f t="shared" si="66"/>
        <v>Greater than 50000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 s="9">
        <f t="shared" si="67"/>
        <v>42043.915613425925</v>
      </c>
      <c r="L1423" s="11">
        <v>2015</v>
      </c>
      <c r="M1423">
        <v>1420840709</v>
      </c>
      <c r="N1423" s="9">
        <f t="shared" si="68"/>
        <v>42013.915613425925</v>
      </c>
      <c r="O1423" s="11">
        <f>YEAR(Table1[[#This Row],[launch date  conversion]])</f>
        <v>2015</v>
      </c>
      <c r="P1423" t="b">
        <v>0</v>
      </c>
      <c r="Q1423">
        <v>2</v>
      </c>
      <c r="R1423" t="b">
        <v>0</v>
      </c>
      <c r="S1423" t="s">
        <v>8285</v>
      </c>
      <c r="T1423" t="s">
        <v>8354</v>
      </c>
      <c r="U1423" t="s">
        <v>8381</v>
      </c>
    </row>
    <row r="1424" spans="1:21" ht="50" customHeight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15" t="str">
        <f t="shared" si="66"/>
        <v>25000 to 29999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 s="9">
        <f t="shared" si="67"/>
        <v>42634.239629629628</v>
      </c>
      <c r="L1424" s="11">
        <v>2016</v>
      </c>
      <c r="M1424">
        <v>1471844704</v>
      </c>
      <c r="N1424" s="9">
        <f t="shared" si="68"/>
        <v>42604.239629629628</v>
      </c>
      <c r="O1424" s="11">
        <f>YEAR(Table1[[#This Row],[launch date  conversion]])</f>
        <v>2016</v>
      </c>
      <c r="P1424" t="b">
        <v>0</v>
      </c>
      <c r="Q1424">
        <v>2</v>
      </c>
      <c r="R1424" t="b">
        <v>0</v>
      </c>
      <c r="S1424" t="s">
        <v>8285</v>
      </c>
      <c r="T1424" t="s">
        <v>8354</v>
      </c>
      <c r="U1424" t="s">
        <v>8381</v>
      </c>
    </row>
    <row r="1425" spans="1:21" ht="50" customHeight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15" t="str">
        <f t="shared" si="66"/>
        <v>30000 to 34999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 s="9">
        <f t="shared" si="67"/>
        <v>42370.360312500001</v>
      </c>
      <c r="L1425" s="11">
        <v>2016</v>
      </c>
      <c r="M1425">
        <v>1449045531</v>
      </c>
      <c r="N1425" s="9">
        <f t="shared" si="68"/>
        <v>42340.360312500001</v>
      </c>
      <c r="O1425" s="11">
        <f>YEAR(Table1[[#This Row],[launch date  conversion]])</f>
        <v>2015</v>
      </c>
      <c r="P1425" t="b">
        <v>0</v>
      </c>
      <c r="Q1425">
        <v>1</v>
      </c>
      <c r="R1425" t="b">
        <v>0</v>
      </c>
      <c r="S1425" t="s">
        <v>8285</v>
      </c>
      <c r="T1425" t="s">
        <v>8354</v>
      </c>
      <c r="U1425" t="s">
        <v>8381</v>
      </c>
    </row>
    <row r="1426" spans="1:21" ht="50" customHeight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15" t="str">
        <f t="shared" si="66"/>
        <v>5000 to 9999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 s="9">
        <f t="shared" si="67"/>
        <v>42689.759282407409</v>
      </c>
      <c r="L1426" s="11">
        <v>2016</v>
      </c>
      <c r="M1426">
        <v>1478106802</v>
      </c>
      <c r="N1426" s="9">
        <f t="shared" si="68"/>
        <v>42676.717615740738</v>
      </c>
      <c r="O1426" s="11">
        <f>YEAR(Table1[[#This Row],[launch date  conversion]])</f>
        <v>2016</v>
      </c>
      <c r="P1426" t="b">
        <v>0</v>
      </c>
      <c r="Q1426">
        <v>14</v>
      </c>
      <c r="R1426" t="b">
        <v>0</v>
      </c>
      <c r="S1426" t="s">
        <v>8285</v>
      </c>
      <c r="T1426" t="s">
        <v>8354</v>
      </c>
      <c r="U1426" t="s">
        <v>8381</v>
      </c>
    </row>
    <row r="1427" spans="1:21" ht="50" customHeight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15" t="str">
        <f t="shared" si="66"/>
        <v>10000 to 14999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9">
        <f t="shared" si="67"/>
        <v>42123.131469907406</v>
      </c>
      <c r="L1427" s="11">
        <v>2015</v>
      </c>
      <c r="M1427">
        <v>1427684959</v>
      </c>
      <c r="N1427" s="9">
        <f t="shared" si="68"/>
        <v>42093.131469907406</v>
      </c>
      <c r="O1427" s="11">
        <f>YEAR(Table1[[#This Row],[launch date  conversion]])</f>
        <v>2015</v>
      </c>
      <c r="P1427" t="b">
        <v>0</v>
      </c>
      <c r="Q1427">
        <v>0</v>
      </c>
      <c r="R1427" t="b">
        <v>0</v>
      </c>
      <c r="S1427" t="s">
        <v>8285</v>
      </c>
      <c r="T1427" t="s">
        <v>8354</v>
      </c>
      <c r="U1427" t="s">
        <v>8381</v>
      </c>
    </row>
    <row r="1428" spans="1:21" ht="50" customHeight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15" t="str">
        <f t="shared" si="66"/>
        <v>1000 to 4999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9">
        <f t="shared" si="67"/>
        <v>42240.390277777777</v>
      </c>
      <c r="L1428" s="11">
        <v>2015</v>
      </c>
      <c r="M1428">
        <v>1435224120</v>
      </c>
      <c r="N1428" s="9">
        <f t="shared" si="68"/>
        <v>42180.390277777777</v>
      </c>
      <c r="O1428" s="11">
        <f>YEAR(Table1[[#This Row],[launch date  conversion]])</f>
        <v>2015</v>
      </c>
      <c r="P1428" t="b">
        <v>0</v>
      </c>
      <c r="Q1428">
        <v>0</v>
      </c>
      <c r="R1428" t="b">
        <v>0</v>
      </c>
      <c r="S1428" t="s">
        <v>8285</v>
      </c>
      <c r="T1428" t="s">
        <v>8354</v>
      </c>
      <c r="U1428" t="s">
        <v>8381</v>
      </c>
    </row>
    <row r="1429" spans="1:21" ht="50" customHeight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15" t="str">
        <f t="shared" si="66"/>
        <v>5000 to 9999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 s="9">
        <f t="shared" si="67"/>
        <v>42631.851678240739</v>
      </c>
      <c r="L1429" s="11">
        <v>2016</v>
      </c>
      <c r="M1429">
        <v>1471638385</v>
      </c>
      <c r="N1429" s="9">
        <f t="shared" si="68"/>
        <v>42601.851678240739</v>
      </c>
      <c r="O1429" s="11">
        <f>YEAR(Table1[[#This Row],[launch date  conversion]])</f>
        <v>2016</v>
      </c>
      <c r="P1429" t="b">
        <v>0</v>
      </c>
      <c r="Q1429">
        <v>4</v>
      </c>
      <c r="R1429" t="b">
        <v>0</v>
      </c>
      <c r="S1429" t="s">
        <v>8285</v>
      </c>
      <c r="T1429" t="s">
        <v>8354</v>
      </c>
      <c r="U1429" t="s">
        <v>8381</v>
      </c>
    </row>
    <row r="1430" spans="1:21" ht="50" customHeight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15" t="str">
        <f t="shared" si="66"/>
        <v>1000 to 4999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 s="9">
        <f t="shared" si="67"/>
        <v>42462.338159722218</v>
      </c>
      <c r="L1430" s="11">
        <v>2016</v>
      </c>
      <c r="M1430">
        <v>1456996017</v>
      </c>
      <c r="N1430" s="9">
        <f t="shared" si="68"/>
        <v>42432.379826388889</v>
      </c>
      <c r="O1430" s="11">
        <f>YEAR(Table1[[#This Row],[launch date  conversion]])</f>
        <v>2016</v>
      </c>
      <c r="P1430" t="b">
        <v>0</v>
      </c>
      <c r="Q1430">
        <v>3</v>
      </c>
      <c r="R1430" t="b">
        <v>0</v>
      </c>
      <c r="S1430" t="s">
        <v>8285</v>
      </c>
      <c r="T1430" t="s">
        <v>8354</v>
      </c>
      <c r="U1430" t="s">
        <v>8381</v>
      </c>
    </row>
    <row r="1431" spans="1:21" ht="50" customHeight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15" t="str">
        <f t="shared" si="66"/>
        <v>10000 to 14999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9">
        <f t="shared" si="67"/>
        <v>42104.060671296291</v>
      </c>
      <c r="L1431" s="11">
        <v>2015</v>
      </c>
      <c r="M1431">
        <v>1426037242</v>
      </c>
      <c r="N1431" s="9">
        <f t="shared" si="68"/>
        <v>42074.060671296291</v>
      </c>
      <c r="O1431" s="11">
        <f>YEAR(Table1[[#This Row],[launch date  conversion]])</f>
        <v>2015</v>
      </c>
      <c r="P1431" t="b">
        <v>0</v>
      </c>
      <c r="Q1431">
        <v>0</v>
      </c>
      <c r="R1431" t="b">
        <v>0</v>
      </c>
      <c r="S1431" t="s">
        <v>8285</v>
      </c>
      <c r="T1431" t="s">
        <v>8354</v>
      </c>
      <c r="U1431" t="s">
        <v>8381</v>
      </c>
    </row>
    <row r="1432" spans="1:21" ht="50" customHeight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15" t="str">
        <f t="shared" si="66"/>
        <v>5000 to 9999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 s="9">
        <f t="shared" si="67"/>
        <v>41992.813518518517</v>
      </c>
      <c r="L1432" s="11">
        <v>2014</v>
      </c>
      <c r="M1432">
        <v>1416339088</v>
      </c>
      <c r="N1432" s="9">
        <f t="shared" si="68"/>
        <v>41961.813518518517</v>
      </c>
      <c r="O1432" s="11">
        <f>YEAR(Table1[[#This Row],[launch date  conversion]])</f>
        <v>2014</v>
      </c>
      <c r="P1432" t="b">
        <v>0</v>
      </c>
      <c r="Q1432">
        <v>5</v>
      </c>
      <c r="R1432" t="b">
        <v>0</v>
      </c>
      <c r="S1432" t="s">
        <v>8285</v>
      </c>
      <c r="T1432" t="s">
        <v>8354</v>
      </c>
      <c r="U1432" t="s">
        <v>8381</v>
      </c>
    </row>
    <row r="1433" spans="1:21" ht="50" customHeight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15" t="str">
        <f t="shared" si="66"/>
        <v>15000 to 19999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 s="9">
        <f t="shared" si="67"/>
        <v>42334.252500000002</v>
      </c>
      <c r="L1433" s="11">
        <v>2015</v>
      </c>
      <c r="M1433">
        <v>1445922216</v>
      </c>
      <c r="N1433" s="9">
        <f t="shared" si="68"/>
        <v>42304.210833333331</v>
      </c>
      <c r="O1433" s="11">
        <f>YEAR(Table1[[#This Row],[launch date  conversion]])</f>
        <v>2015</v>
      </c>
      <c r="P1433" t="b">
        <v>0</v>
      </c>
      <c r="Q1433">
        <v>47</v>
      </c>
      <c r="R1433" t="b">
        <v>0</v>
      </c>
      <c r="S1433" t="s">
        <v>8285</v>
      </c>
      <c r="T1433" t="s">
        <v>8354</v>
      </c>
      <c r="U1433" t="s">
        <v>8381</v>
      </c>
    </row>
    <row r="1434" spans="1:21" ht="50" customHeight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15" t="str">
        <f t="shared" si="66"/>
        <v>40000 to 44999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9">
        <f t="shared" si="67"/>
        <v>42205.780416666668</v>
      </c>
      <c r="L1434" s="11">
        <v>2015</v>
      </c>
      <c r="M1434">
        <v>1434825828</v>
      </c>
      <c r="N1434" s="9">
        <f t="shared" si="68"/>
        <v>42175.780416666668</v>
      </c>
      <c r="O1434" s="11">
        <f>YEAR(Table1[[#This Row],[launch date  conversion]])</f>
        <v>2015</v>
      </c>
      <c r="P1434" t="b">
        <v>0</v>
      </c>
      <c r="Q1434">
        <v>0</v>
      </c>
      <c r="R1434" t="b">
        <v>0</v>
      </c>
      <c r="S1434" t="s">
        <v>8285</v>
      </c>
      <c r="T1434" t="s">
        <v>8354</v>
      </c>
      <c r="U1434" t="s">
        <v>8381</v>
      </c>
    </row>
    <row r="1435" spans="1:21" ht="50" customHeight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15" t="str">
        <f t="shared" si="66"/>
        <v>10000 to 14999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 s="9">
        <f t="shared" si="67"/>
        <v>42714.458333333328</v>
      </c>
      <c r="L1435" s="11">
        <v>2016</v>
      </c>
      <c r="M1435">
        <v>1477839675</v>
      </c>
      <c r="N1435" s="9">
        <f t="shared" si="68"/>
        <v>42673.625868055555</v>
      </c>
      <c r="O1435" s="11">
        <f>YEAR(Table1[[#This Row],[launch date  conversion]])</f>
        <v>2016</v>
      </c>
      <c r="P1435" t="b">
        <v>0</v>
      </c>
      <c r="Q1435">
        <v>10</v>
      </c>
      <c r="R1435" t="b">
        <v>0</v>
      </c>
      <c r="S1435" t="s">
        <v>8285</v>
      </c>
      <c r="T1435" t="s">
        <v>8354</v>
      </c>
      <c r="U1435" t="s">
        <v>8381</v>
      </c>
    </row>
    <row r="1436" spans="1:21" ht="50" customHeight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15" t="str">
        <f t="shared" si="66"/>
        <v>Greater than 50000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 s="9">
        <f t="shared" si="67"/>
        <v>42163.625</v>
      </c>
      <c r="L1436" s="11">
        <v>2015</v>
      </c>
      <c r="M1436">
        <v>1431973478</v>
      </c>
      <c r="N1436" s="9">
        <f t="shared" si="68"/>
        <v>42142.767106481479</v>
      </c>
      <c r="O1436" s="11">
        <f>YEAR(Table1[[#This Row],[launch date  conversion]])</f>
        <v>2015</v>
      </c>
      <c r="P1436" t="b">
        <v>0</v>
      </c>
      <c r="Q1436">
        <v>11</v>
      </c>
      <c r="R1436" t="b">
        <v>0</v>
      </c>
      <c r="S1436" t="s">
        <v>8285</v>
      </c>
      <c r="T1436" t="s">
        <v>8354</v>
      </c>
      <c r="U1436" t="s">
        <v>8381</v>
      </c>
    </row>
    <row r="1437" spans="1:21" ht="50" customHeight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15" t="str">
        <f t="shared" si="66"/>
        <v>15000 to 19999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 s="9">
        <f t="shared" si="67"/>
        <v>42288.780324074076</v>
      </c>
      <c r="L1437" s="11">
        <v>2015</v>
      </c>
      <c r="M1437">
        <v>1441997020</v>
      </c>
      <c r="N1437" s="9">
        <f t="shared" si="68"/>
        <v>42258.780324074076</v>
      </c>
      <c r="O1437" s="11">
        <f>YEAR(Table1[[#This Row],[launch date  conversion]])</f>
        <v>2015</v>
      </c>
      <c r="P1437" t="b">
        <v>0</v>
      </c>
      <c r="Q1437">
        <v>2</v>
      </c>
      <c r="R1437" t="b">
        <v>0</v>
      </c>
      <c r="S1437" t="s">
        <v>8285</v>
      </c>
      <c r="T1437" t="s">
        <v>8354</v>
      </c>
      <c r="U1437" t="s">
        <v>8381</v>
      </c>
    </row>
    <row r="1438" spans="1:21" ht="50" customHeight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15" t="str">
        <f t="shared" si="66"/>
        <v>10000 to 14999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 s="9">
        <f t="shared" si="67"/>
        <v>42421.35019675926</v>
      </c>
      <c r="L1438" s="11">
        <v>2016</v>
      </c>
      <c r="M1438">
        <v>1453451057</v>
      </c>
      <c r="N1438" s="9">
        <f t="shared" si="68"/>
        <v>42391.35019675926</v>
      </c>
      <c r="O1438" s="11">
        <f>YEAR(Table1[[#This Row],[launch date  conversion]])</f>
        <v>2016</v>
      </c>
      <c r="P1438" t="b">
        <v>0</v>
      </c>
      <c r="Q1438">
        <v>2</v>
      </c>
      <c r="R1438" t="b">
        <v>0</v>
      </c>
      <c r="S1438" t="s">
        <v>8285</v>
      </c>
      <c r="T1438" t="s">
        <v>8354</v>
      </c>
      <c r="U1438" t="s">
        <v>8381</v>
      </c>
    </row>
    <row r="1439" spans="1:21" ht="50" customHeight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15" t="str">
        <f t="shared" si="66"/>
        <v>1000 to 4999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 s="9">
        <f t="shared" si="67"/>
        <v>41833.207638888889</v>
      </c>
      <c r="L1439" s="11">
        <v>2014</v>
      </c>
      <c r="M1439">
        <v>1402058739</v>
      </c>
      <c r="N1439" s="9">
        <f t="shared" si="68"/>
        <v>41796.531701388885</v>
      </c>
      <c r="O1439" s="11">
        <f>YEAR(Table1[[#This Row],[launch date  conversion]])</f>
        <v>2014</v>
      </c>
      <c r="P1439" t="b">
        <v>0</v>
      </c>
      <c r="Q1439">
        <v>22</v>
      </c>
      <c r="R1439" t="b">
        <v>0</v>
      </c>
      <c r="S1439" t="s">
        <v>8285</v>
      </c>
      <c r="T1439" t="s">
        <v>8354</v>
      </c>
      <c r="U1439" t="s">
        <v>8381</v>
      </c>
    </row>
    <row r="1440" spans="1:21" ht="50" customHeight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15" t="str">
        <f t="shared" si="66"/>
        <v>20000 to 24999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 s="9">
        <f t="shared" si="67"/>
        <v>42487.579861111109</v>
      </c>
      <c r="L1440" s="11">
        <v>2016</v>
      </c>
      <c r="M1440">
        <v>1459198499</v>
      </c>
      <c r="N1440" s="9">
        <f t="shared" si="68"/>
        <v>42457.871516203704</v>
      </c>
      <c r="O1440" s="11">
        <f>YEAR(Table1[[#This Row],[launch date  conversion]])</f>
        <v>2016</v>
      </c>
      <c r="P1440" t="b">
        <v>0</v>
      </c>
      <c r="Q1440">
        <v>8</v>
      </c>
      <c r="R1440" t="b">
        <v>0</v>
      </c>
      <c r="S1440" t="s">
        <v>8285</v>
      </c>
      <c r="T1440" t="s">
        <v>8354</v>
      </c>
      <c r="U1440" t="s">
        <v>8381</v>
      </c>
    </row>
    <row r="1441" spans="1:21" ht="50" customHeight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15" t="str">
        <f t="shared" si="66"/>
        <v>1000 to 4999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 s="9">
        <f t="shared" si="67"/>
        <v>42070.829872685179</v>
      </c>
      <c r="L1441" s="11">
        <v>2015</v>
      </c>
      <c r="M1441">
        <v>1423166101</v>
      </c>
      <c r="N1441" s="9">
        <f t="shared" si="68"/>
        <v>42040.829872685179</v>
      </c>
      <c r="O1441" s="11">
        <f>YEAR(Table1[[#This Row],[launch date  conversion]])</f>
        <v>2015</v>
      </c>
      <c r="P1441" t="b">
        <v>0</v>
      </c>
      <c r="Q1441">
        <v>6</v>
      </c>
      <c r="R1441" t="b">
        <v>0</v>
      </c>
      <c r="S1441" t="s">
        <v>8285</v>
      </c>
      <c r="T1441" t="s">
        <v>8354</v>
      </c>
      <c r="U1441" t="s">
        <v>8381</v>
      </c>
    </row>
    <row r="1442" spans="1:21" ht="50" customHeight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15" t="str">
        <f t="shared" si="66"/>
        <v>10000 to 14999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 s="9">
        <f t="shared" si="67"/>
        <v>42516.748414351852</v>
      </c>
      <c r="L1442" s="11">
        <v>2016</v>
      </c>
      <c r="M1442">
        <v>1461693463</v>
      </c>
      <c r="N1442" s="9">
        <f t="shared" si="68"/>
        <v>42486.748414351852</v>
      </c>
      <c r="O1442" s="11">
        <f>YEAR(Table1[[#This Row],[launch date  conversion]])</f>
        <v>2016</v>
      </c>
      <c r="P1442" t="b">
        <v>0</v>
      </c>
      <c r="Q1442">
        <v>1</v>
      </c>
      <c r="R1442" t="b">
        <v>0</v>
      </c>
      <c r="S1442" t="s">
        <v>8285</v>
      </c>
      <c r="T1442" t="s">
        <v>8354</v>
      </c>
      <c r="U1442" t="s">
        <v>8381</v>
      </c>
    </row>
    <row r="1443" spans="1:21" ht="50" customHeight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15" t="str">
        <f t="shared" si="66"/>
        <v>Greater than 50000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 s="9">
        <f t="shared" si="67"/>
        <v>42258.765844907408</v>
      </c>
      <c r="L1443" s="11">
        <v>2015</v>
      </c>
      <c r="M1443">
        <v>1436811769</v>
      </c>
      <c r="N1443" s="9">
        <f t="shared" si="68"/>
        <v>42198.765844907408</v>
      </c>
      <c r="O1443" s="11">
        <f>YEAR(Table1[[#This Row],[launch date  conversion]])</f>
        <v>2015</v>
      </c>
      <c r="P1443" t="b">
        <v>0</v>
      </c>
      <c r="Q1443">
        <v>3</v>
      </c>
      <c r="R1443" t="b">
        <v>0</v>
      </c>
      <c r="S1443" t="s">
        <v>8285</v>
      </c>
      <c r="T1443" t="s">
        <v>8354</v>
      </c>
      <c r="U1443" t="s">
        <v>8381</v>
      </c>
    </row>
    <row r="1444" spans="1:21" ht="50" customHeight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15" t="str">
        <f t="shared" si="66"/>
        <v>1000 to 4999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9">
        <f t="shared" si="67"/>
        <v>42515.64534722222</v>
      </c>
      <c r="L1444" s="11">
        <v>2016</v>
      </c>
      <c r="M1444">
        <v>1461598158</v>
      </c>
      <c r="N1444" s="9">
        <f t="shared" si="68"/>
        <v>42485.64534722222</v>
      </c>
      <c r="O1444" s="11">
        <f>YEAR(Table1[[#This Row],[launch date  conversion]])</f>
        <v>2016</v>
      </c>
      <c r="P1444" t="b">
        <v>0</v>
      </c>
      <c r="Q1444">
        <v>0</v>
      </c>
      <c r="R1444" t="b">
        <v>0</v>
      </c>
      <c r="S1444" t="s">
        <v>8285</v>
      </c>
      <c r="T1444" t="s">
        <v>8354</v>
      </c>
      <c r="U1444" t="s">
        <v>8381</v>
      </c>
    </row>
    <row r="1445" spans="1:21" ht="50" customHeight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15" t="str">
        <f t="shared" si="66"/>
        <v>10000 to 14999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9">
        <f t="shared" si="67"/>
        <v>42737.926030092596</v>
      </c>
      <c r="L1445" s="11">
        <v>2017</v>
      </c>
      <c r="M1445">
        <v>1480803209</v>
      </c>
      <c r="N1445" s="9">
        <f t="shared" si="68"/>
        <v>42707.926030092596</v>
      </c>
      <c r="O1445" s="11">
        <f>YEAR(Table1[[#This Row],[launch date  conversion]])</f>
        <v>2016</v>
      </c>
      <c r="P1445" t="b">
        <v>0</v>
      </c>
      <c r="Q1445">
        <v>0</v>
      </c>
      <c r="R1445" t="b">
        <v>0</v>
      </c>
      <c r="S1445" t="s">
        <v>8285</v>
      </c>
      <c r="T1445" t="s">
        <v>8354</v>
      </c>
      <c r="U1445" t="s">
        <v>8381</v>
      </c>
    </row>
    <row r="1446" spans="1:21" ht="50" customHeight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15" t="str">
        <f t="shared" si="66"/>
        <v>1000 to 4999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9">
        <f t="shared" si="67"/>
        <v>42259.873402777783</v>
      </c>
      <c r="L1446" s="11">
        <v>2015</v>
      </c>
      <c r="M1446">
        <v>1436907462</v>
      </c>
      <c r="N1446" s="9">
        <f t="shared" si="68"/>
        <v>42199.873402777783</v>
      </c>
      <c r="O1446" s="11">
        <f>YEAR(Table1[[#This Row],[launch date  conversion]])</f>
        <v>2015</v>
      </c>
      <c r="P1446" t="b">
        <v>0</v>
      </c>
      <c r="Q1446">
        <v>0</v>
      </c>
      <c r="R1446" t="b">
        <v>0</v>
      </c>
      <c r="S1446" t="s">
        <v>8285</v>
      </c>
      <c r="T1446" t="s">
        <v>8354</v>
      </c>
      <c r="U1446" t="s">
        <v>8381</v>
      </c>
    </row>
    <row r="1447" spans="1:21" ht="50" customHeight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15" t="str">
        <f t="shared" si="66"/>
        <v>Greater than 50000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9">
        <f t="shared" si="67"/>
        <v>42169.542303240742</v>
      </c>
      <c r="L1447" s="11">
        <v>2015</v>
      </c>
      <c r="M1447">
        <v>1431694855</v>
      </c>
      <c r="N1447" s="9">
        <f t="shared" si="68"/>
        <v>42139.542303240742</v>
      </c>
      <c r="O1447" s="11">
        <f>YEAR(Table1[[#This Row],[launch date  conversion]])</f>
        <v>2015</v>
      </c>
      <c r="P1447" t="b">
        <v>0</v>
      </c>
      <c r="Q1447">
        <v>0</v>
      </c>
      <c r="R1447" t="b">
        <v>0</v>
      </c>
      <c r="S1447" t="s">
        <v>8285</v>
      </c>
      <c r="T1447" t="s">
        <v>8354</v>
      </c>
      <c r="U1447" t="s">
        <v>8381</v>
      </c>
    </row>
    <row r="1448" spans="1:21" ht="50" customHeight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15" t="str">
        <f t="shared" si="66"/>
        <v>less than 1000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9">
        <f t="shared" si="67"/>
        <v>42481.447662037041</v>
      </c>
      <c r="L1448" s="11">
        <v>2016</v>
      </c>
      <c r="M1448">
        <v>1459507478</v>
      </c>
      <c r="N1448" s="9">
        <f t="shared" si="68"/>
        <v>42461.447662037041</v>
      </c>
      <c r="O1448" s="11">
        <f>YEAR(Table1[[#This Row],[launch date  conversion]])</f>
        <v>2016</v>
      </c>
      <c r="P1448" t="b">
        <v>0</v>
      </c>
      <c r="Q1448">
        <v>0</v>
      </c>
      <c r="R1448" t="b">
        <v>0</v>
      </c>
      <c r="S1448" t="s">
        <v>8285</v>
      </c>
      <c r="T1448" t="s">
        <v>8354</v>
      </c>
      <c r="U1448" t="s">
        <v>8381</v>
      </c>
    </row>
    <row r="1449" spans="1:21" ht="50" customHeight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15" t="str">
        <f t="shared" si="66"/>
        <v>Greater than 50000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 s="9">
        <f t="shared" si="67"/>
        <v>42559.730717592596</v>
      </c>
      <c r="L1449" s="11">
        <v>2016</v>
      </c>
      <c r="M1449">
        <v>1465407134</v>
      </c>
      <c r="N1449" s="9">
        <f t="shared" si="68"/>
        <v>42529.730717592596</v>
      </c>
      <c r="O1449" s="11">
        <f>YEAR(Table1[[#This Row],[launch date  conversion]])</f>
        <v>2016</v>
      </c>
      <c r="P1449" t="b">
        <v>0</v>
      </c>
      <c r="Q1449">
        <v>3</v>
      </c>
      <c r="R1449" t="b">
        <v>0</v>
      </c>
      <c r="S1449" t="s">
        <v>8285</v>
      </c>
      <c r="T1449" t="s">
        <v>8354</v>
      </c>
      <c r="U1449" t="s">
        <v>8381</v>
      </c>
    </row>
    <row r="1450" spans="1:21" ht="50" customHeight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15" t="str">
        <f t="shared" si="66"/>
        <v>Greater than 50000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9">
        <f t="shared" si="67"/>
        <v>42146.225694444445</v>
      </c>
      <c r="L1450" s="11">
        <v>2015</v>
      </c>
      <c r="M1450">
        <v>1429655318</v>
      </c>
      <c r="N1450" s="9">
        <f t="shared" si="68"/>
        <v>42115.936550925922</v>
      </c>
      <c r="O1450" s="11">
        <f>YEAR(Table1[[#This Row],[launch date  conversion]])</f>
        <v>2015</v>
      </c>
      <c r="P1450" t="b">
        <v>0</v>
      </c>
      <c r="Q1450">
        <v>0</v>
      </c>
      <c r="R1450" t="b">
        <v>0</v>
      </c>
      <c r="S1450" t="s">
        <v>8285</v>
      </c>
      <c r="T1450" t="s">
        <v>8354</v>
      </c>
      <c r="U1450" t="s">
        <v>8381</v>
      </c>
    </row>
    <row r="1451" spans="1:21" ht="50" customHeight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15" t="str">
        <f t="shared" si="66"/>
        <v>5000 to 9999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9">
        <f t="shared" si="67"/>
        <v>42134.811400462961</v>
      </c>
      <c r="L1451" s="11">
        <v>2015</v>
      </c>
      <c r="M1451">
        <v>1427138905</v>
      </c>
      <c r="N1451" s="9">
        <f t="shared" si="68"/>
        <v>42086.811400462961</v>
      </c>
      <c r="O1451" s="11">
        <f>YEAR(Table1[[#This Row],[launch date  conversion]])</f>
        <v>2015</v>
      </c>
      <c r="P1451" t="b">
        <v>0</v>
      </c>
      <c r="Q1451">
        <v>0</v>
      </c>
      <c r="R1451" t="b">
        <v>0</v>
      </c>
      <c r="S1451" t="s">
        <v>8285</v>
      </c>
      <c r="T1451" t="s">
        <v>8354</v>
      </c>
      <c r="U1451" t="s">
        <v>8381</v>
      </c>
    </row>
    <row r="1452" spans="1:21" ht="50" customHeight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15" t="str">
        <f t="shared" si="66"/>
        <v>Greater than 50000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 s="9">
        <f t="shared" si="67"/>
        <v>42420.171261574069</v>
      </c>
      <c r="L1452" s="11">
        <v>2016</v>
      </c>
      <c r="M1452">
        <v>1453349197</v>
      </c>
      <c r="N1452" s="9">
        <f t="shared" si="68"/>
        <v>42390.171261574069</v>
      </c>
      <c r="O1452" s="11">
        <f>YEAR(Table1[[#This Row],[launch date  conversion]])</f>
        <v>2016</v>
      </c>
      <c r="P1452" t="b">
        <v>0</v>
      </c>
      <c r="Q1452">
        <v>1</v>
      </c>
      <c r="R1452" t="b">
        <v>0</v>
      </c>
      <c r="S1452" t="s">
        <v>8285</v>
      </c>
      <c r="T1452" t="s">
        <v>8354</v>
      </c>
      <c r="U1452" t="s">
        <v>8381</v>
      </c>
    </row>
    <row r="1453" spans="1:21" ht="50" customHeight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15" t="str">
        <f t="shared" si="66"/>
        <v>15000 to 19999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 s="9">
        <f t="shared" si="67"/>
        <v>41962.00068287037</v>
      </c>
      <c r="L1453" s="11">
        <v>2014</v>
      </c>
      <c r="M1453">
        <v>1413759659</v>
      </c>
      <c r="N1453" s="9">
        <f t="shared" si="68"/>
        <v>41931.959016203706</v>
      </c>
      <c r="O1453" s="11">
        <f>YEAR(Table1[[#This Row],[launch date  conversion]])</f>
        <v>2014</v>
      </c>
      <c r="P1453" t="b">
        <v>0</v>
      </c>
      <c r="Q1453">
        <v>2</v>
      </c>
      <c r="R1453" t="b">
        <v>0</v>
      </c>
      <c r="S1453" t="s">
        <v>8285</v>
      </c>
      <c r="T1453" t="s">
        <v>8354</v>
      </c>
      <c r="U1453" t="s">
        <v>8381</v>
      </c>
    </row>
    <row r="1454" spans="1:21" ht="50" customHeight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15" t="str">
        <f t="shared" si="66"/>
        <v>10000 to 14999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9">
        <f t="shared" si="67"/>
        <v>41848.703275462962</v>
      </c>
      <c r="L1454" s="11">
        <v>2014</v>
      </c>
      <c r="M1454">
        <v>1403974363</v>
      </c>
      <c r="N1454" s="9">
        <f t="shared" si="68"/>
        <v>41818.703275462962</v>
      </c>
      <c r="O1454" s="11">
        <f>YEAR(Table1[[#This Row],[launch date  conversion]])</f>
        <v>2014</v>
      </c>
      <c r="P1454" t="b">
        <v>0</v>
      </c>
      <c r="Q1454">
        <v>0</v>
      </c>
      <c r="R1454" t="b">
        <v>0</v>
      </c>
      <c r="S1454" t="s">
        <v>8285</v>
      </c>
      <c r="T1454" t="s">
        <v>8354</v>
      </c>
      <c r="U1454" t="s">
        <v>8381</v>
      </c>
    </row>
    <row r="1455" spans="1:21" ht="50" customHeight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15" t="str">
        <f t="shared" si="66"/>
        <v>25000 to 29999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9">
        <f t="shared" si="67"/>
        <v>42840.654479166667</v>
      </c>
      <c r="L1455" s="11">
        <v>2017</v>
      </c>
      <c r="M1455">
        <v>1488386547</v>
      </c>
      <c r="N1455" s="9">
        <f t="shared" si="68"/>
        <v>42795.696145833332</v>
      </c>
      <c r="O1455" s="11">
        <f>YEAR(Table1[[#This Row],[launch date  conversion]])</f>
        <v>2017</v>
      </c>
      <c r="P1455" t="b">
        <v>0</v>
      </c>
      <c r="Q1455">
        <v>0</v>
      </c>
      <c r="R1455" t="b">
        <v>0</v>
      </c>
      <c r="S1455" t="s">
        <v>8285</v>
      </c>
      <c r="T1455" t="s">
        <v>8354</v>
      </c>
      <c r="U1455" t="s">
        <v>8381</v>
      </c>
    </row>
    <row r="1456" spans="1:21" ht="50" customHeight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15" t="str">
        <f t="shared" si="66"/>
        <v>1000 to 4999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 s="9">
        <f t="shared" si="67"/>
        <v>42484.915972222225</v>
      </c>
      <c r="L1456" s="11">
        <v>2016</v>
      </c>
      <c r="M1456">
        <v>1459716480</v>
      </c>
      <c r="N1456" s="9">
        <f t="shared" si="68"/>
        <v>42463.866666666669</v>
      </c>
      <c r="O1456" s="11">
        <f>YEAR(Table1[[#This Row],[launch date  conversion]])</f>
        <v>2016</v>
      </c>
      <c r="P1456" t="b">
        <v>0</v>
      </c>
      <c r="Q1456">
        <v>1</v>
      </c>
      <c r="R1456" t="b">
        <v>0</v>
      </c>
      <c r="S1456" t="s">
        <v>8285</v>
      </c>
      <c r="T1456" t="s">
        <v>8354</v>
      </c>
      <c r="U1456" t="s">
        <v>8381</v>
      </c>
    </row>
    <row r="1457" spans="1:21" ht="50" customHeight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15" t="str">
        <f t="shared" si="66"/>
        <v>15000 to 19999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 s="9">
        <f t="shared" si="67"/>
        <v>41887.568749999999</v>
      </c>
      <c r="L1457" s="11">
        <v>2014</v>
      </c>
      <c r="M1457">
        <v>1405181320</v>
      </c>
      <c r="N1457" s="9">
        <f t="shared" si="68"/>
        <v>41832.672685185185</v>
      </c>
      <c r="O1457" s="11">
        <f>YEAR(Table1[[#This Row],[launch date  conversion]])</f>
        <v>2014</v>
      </c>
      <c r="P1457" t="b">
        <v>0</v>
      </c>
      <c r="Q1457">
        <v>7</v>
      </c>
      <c r="R1457" t="b">
        <v>0</v>
      </c>
      <c r="S1457" t="s">
        <v>8285</v>
      </c>
      <c r="T1457" t="s">
        <v>8354</v>
      </c>
      <c r="U1457" t="s">
        <v>8381</v>
      </c>
    </row>
    <row r="1458" spans="1:21" ht="50" customHeight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15" t="str">
        <f t="shared" si="66"/>
        <v>5000 to 9999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 s="9">
        <f t="shared" si="67"/>
        <v>42738.668576388889</v>
      </c>
      <c r="L1458" s="11">
        <v>2017</v>
      </c>
      <c r="M1458">
        <v>1480867365</v>
      </c>
      <c r="N1458" s="9">
        <f t="shared" si="68"/>
        <v>42708.668576388889</v>
      </c>
      <c r="O1458" s="11">
        <f>YEAR(Table1[[#This Row],[launch date  conversion]])</f>
        <v>2016</v>
      </c>
      <c r="P1458" t="b">
        <v>0</v>
      </c>
      <c r="Q1458">
        <v>3</v>
      </c>
      <c r="R1458" t="b">
        <v>0</v>
      </c>
      <c r="S1458" t="s">
        <v>8285</v>
      </c>
      <c r="T1458" t="s">
        <v>8354</v>
      </c>
      <c r="U1458" t="s">
        <v>8381</v>
      </c>
    </row>
    <row r="1459" spans="1:21" ht="50" customHeight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15" t="str">
        <f t="shared" si="66"/>
        <v>5000 to 9999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9">
        <f t="shared" si="67"/>
        <v>42319.938009259262</v>
      </c>
      <c r="L1459" s="11">
        <v>2015</v>
      </c>
      <c r="M1459">
        <v>1444685444</v>
      </c>
      <c r="N1459" s="9">
        <f t="shared" si="68"/>
        <v>42289.89634259259</v>
      </c>
      <c r="O1459" s="11">
        <f>YEAR(Table1[[#This Row],[launch date  conversion]])</f>
        <v>2015</v>
      </c>
      <c r="P1459" t="b">
        <v>0</v>
      </c>
      <c r="Q1459">
        <v>0</v>
      </c>
      <c r="R1459" t="b">
        <v>0</v>
      </c>
      <c r="S1459" t="s">
        <v>8285</v>
      </c>
      <c r="T1459" t="s">
        <v>8354</v>
      </c>
      <c r="U1459" t="s">
        <v>8381</v>
      </c>
    </row>
    <row r="1460" spans="1:21" ht="50" customHeight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15" t="str">
        <f t="shared" si="66"/>
        <v>5000 to 9999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9">
        <f t="shared" si="67"/>
        <v>41862.166666666664</v>
      </c>
      <c r="L1460" s="11">
        <v>2014</v>
      </c>
      <c r="M1460">
        <v>1405097760</v>
      </c>
      <c r="N1460" s="9">
        <f t="shared" si="68"/>
        <v>41831.705555555556</v>
      </c>
      <c r="O1460" s="11">
        <f>YEAR(Table1[[#This Row],[launch date  conversion]])</f>
        <v>2014</v>
      </c>
      <c r="P1460" t="b">
        <v>0</v>
      </c>
      <c r="Q1460">
        <v>0</v>
      </c>
      <c r="R1460" t="b">
        <v>0</v>
      </c>
      <c r="S1460" t="s">
        <v>8285</v>
      </c>
      <c r="T1460" t="s">
        <v>8354</v>
      </c>
      <c r="U1460" t="s">
        <v>8381</v>
      </c>
    </row>
    <row r="1461" spans="1:21" ht="50" customHeight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15" t="str">
        <f t="shared" si="66"/>
        <v>35000 to 39999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9">
        <f t="shared" si="67"/>
        <v>42340.725694444445</v>
      </c>
      <c r="L1461" s="11">
        <v>2015</v>
      </c>
      <c r="M1461">
        <v>1446612896</v>
      </c>
      <c r="N1461" s="9">
        <f t="shared" si="68"/>
        <v>42312.204814814817</v>
      </c>
      <c r="O1461" s="11">
        <f>YEAR(Table1[[#This Row],[launch date  conversion]])</f>
        <v>2015</v>
      </c>
      <c r="P1461" t="b">
        <v>0</v>
      </c>
      <c r="Q1461">
        <v>0</v>
      </c>
      <c r="R1461" t="b">
        <v>0</v>
      </c>
      <c r="S1461" t="s">
        <v>8285</v>
      </c>
      <c r="T1461" t="s">
        <v>8354</v>
      </c>
      <c r="U1461" t="s">
        <v>8381</v>
      </c>
    </row>
    <row r="1462" spans="1:21" ht="50" customHeight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15" t="str">
        <f t="shared" si="66"/>
        <v>Greater than 50000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9">
        <f t="shared" si="67"/>
        <v>41973.989583333328</v>
      </c>
      <c r="L1462" s="11">
        <v>2014</v>
      </c>
      <c r="M1462">
        <v>1412371898</v>
      </c>
      <c r="N1462" s="9">
        <f t="shared" si="68"/>
        <v>41915.896967592591</v>
      </c>
      <c r="O1462" s="11">
        <f>YEAR(Table1[[#This Row],[launch date  conversion]])</f>
        <v>2014</v>
      </c>
      <c r="P1462" t="b">
        <v>0</v>
      </c>
      <c r="Q1462">
        <v>0</v>
      </c>
      <c r="R1462" t="b">
        <v>0</v>
      </c>
      <c r="S1462" t="s">
        <v>8285</v>
      </c>
      <c r="T1462" t="s">
        <v>8354</v>
      </c>
      <c r="U1462" t="s">
        <v>8381</v>
      </c>
    </row>
    <row r="1463" spans="1:21" ht="50" customHeight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15" t="str">
        <f t="shared" si="66"/>
        <v>15000 to 19999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 s="9">
        <f t="shared" si="67"/>
        <v>41933</v>
      </c>
      <c r="L1463" s="11">
        <v>2014</v>
      </c>
      <c r="M1463">
        <v>1410967754</v>
      </c>
      <c r="N1463" s="9">
        <f t="shared" si="68"/>
        <v>41899.645300925928</v>
      </c>
      <c r="O1463" s="11">
        <f>YEAR(Table1[[#This Row],[launch date  conversion]])</f>
        <v>2014</v>
      </c>
      <c r="P1463" t="b">
        <v>1</v>
      </c>
      <c r="Q1463">
        <v>340</v>
      </c>
      <c r="R1463" t="b">
        <v>1</v>
      </c>
      <c r="S1463" t="s">
        <v>8286</v>
      </c>
      <c r="T1463" t="s">
        <v>8354</v>
      </c>
      <c r="U1463" t="s">
        <v>8382</v>
      </c>
    </row>
    <row r="1464" spans="1:21" ht="50" customHeight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15" t="str">
        <f t="shared" si="66"/>
        <v>1000 to 4999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 s="9">
        <f t="shared" si="67"/>
        <v>41374.662858796299</v>
      </c>
      <c r="L1464" s="11">
        <v>2013</v>
      </c>
      <c r="M1464">
        <v>1363017271</v>
      </c>
      <c r="N1464" s="9">
        <f t="shared" si="68"/>
        <v>41344.662858796299</v>
      </c>
      <c r="O1464" s="11">
        <f>YEAR(Table1[[#This Row],[launch date  conversion]])</f>
        <v>2013</v>
      </c>
      <c r="P1464" t="b">
        <v>1</v>
      </c>
      <c r="Q1464">
        <v>150</v>
      </c>
      <c r="R1464" t="b">
        <v>1</v>
      </c>
      <c r="S1464" t="s">
        <v>8286</v>
      </c>
      <c r="T1464" t="s">
        <v>8354</v>
      </c>
      <c r="U1464" t="s">
        <v>8382</v>
      </c>
    </row>
    <row r="1465" spans="1:21" ht="50" customHeight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15" t="str">
        <f t="shared" si="66"/>
        <v>less than 1000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 s="9">
        <f t="shared" si="67"/>
        <v>41371.869652777779</v>
      </c>
      <c r="L1465" s="11">
        <v>2013</v>
      </c>
      <c r="M1465">
        <v>1361483538</v>
      </c>
      <c r="N1465" s="9">
        <f t="shared" si="68"/>
        <v>41326.911319444444</v>
      </c>
      <c r="O1465" s="11">
        <f>YEAR(Table1[[#This Row],[launch date  conversion]])</f>
        <v>2013</v>
      </c>
      <c r="P1465" t="b">
        <v>1</v>
      </c>
      <c r="Q1465">
        <v>25</v>
      </c>
      <c r="R1465" t="b">
        <v>1</v>
      </c>
      <c r="S1465" t="s">
        <v>8286</v>
      </c>
      <c r="T1465" t="s">
        <v>8354</v>
      </c>
      <c r="U1465" t="s">
        <v>8382</v>
      </c>
    </row>
    <row r="1466" spans="1:21" ht="50" customHeight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15" t="str">
        <f t="shared" si="66"/>
        <v>5000 to 9999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 s="9">
        <f t="shared" si="67"/>
        <v>41321.661550925928</v>
      </c>
      <c r="L1466" s="11">
        <v>2013</v>
      </c>
      <c r="M1466">
        <v>1358437958</v>
      </c>
      <c r="N1466" s="9">
        <f t="shared" si="68"/>
        <v>41291.661550925928</v>
      </c>
      <c r="O1466" s="11">
        <f>YEAR(Table1[[#This Row],[launch date  conversion]])</f>
        <v>2013</v>
      </c>
      <c r="P1466" t="b">
        <v>1</v>
      </c>
      <c r="Q1466">
        <v>234</v>
      </c>
      <c r="R1466" t="b">
        <v>1</v>
      </c>
      <c r="S1466" t="s">
        <v>8286</v>
      </c>
      <c r="T1466" t="s">
        <v>8354</v>
      </c>
      <c r="U1466" t="s">
        <v>8382</v>
      </c>
    </row>
    <row r="1467" spans="1:21" ht="50" customHeight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15" t="str">
        <f t="shared" si="66"/>
        <v>30000 to 34999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 s="9">
        <f t="shared" si="67"/>
        <v>40990.125</v>
      </c>
      <c r="L1467" s="11">
        <v>2012</v>
      </c>
      <c r="M1467">
        <v>1329759452</v>
      </c>
      <c r="N1467" s="9">
        <f t="shared" si="68"/>
        <v>40959.734398148146</v>
      </c>
      <c r="O1467" s="11">
        <f>YEAR(Table1[[#This Row],[launch date  conversion]])</f>
        <v>2012</v>
      </c>
      <c r="P1467" t="b">
        <v>1</v>
      </c>
      <c r="Q1467">
        <v>2602</v>
      </c>
      <c r="R1467" t="b">
        <v>1</v>
      </c>
      <c r="S1467" t="s">
        <v>8286</v>
      </c>
      <c r="T1467" t="s">
        <v>8354</v>
      </c>
      <c r="U1467" t="s">
        <v>8382</v>
      </c>
    </row>
    <row r="1468" spans="1:21" ht="50" customHeight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15" t="str">
        <f t="shared" si="66"/>
        <v>15000 to 19999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 s="9">
        <f t="shared" si="67"/>
        <v>42381.208333333328</v>
      </c>
      <c r="L1468" s="11">
        <v>2016</v>
      </c>
      <c r="M1468">
        <v>1449029266</v>
      </c>
      <c r="N1468" s="9">
        <f t="shared" si="68"/>
        <v>42340.172060185185</v>
      </c>
      <c r="O1468" s="11">
        <f>YEAR(Table1[[#This Row],[launch date  conversion]])</f>
        <v>2015</v>
      </c>
      <c r="P1468" t="b">
        <v>1</v>
      </c>
      <c r="Q1468">
        <v>248</v>
      </c>
      <c r="R1468" t="b">
        <v>1</v>
      </c>
      <c r="S1468" t="s">
        <v>8286</v>
      </c>
      <c r="T1468" t="s">
        <v>8354</v>
      </c>
      <c r="U1468" t="s">
        <v>8382</v>
      </c>
    </row>
    <row r="1469" spans="1:21" ht="50" customHeight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15" t="str">
        <f t="shared" si="66"/>
        <v>40000 to 44999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 s="9">
        <f t="shared" si="67"/>
        <v>40993.760243055556</v>
      </c>
      <c r="L1469" s="11">
        <v>2012</v>
      </c>
      <c r="M1469">
        <v>1327518885</v>
      </c>
      <c r="N1469" s="9">
        <f t="shared" si="68"/>
        <v>40933.80190972222</v>
      </c>
      <c r="O1469" s="11">
        <f>YEAR(Table1[[#This Row],[launch date  conversion]])</f>
        <v>2012</v>
      </c>
      <c r="P1469" t="b">
        <v>1</v>
      </c>
      <c r="Q1469">
        <v>600</v>
      </c>
      <c r="R1469" t="b">
        <v>1</v>
      </c>
      <c r="S1469" t="s">
        <v>8286</v>
      </c>
      <c r="T1469" t="s">
        <v>8354</v>
      </c>
      <c r="U1469" t="s">
        <v>8382</v>
      </c>
    </row>
    <row r="1470" spans="1:21" ht="50" customHeight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15" t="str">
        <f t="shared" si="66"/>
        <v>5000 to 9999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 s="9">
        <f t="shared" si="67"/>
        <v>40706.014456018522</v>
      </c>
      <c r="L1470" s="11">
        <v>2011</v>
      </c>
      <c r="M1470">
        <v>1302654049</v>
      </c>
      <c r="N1470" s="9">
        <f t="shared" si="68"/>
        <v>40646.014456018522</v>
      </c>
      <c r="O1470" s="11">
        <f>YEAR(Table1[[#This Row],[launch date  conversion]])</f>
        <v>2011</v>
      </c>
      <c r="P1470" t="b">
        <v>1</v>
      </c>
      <c r="Q1470">
        <v>293</v>
      </c>
      <c r="R1470" t="b">
        <v>1</v>
      </c>
      <c r="S1470" t="s">
        <v>8286</v>
      </c>
      <c r="T1470" t="s">
        <v>8354</v>
      </c>
      <c r="U1470" t="s">
        <v>8382</v>
      </c>
    </row>
    <row r="1471" spans="1:21" ht="50" customHeight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15" t="str">
        <f t="shared" si="66"/>
        <v>40000 to 44999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 s="9">
        <f t="shared" si="67"/>
        <v>41320.598483796297</v>
      </c>
      <c r="L1471" s="11">
        <v>2013</v>
      </c>
      <c r="M1471">
        <v>1358346109</v>
      </c>
      <c r="N1471" s="9">
        <f t="shared" si="68"/>
        <v>41290.598483796297</v>
      </c>
      <c r="O1471" s="11">
        <f>YEAR(Table1[[#This Row],[launch date  conversion]])</f>
        <v>2013</v>
      </c>
      <c r="P1471" t="b">
        <v>1</v>
      </c>
      <c r="Q1471">
        <v>321</v>
      </c>
      <c r="R1471" t="b">
        <v>1</v>
      </c>
      <c r="S1471" t="s">
        <v>8286</v>
      </c>
      <c r="T1471" t="s">
        <v>8354</v>
      </c>
      <c r="U1471" t="s">
        <v>8382</v>
      </c>
    </row>
    <row r="1472" spans="1:21" ht="50" customHeight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15" t="str">
        <f t="shared" si="66"/>
        <v>1000 to 4999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 s="9">
        <f t="shared" si="67"/>
        <v>41271.827118055553</v>
      </c>
      <c r="L1472" s="11">
        <v>2012</v>
      </c>
      <c r="M1472">
        <v>1354909863</v>
      </c>
      <c r="N1472" s="9">
        <f t="shared" si="68"/>
        <v>41250.827118055553</v>
      </c>
      <c r="O1472" s="11">
        <f>YEAR(Table1[[#This Row],[launch date  conversion]])</f>
        <v>2012</v>
      </c>
      <c r="P1472" t="b">
        <v>1</v>
      </c>
      <c r="Q1472">
        <v>81</v>
      </c>
      <c r="R1472" t="b">
        <v>1</v>
      </c>
      <c r="S1472" t="s">
        <v>8286</v>
      </c>
      <c r="T1472" t="s">
        <v>8354</v>
      </c>
      <c r="U1472" t="s">
        <v>8382</v>
      </c>
    </row>
    <row r="1473" spans="1:21" ht="50" customHeight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15" t="str">
        <f t="shared" si="66"/>
        <v>30000 to 34999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 s="9">
        <f t="shared" si="67"/>
        <v>42103.957569444443</v>
      </c>
      <c r="L1473" s="11">
        <v>2015</v>
      </c>
      <c r="M1473">
        <v>1426028334</v>
      </c>
      <c r="N1473" s="9">
        <f t="shared" si="68"/>
        <v>42073.957569444443</v>
      </c>
      <c r="O1473" s="11">
        <f>YEAR(Table1[[#This Row],[launch date  conversion]])</f>
        <v>2015</v>
      </c>
      <c r="P1473" t="b">
        <v>1</v>
      </c>
      <c r="Q1473">
        <v>343</v>
      </c>
      <c r="R1473" t="b">
        <v>1</v>
      </c>
      <c r="S1473" t="s">
        <v>8286</v>
      </c>
      <c r="T1473" t="s">
        <v>8354</v>
      </c>
      <c r="U1473" t="s">
        <v>8382</v>
      </c>
    </row>
    <row r="1474" spans="1:21" ht="50" customHeight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15" t="str">
        <f t="shared" ref="E1474:E1537" si="69">_xlfn.IFS(D1474&lt;1000,"less than 1000",D1474&lt;5000, "1000 to 4999",D1474&lt;10000, "5000 to 9999",D1474&lt;15000, "10000 to 14999",D1474&lt;20000,"15000 to 19999",D1474&lt;25000, "20000 to 24999", D1474&lt;30000, "25000 to 29999",D1474&lt;35000,"30000 to 34999", D1474&lt;40000,"35000 to 39999", D1474&lt;45000,"40000 to 44999",D1474&lt;50000,"45000 to 49999",TRUE, "Greater than 50000")</f>
        <v>25000 to 29999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 s="9">
        <f t="shared" si="67"/>
        <v>41563.542858796296</v>
      </c>
      <c r="L1474" s="11">
        <v>2013</v>
      </c>
      <c r="M1474">
        <v>1379336503</v>
      </c>
      <c r="N1474" s="9">
        <f t="shared" si="68"/>
        <v>41533.542858796296</v>
      </c>
      <c r="O1474" s="11">
        <f>YEAR(Table1[[#This Row],[launch date  conversion]])</f>
        <v>2013</v>
      </c>
      <c r="P1474" t="b">
        <v>1</v>
      </c>
      <c r="Q1474">
        <v>336</v>
      </c>
      <c r="R1474" t="b">
        <v>1</v>
      </c>
      <c r="S1474" t="s">
        <v>8286</v>
      </c>
      <c r="T1474" t="s">
        <v>8354</v>
      </c>
      <c r="U1474" t="s">
        <v>8382</v>
      </c>
    </row>
    <row r="1475" spans="1:21" ht="50" customHeight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15" t="str">
        <f t="shared" si="69"/>
        <v>1000 to 4999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 s="9">
        <f t="shared" ref="K1475:K1538" si="70">(((J1475/60)/60)/24)+DATE(1970,1,1)</f>
        <v>40969.979618055557</v>
      </c>
      <c r="L1475" s="11">
        <v>2012</v>
      </c>
      <c r="M1475">
        <v>1328052639</v>
      </c>
      <c r="N1475" s="9">
        <f t="shared" ref="N1475:N1538" si="71">(((M1475/60)/60)/24)+DATE(1970,1,1)</f>
        <v>40939.979618055557</v>
      </c>
      <c r="O1475" s="11">
        <f>YEAR(Table1[[#This Row],[launch date  conversion]])</f>
        <v>2012</v>
      </c>
      <c r="P1475" t="b">
        <v>1</v>
      </c>
      <c r="Q1475">
        <v>47</v>
      </c>
      <c r="R1475" t="b">
        <v>1</v>
      </c>
      <c r="S1475" t="s">
        <v>8286</v>
      </c>
      <c r="T1475" t="s">
        <v>8354</v>
      </c>
      <c r="U1475" t="s">
        <v>8382</v>
      </c>
    </row>
    <row r="1476" spans="1:21" ht="50" customHeight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15" t="str">
        <f t="shared" si="69"/>
        <v>1000 to 4999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 s="9">
        <f t="shared" si="70"/>
        <v>41530.727916666663</v>
      </c>
      <c r="L1476" s="11">
        <v>2013</v>
      </c>
      <c r="M1476">
        <v>1376501292</v>
      </c>
      <c r="N1476" s="9">
        <f t="shared" si="71"/>
        <v>41500.727916666663</v>
      </c>
      <c r="O1476" s="11">
        <f>YEAR(Table1[[#This Row],[launch date  conversion]])</f>
        <v>2013</v>
      </c>
      <c r="P1476" t="b">
        <v>1</v>
      </c>
      <c r="Q1476">
        <v>76</v>
      </c>
      <c r="R1476" t="b">
        <v>1</v>
      </c>
      <c r="S1476" t="s">
        <v>8286</v>
      </c>
      <c r="T1476" t="s">
        <v>8354</v>
      </c>
      <c r="U1476" t="s">
        <v>8382</v>
      </c>
    </row>
    <row r="1477" spans="1:21" ht="50" customHeight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15" t="str">
        <f t="shared" si="69"/>
        <v>15000 to 19999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 s="9">
        <f t="shared" si="70"/>
        <v>41993.207638888889</v>
      </c>
      <c r="L1477" s="11">
        <v>2014</v>
      </c>
      <c r="M1477">
        <v>1416244863</v>
      </c>
      <c r="N1477" s="9">
        <f t="shared" si="71"/>
        <v>41960.722951388889</v>
      </c>
      <c r="O1477" s="11">
        <f>YEAR(Table1[[#This Row],[launch date  conversion]])</f>
        <v>2014</v>
      </c>
      <c r="P1477" t="b">
        <v>1</v>
      </c>
      <c r="Q1477">
        <v>441</v>
      </c>
      <c r="R1477" t="b">
        <v>1</v>
      </c>
      <c r="S1477" t="s">
        <v>8286</v>
      </c>
      <c r="T1477" t="s">
        <v>8354</v>
      </c>
      <c r="U1477" t="s">
        <v>8382</v>
      </c>
    </row>
    <row r="1478" spans="1:21" ht="50" customHeight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15" t="str">
        <f t="shared" si="69"/>
        <v>5000 to 9999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 s="9">
        <f t="shared" si="70"/>
        <v>40796.041921296295</v>
      </c>
      <c r="L1478" s="11">
        <v>2011</v>
      </c>
      <c r="M1478">
        <v>1313024422</v>
      </c>
      <c r="N1478" s="9">
        <f t="shared" si="71"/>
        <v>40766.041921296295</v>
      </c>
      <c r="O1478" s="11">
        <f>YEAR(Table1[[#This Row],[launch date  conversion]])</f>
        <v>2011</v>
      </c>
      <c r="P1478" t="b">
        <v>1</v>
      </c>
      <c r="Q1478">
        <v>916</v>
      </c>
      <c r="R1478" t="b">
        <v>1</v>
      </c>
      <c r="S1478" t="s">
        <v>8286</v>
      </c>
      <c r="T1478" t="s">
        <v>8354</v>
      </c>
      <c r="U1478" t="s">
        <v>8382</v>
      </c>
    </row>
    <row r="1479" spans="1:21" ht="50" customHeight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15" t="str">
        <f t="shared" si="69"/>
        <v>30000 to 34999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 s="9">
        <f t="shared" si="70"/>
        <v>40900.125</v>
      </c>
      <c r="L1479" s="11">
        <v>2011</v>
      </c>
      <c r="M1479">
        <v>1319467604</v>
      </c>
      <c r="N1479" s="9">
        <f t="shared" si="71"/>
        <v>40840.615787037037</v>
      </c>
      <c r="O1479" s="11">
        <f>YEAR(Table1[[#This Row],[launch date  conversion]])</f>
        <v>2011</v>
      </c>
      <c r="P1479" t="b">
        <v>1</v>
      </c>
      <c r="Q1479">
        <v>369</v>
      </c>
      <c r="R1479" t="b">
        <v>1</v>
      </c>
      <c r="S1479" t="s">
        <v>8286</v>
      </c>
      <c r="T1479" t="s">
        <v>8354</v>
      </c>
      <c r="U1479" t="s">
        <v>8382</v>
      </c>
    </row>
    <row r="1480" spans="1:21" ht="50" customHeight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15" t="str">
        <f t="shared" si="69"/>
        <v>Greater than 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 s="9">
        <f t="shared" si="70"/>
        <v>41408.871678240743</v>
      </c>
      <c r="L1480" s="11">
        <v>2013</v>
      </c>
      <c r="M1480">
        <v>1367355313</v>
      </c>
      <c r="N1480" s="9">
        <f t="shared" si="71"/>
        <v>41394.871678240743</v>
      </c>
      <c r="O1480" s="11">
        <f>YEAR(Table1[[#This Row],[launch date  conversion]])</f>
        <v>2013</v>
      </c>
      <c r="P1480" t="b">
        <v>1</v>
      </c>
      <c r="Q1480">
        <v>20242</v>
      </c>
      <c r="R1480" t="b">
        <v>1</v>
      </c>
      <c r="S1480" t="s">
        <v>8286</v>
      </c>
      <c r="T1480" t="s">
        <v>8354</v>
      </c>
      <c r="U1480" t="s">
        <v>8382</v>
      </c>
    </row>
    <row r="1481" spans="1:21" ht="50" customHeight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15" t="str">
        <f t="shared" si="69"/>
        <v>1000 to 4999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 s="9">
        <f t="shared" si="70"/>
        <v>41769.165972222225</v>
      </c>
      <c r="L1481" s="11">
        <v>2014</v>
      </c>
      <c r="M1481">
        <v>1398448389</v>
      </c>
      <c r="N1481" s="9">
        <f t="shared" si="71"/>
        <v>41754.745243055557</v>
      </c>
      <c r="O1481" s="11">
        <f>YEAR(Table1[[#This Row],[launch date  conversion]])</f>
        <v>2014</v>
      </c>
      <c r="P1481" t="b">
        <v>1</v>
      </c>
      <c r="Q1481">
        <v>71</v>
      </c>
      <c r="R1481" t="b">
        <v>1</v>
      </c>
      <c r="S1481" t="s">
        <v>8286</v>
      </c>
      <c r="T1481" t="s">
        <v>8354</v>
      </c>
      <c r="U1481" t="s">
        <v>8382</v>
      </c>
    </row>
    <row r="1482" spans="1:21" ht="50" customHeight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15" t="str">
        <f t="shared" si="69"/>
        <v>Greater than 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 s="9">
        <f t="shared" si="70"/>
        <v>41481.708333333336</v>
      </c>
      <c r="L1482" s="11">
        <v>2013</v>
      </c>
      <c r="M1482">
        <v>1373408699</v>
      </c>
      <c r="N1482" s="9">
        <f t="shared" si="71"/>
        <v>41464.934016203704</v>
      </c>
      <c r="O1482" s="11">
        <f>YEAR(Table1[[#This Row],[launch date  conversion]])</f>
        <v>2013</v>
      </c>
      <c r="P1482" t="b">
        <v>1</v>
      </c>
      <c r="Q1482">
        <v>635</v>
      </c>
      <c r="R1482" t="b">
        <v>1</v>
      </c>
      <c r="S1482" t="s">
        <v>8286</v>
      </c>
      <c r="T1482" t="s">
        <v>8354</v>
      </c>
      <c r="U1482" t="s">
        <v>8382</v>
      </c>
    </row>
    <row r="1483" spans="1:21" ht="50" customHeight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15" t="str">
        <f t="shared" si="69"/>
        <v>5000 to 9999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 s="9">
        <f t="shared" si="70"/>
        <v>41580.922974537039</v>
      </c>
      <c r="L1483" s="11">
        <v>2013</v>
      </c>
      <c r="M1483">
        <v>1380838145</v>
      </c>
      <c r="N1483" s="9">
        <f t="shared" si="71"/>
        <v>41550.922974537039</v>
      </c>
      <c r="O1483" s="11">
        <f>YEAR(Table1[[#This Row],[launch date  conversion]])</f>
        <v>2013</v>
      </c>
      <c r="P1483" t="b">
        <v>0</v>
      </c>
      <c r="Q1483">
        <v>6</v>
      </c>
      <c r="R1483" t="b">
        <v>0</v>
      </c>
      <c r="S1483" t="s">
        <v>8273</v>
      </c>
      <c r="T1483" t="s">
        <v>8354</v>
      </c>
      <c r="U1483" t="s">
        <v>8369</v>
      </c>
    </row>
    <row r="1484" spans="1:21" ht="50" customHeight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15" t="str">
        <f t="shared" si="69"/>
        <v>5000 to 9999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 s="9">
        <f t="shared" si="70"/>
        <v>41159.32708333333</v>
      </c>
      <c r="L1484" s="11">
        <v>2012</v>
      </c>
      <c r="M1484">
        <v>1345062936</v>
      </c>
      <c r="N1484" s="9">
        <f t="shared" si="71"/>
        <v>41136.85805555556</v>
      </c>
      <c r="O1484" s="11">
        <f>YEAR(Table1[[#This Row],[launch date  conversion]])</f>
        <v>2012</v>
      </c>
      <c r="P1484" t="b">
        <v>0</v>
      </c>
      <c r="Q1484">
        <v>1</v>
      </c>
      <c r="R1484" t="b">
        <v>0</v>
      </c>
      <c r="S1484" t="s">
        <v>8273</v>
      </c>
      <c r="T1484" t="s">
        <v>8354</v>
      </c>
      <c r="U1484" t="s">
        <v>8369</v>
      </c>
    </row>
    <row r="1485" spans="1:21" ht="50" customHeight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15" t="str">
        <f t="shared" si="69"/>
        <v>5000 to 9999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 s="9">
        <f t="shared" si="70"/>
        <v>42573.192997685182</v>
      </c>
      <c r="L1485" s="11">
        <v>2016</v>
      </c>
      <c r="M1485">
        <v>1467002275</v>
      </c>
      <c r="N1485" s="9">
        <f t="shared" si="71"/>
        <v>42548.192997685182</v>
      </c>
      <c r="O1485" s="11">
        <f>YEAR(Table1[[#This Row],[launch date  conversion]])</f>
        <v>2016</v>
      </c>
      <c r="P1485" t="b">
        <v>0</v>
      </c>
      <c r="Q1485">
        <v>2</v>
      </c>
      <c r="R1485" t="b">
        <v>0</v>
      </c>
      <c r="S1485" t="s">
        <v>8273</v>
      </c>
      <c r="T1485" t="s">
        <v>8354</v>
      </c>
      <c r="U1485" t="s">
        <v>8369</v>
      </c>
    </row>
    <row r="1486" spans="1:21" ht="50" customHeight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15" t="str">
        <f t="shared" si="69"/>
        <v>1000 to 4999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9">
        <f t="shared" si="70"/>
        <v>41111.618750000001</v>
      </c>
      <c r="L1486" s="11">
        <v>2012</v>
      </c>
      <c r="M1486">
        <v>1337834963</v>
      </c>
      <c r="N1486" s="9">
        <f t="shared" si="71"/>
        <v>41053.200960648144</v>
      </c>
      <c r="O1486" s="11">
        <f>YEAR(Table1[[#This Row],[launch date  conversion]])</f>
        <v>2012</v>
      </c>
      <c r="P1486" t="b">
        <v>0</v>
      </c>
      <c r="Q1486">
        <v>0</v>
      </c>
      <c r="R1486" t="b">
        <v>0</v>
      </c>
      <c r="S1486" t="s">
        <v>8273</v>
      </c>
      <c r="T1486" t="s">
        <v>8354</v>
      </c>
      <c r="U1486" t="s">
        <v>8369</v>
      </c>
    </row>
    <row r="1487" spans="1:21" ht="50" customHeight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15" t="str">
        <f t="shared" si="69"/>
        <v>5000 to 9999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 s="9">
        <f t="shared" si="70"/>
        <v>42175.795983796299</v>
      </c>
      <c r="L1487" s="11">
        <v>2015</v>
      </c>
      <c r="M1487">
        <v>1430939173</v>
      </c>
      <c r="N1487" s="9">
        <f t="shared" si="71"/>
        <v>42130.795983796299</v>
      </c>
      <c r="O1487" s="11">
        <f>YEAR(Table1[[#This Row],[launch date  conversion]])</f>
        <v>2015</v>
      </c>
      <c r="P1487" t="b">
        <v>0</v>
      </c>
      <c r="Q1487">
        <v>3</v>
      </c>
      <c r="R1487" t="b">
        <v>0</v>
      </c>
      <c r="S1487" t="s">
        <v>8273</v>
      </c>
      <c r="T1487" t="s">
        <v>8354</v>
      </c>
      <c r="U1487" t="s">
        <v>8369</v>
      </c>
    </row>
    <row r="1488" spans="1:21" ht="50" customHeight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15" t="str">
        <f t="shared" si="69"/>
        <v>20000 to 24999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 s="9">
        <f t="shared" si="70"/>
        <v>42062.168530092589</v>
      </c>
      <c r="L1488" s="11">
        <v>2015</v>
      </c>
      <c r="M1488">
        <v>1422417761</v>
      </c>
      <c r="N1488" s="9">
        <f t="shared" si="71"/>
        <v>42032.168530092589</v>
      </c>
      <c r="O1488" s="11">
        <f>YEAR(Table1[[#This Row],[launch date  conversion]])</f>
        <v>2015</v>
      </c>
      <c r="P1488" t="b">
        <v>0</v>
      </c>
      <c r="Q1488">
        <v>3</v>
      </c>
      <c r="R1488" t="b">
        <v>0</v>
      </c>
      <c r="S1488" t="s">
        <v>8273</v>
      </c>
      <c r="T1488" t="s">
        <v>8354</v>
      </c>
      <c r="U1488" t="s">
        <v>8369</v>
      </c>
    </row>
    <row r="1489" spans="1:21" ht="50" customHeight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15" t="str">
        <f t="shared" si="69"/>
        <v>10000 to 14999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9">
        <f t="shared" si="70"/>
        <v>42584.917488425926</v>
      </c>
      <c r="L1489" s="11">
        <v>2016</v>
      </c>
      <c r="M1489">
        <v>1467583271</v>
      </c>
      <c r="N1489" s="9">
        <f t="shared" si="71"/>
        <v>42554.917488425926</v>
      </c>
      <c r="O1489" s="11">
        <f>YEAR(Table1[[#This Row],[launch date  conversion]])</f>
        <v>2016</v>
      </c>
      <c r="P1489" t="b">
        <v>0</v>
      </c>
      <c r="Q1489">
        <v>0</v>
      </c>
      <c r="R1489" t="b">
        <v>0</v>
      </c>
      <c r="S1489" t="s">
        <v>8273</v>
      </c>
      <c r="T1489" t="s">
        <v>8354</v>
      </c>
      <c r="U1489" t="s">
        <v>8369</v>
      </c>
    </row>
    <row r="1490" spans="1:21" ht="50" customHeight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15" t="str">
        <f t="shared" si="69"/>
        <v>15000 to 19999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 s="9">
        <f t="shared" si="70"/>
        <v>41644.563194444447</v>
      </c>
      <c r="L1490" s="11">
        <v>2014</v>
      </c>
      <c r="M1490">
        <v>1386336660</v>
      </c>
      <c r="N1490" s="9">
        <f t="shared" si="71"/>
        <v>41614.563194444447</v>
      </c>
      <c r="O1490" s="11">
        <f>YEAR(Table1[[#This Row],[launch date  conversion]])</f>
        <v>2013</v>
      </c>
      <c r="P1490" t="b">
        <v>0</v>
      </c>
      <c r="Q1490">
        <v>6</v>
      </c>
      <c r="R1490" t="b">
        <v>0</v>
      </c>
      <c r="S1490" t="s">
        <v>8273</v>
      </c>
      <c r="T1490" t="s">
        <v>8354</v>
      </c>
      <c r="U1490" t="s">
        <v>8369</v>
      </c>
    </row>
    <row r="1491" spans="1:21" ht="50" customHeight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15" t="str">
        <f t="shared" si="69"/>
        <v>5000 to 9999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9">
        <f t="shared" si="70"/>
        <v>41228.653379629628</v>
      </c>
      <c r="L1491" s="11">
        <v>2012</v>
      </c>
      <c r="M1491">
        <v>1350398452</v>
      </c>
      <c r="N1491" s="9">
        <f t="shared" si="71"/>
        <v>41198.611712962964</v>
      </c>
      <c r="O1491" s="11">
        <f>YEAR(Table1[[#This Row],[launch date  conversion]])</f>
        <v>2012</v>
      </c>
      <c r="P1491" t="b">
        <v>0</v>
      </c>
      <c r="Q1491">
        <v>0</v>
      </c>
      <c r="R1491" t="b">
        <v>0</v>
      </c>
      <c r="S1491" t="s">
        <v>8273</v>
      </c>
      <c r="T1491" t="s">
        <v>8354</v>
      </c>
      <c r="U1491" t="s">
        <v>8369</v>
      </c>
    </row>
    <row r="1492" spans="1:21" ht="50" customHeight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15" t="str">
        <f t="shared" si="69"/>
        <v>1000 to 4999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 s="9">
        <f t="shared" si="70"/>
        <v>41549.561041666668</v>
      </c>
      <c r="L1492" s="11">
        <v>2013</v>
      </c>
      <c r="M1492">
        <v>1378214874</v>
      </c>
      <c r="N1492" s="9">
        <f t="shared" si="71"/>
        <v>41520.561041666668</v>
      </c>
      <c r="O1492" s="11">
        <f>YEAR(Table1[[#This Row],[launch date  conversion]])</f>
        <v>2013</v>
      </c>
      <c r="P1492" t="b">
        <v>0</v>
      </c>
      <c r="Q1492">
        <v>19</v>
      </c>
      <c r="R1492" t="b">
        <v>0</v>
      </c>
      <c r="S1492" t="s">
        <v>8273</v>
      </c>
      <c r="T1492" t="s">
        <v>8354</v>
      </c>
      <c r="U1492" t="s">
        <v>8369</v>
      </c>
    </row>
    <row r="1493" spans="1:21" ht="50" customHeight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15" t="str">
        <f t="shared" si="69"/>
        <v>1000 to 4999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 s="9">
        <f t="shared" si="70"/>
        <v>42050.651388888888</v>
      </c>
      <c r="L1493" s="11">
        <v>2015</v>
      </c>
      <c r="M1493">
        <v>1418922443</v>
      </c>
      <c r="N1493" s="9">
        <f t="shared" si="71"/>
        <v>41991.713460648149</v>
      </c>
      <c r="O1493" s="11">
        <f>YEAR(Table1[[#This Row],[launch date  conversion]])</f>
        <v>2014</v>
      </c>
      <c r="P1493" t="b">
        <v>0</v>
      </c>
      <c r="Q1493">
        <v>1</v>
      </c>
      <c r="R1493" t="b">
        <v>0</v>
      </c>
      <c r="S1493" t="s">
        <v>8273</v>
      </c>
      <c r="T1493" t="s">
        <v>8354</v>
      </c>
      <c r="U1493" t="s">
        <v>8369</v>
      </c>
    </row>
    <row r="1494" spans="1:21" ht="50" customHeight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15" t="str">
        <f t="shared" si="69"/>
        <v>1000 to 4999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 s="9">
        <f t="shared" si="70"/>
        <v>40712.884791666671</v>
      </c>
      <c r="L1494" s="11">
        <v>2011</v>
      </c>
      <c r="M1494">
        <v>1305839646</v>
      </c>
      <c r="N1494" s="9">
        <f t="shared" si="71"/>
        <v>40682.884791666671</v>
      </c>
      <c r="O1494" s="11">
        <f>YEAR(Table1[[#This Row],[launch date  conversion]])</f>
        <v>2011</v>
      </c>
      <c r="P1494" t="b">
        <v>0</v>
      </c>
      <c r="Q1494">
        <v>2</v>
      </c>
      <c r="R1494" t="b">
        <v>0</v>
      </c>
      <c r="S1494" t="s">
        <v>8273</v>
      </c>
      <c r="T1494" t="s">
        <v>8354</v>
      </c>
      <c r="U1494" t="s">
        <v>8369</v>
      </c>
    </row>
    <row r="1495" spans="1:21" ht="50" customHeight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15" t="str">
        <f t="shared" si="69"/>
        <v>1000 to 4999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9">
        <f t="shared" si="70"/>
        <v>41441.866608796299</v>
      </c>
      <c r="L1495" s="11">
        <v>2013</v>
      </c>
      <c r="M1495">
        <v>1368823675</v>
      </c>
      <c r="N1495" s="9">
        <f t="shared" si="71"/>
        <v>41411.866608796299</v>
      </c>
      <c r="O1495" s="11">
        <f>YEAR(Table1[[#This Row],[launch date  conversion]])</f>
        <v>2013</v>
      </c>
      <c r="P1495" t="b">
        <v>0</v>
      </c>
      <c r="Q1495">
        <v>0</v>
      </c>
      <c r="R1495" t="b">
        <v>0</v>
      </c>
      <c r="S1495" t="s">
        <v>8273</v>
      </c>
      <c r="T1495" t="s">
        <v>8354</v>
      </c>
      <c r="U1495" t="s">
        <v>8369</v>
      </c>
    </row>
    <row r="1496" spans="1:21" ht="50" customHeight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15" t="str">
        <f t="shared" si="69"/>
        <v>5000 to 9999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 s="9">
        <f t="shared" si="70"/>
        <v>42097.651388888888</v>
      </c>
      <c r="L1496" s="11">
        <v>2015</v>
      </c>
      <c r="M1496">
        <v>1425489613</v>
      </c>
      <c r="N1496" s="9">
        <f t="shared" si="71"/>
        <v>42067.722372685181</v>
      </c>
      <c r="O1496" s="11">
        <f>YEAR(Table1[[#This Row],[launch date  conversion]])</f>
        <v>2015</v>
      </c>
      <c r="P1496" t="b">
        <v>0</v>
      </c>
      <c r="Q1496">
        <v>11</v>
      </c>
      <c r="R1496" t="b">
        <v>0</v>
      </c>
      <c r="S1496" t="s">
        <v>8273</v>
      </c>
      <c r="T1496" t="s">
        <v>8354</v>
      </c>
      <c r="U1496" t="s">
        <v>8369</v>
      </c>
    </row>
    <row r="1497" spans="1:21" ht="50" customHeight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15" t="str">
        <f t="shared" si="69"/>
        <v>1000 to 4999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9">
        <f t="shared" si="70"/>
        <v>40782.789710648147</v>
      </c>
      <c r="L1497" s="11">
        <v>2011</v>
      </c>
      <c r="M1497">
        <v>1311879431</v>
      </c>
      <c r="N1497" s="9">
        <f t="shared" si="71"/>
        <v>40752.789710648147</v>
      </c>
      <c r="O1497" s="11">
        <f>YEAR(Table1[[#This Row],[launch date  conversion]])</f>
        <v>2011</v>
      </c>
      <c r="P1497" t="b">
        <v>0</v>
      </c>
      <c r="Q1497">
        <v>0</v>
      </c>
      <c r="R1497" t="b">
        <v>0</v>
      </c>
      <c r="S1497" t="s">
        <v>8273</v>
      </c>
      <c r="T1497" t="s">
        <v>8354</v>
      </c>
      <c r="U1497" t="s">
        <v>8369</v>
      </c>
    </row>
    <row r="1498" spans="1:21" ht="50" customHeight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15" t="str">
        <f t="shared" si="69"/>
        <v>1000 to 4999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9">
        <f t="shared" si="70"/>
        <v>41898.475219907406</v>
      </c>
      <c r="L1498" s="11">
        <v>2014</v>
      </c>
      <c r="M1498">
        <v>1405682659</v>
      </c>
      <c r="N1498" s="9">
        <f t="shared" si="71"/>
        <v>41838.475219907406</v>
      </c>
      <c r="O1498" s="11">
        <f>YEAR(Table1[[#This Row],[launch date  conversion]])</f>
        <v>2014</v>
      </c>
      <c r="P1498" t="b">
        <v>0</v>
      </c>
      <c r="Q1498">
        <v>0</v>
      </c>
      <c r="R1498" t="b">
        <v>0</v>
      </c>
      <c r="S1498" t="s">
        <v>8273</v>
      </c>
      <c r="T1498" t="s">
        <v>8354</v>
      </c>
      <c r="U1498" t="s">
        <v>8369</v>
      </c>
    </row>
    <row r="1499" spans="1:21" ht="50" customHeight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15" t="str">
        <f t="shared" si="69"/>
        <v>15000 to 19999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 s="9">
        <f t="shared" si="70"/>
        <v>41486.821527777778</v>
      </c>
      <c r="L1499" s="11">
        <v>2013</v>
      </c>
      <c r="M1499">
        <v>1371655522</v>
      </c>
      <c r="N1499" s="9">
        <f t="shared" si="71"/>
        <v>41444.64261574074</v>
      </c>
      <c r="O1499" s="11">
        <f>YEAR(Table1[[#This Row],[launch date  conversion]])</f>
        <v>2013</v>
      </c>
      <c r="P1499" t="b">
        <v>0</v>
      </c>
      <c r="Q1499">
        <v>1</v>
      </c>
      <c r="R1499" t="b">
        <v>0</v>
      </c>
      <c r="S1499" t="s">
        <v>8273</v>
      </c>
      <c r="T1499" t="s">
        <v>8354</v>
      </c>
      <c r="U1499" t="s">
        <v>8369</v>
      </c>
    </row>
    <row r="1500" spans="1:21" ht="50" customHeight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15" t="str">
        <f t="shared" si="69"/>
        <v>1000 to 4999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 s="9">
        <f t="shared" si="70"/>
        <v>41885.983541666668</v>
      </c>
      <c r="L1500" s="11">
        <v>2014</v>
      </c>
      <c r="M1500">
        <v>1405899378</v>
      </c>
      <c r="N1500" s="9">
        <f t="shared" si="71"/>
        <v>41840.983541666668</v>
      </c>
      <c r="O1500" s="11">
        <f>YEAR(Table1[[#This Row],[launch date  conversion]])</f>
        <v>2014</v>
      </c>
      <c r="P1500" t="b">
        <v>0</v>
      </c>
      <c r="Q1500">
        <v>3</v>
      </c>
      <c r="R1500" t="b">
        <v>0</v>
      </c>
      <c r="S1500" t="s">
        <v>8273</v>
      </c>
      <c r="T1500" t="s">
        <v>8354</v>
      </c>
      <c r="U1500" t="s">
        <v>8369</v>
      </c>
    </row>
    <row r="1501" spans="1:21" ht="50" customHeight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15" t="str">
        <f t="shared" si="69"/>
        <v>1000 to 4999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 s="9">
        <f t="shared" si="70"/>
        <v>42587.007326388892</v>
      </c>
      <c r="L1501" s="11">
        <v>2016</v>
      </c>
      <c r="M1501">
        <v>1465171833</v>
      </c>
      <c r="N1501" s="9">
        <f t="shared" si="71"/>
        <v>42527.007326388892</v>
      </c>
      <c r="O1501" s="11">
        <f>YEAR(Table1[[#This Row],[launch date  conversion]])</f>
        <v>2016</v>
      </c>
      <c r="P1501" t="b">
        <v>0</v>
      </c>
      <c r="Q1501">
        <v>1</v>
      </c>
      <c r="R1501" t="b">
        <v>0</v>
      </c>
      <c r="S1501" t="s">
        <v>8273</v>
      </c>
      <c r="T1501" t="s">
        <v>8354</v>
      </c>
      <c r="U1501" t="s">
        <v>8369</v>
      </c>
    </row>
    <row r="1502" spans="1:21" ht="50" customHeight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15" t="str">
        <f t="shared" si="69"/>
        <v>1000 to 4999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 s="9">
        <f t="shared" si="70"/>
        <v>41395.904594907406</v>
      </c>
      <c r="L1502" s="11">
        <v>2013</v>
      </c>
      <c r="M1502">
        <v>1364852557</v>
      </c>
      <c r="N1502" s="9">
        <f t="shared" si="71"/>
        <v>41365.904594907406</v>
      </c>
      <c r="O1502" s="11">
        <f>YEAR(Table1[[#This Row],[launch date  conversion]])</f>
        <v>2013</v>
      </c>
      <c r="P1502" t="b">
        <v>0</v>
      </c>
      <c r="Q1502">
        <v>15</v>
      </c>
      <c r="R1502" t="b">
        <v>0</v>
      </c>
      <c r="S1502" t="s">
        <v>8273</v>
      </c>
      <c r="T1502" t="s">
        <v>8354</v>
      </c>
      <c r="U1502" t="s">
        <v>8369</v>
      </c>
    </row>
    <row r="1503" spans="1:21" ht="50" customHeight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15" t="str">
        <f t="shared" si="69"/>
        <v>Greater than 50000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 s="9">
        <f t="shared" si="70"/>
        <v>42193.583599537036</v>
      </c>
      <c r="L1503" s="11">
        <v>2015</v>
      </c>
      <c r="M1503">
        <v>1433772023</v>
      </c>
      <c r="N1503" s="9">
        <f t="shared" si="71"/>
        <v>42163.583599537036</v>
      </c>
      <c r="O1503" s="11">
        <f>YEAR(Table1[[#This Row],[launch date  conversion]])</f>
        <v>2015</v>
      </c>
      <c r="P1503" t="b">
        <v>1</v>
      </c>
      <c r="Q1503">
        <v>885</v>
      </c>
      <c r="R1503" t="b">
        <v>1</v>
      </c>
      <c r="S1503" t="s">
        <v>8283</v>
      </c>
      <c r="T1503" t="s">
        <v>8353</v>
      </c>
      <c r="U1503" t="s">
        <v>8379</v>
      </c>
    </row>
    <row r="1504" spans="1:21" ht="50" customHeight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15" t="str">
        <f t="shared" si="69"/>
        <v>20000 to 24999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 s="9">
        <f t="shared" si="70"/>
        <v>42454.916666666672</v>
      </c>
      <c r="L1504" s="11">
        <v>2016</v>
      </c>
      <c r="M1504">
        <v>1456491680</v>
      </c>
      <c r="N1504" s="9">
        <f t="shared" si="71"/>
        <v>42426.542592592596</v>
      </c>
      <c r="O1504" s="11">
        <f>YEAR(Table1[[#This Row],[launch date  conversion]])</f>
        <v>2016</v>
      </c>
      <c r="P1504" t="b">
        <v>1</v>
      </c>
      <c r="Q1504">
        <v>329</v>
      </c>
      <c r="R1504" t="b">
        <v>1</v>
      </c>
      <c r="S1504" t="s">
        <v>8283</v>
      </c>
      <c r="T1504" t="s">
        <v>8353</v>
      </c>
      <c r="U1504" t="s">
        <v>8379</v>
      </c>
    </row>
    <row r="1505" spans="1:21" ht="50" customHeight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15" t="str">
        <f t="shared" si="69"/>
        <v>1000 to 4999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 s="9">
        <f t="shared" si="70"/>
        <v>42666.347233796296</v>
      </c>
      <c r="L1505" s="11">
        <v>2016</v>
      </c>
      <c r="M1505">
        <v>1472026801</v>
      </c>
      <c r="N1505" s="9">
        <f t="shared" si="71"/>
        <v>42606.347233796296</v>
      </c>
      <c r="O1505" s="11">
        <f>YEAR(Table1[[#This Row],[launch date  conversion]])</f>
        <v>2016</v>
      </c>
      <c r="P1505" t="b">
        <v>1</v>
      </c>
      <c r="Q1505">
        <v>71</v>
      </c>
      <c r="R1505" t="b">
        <v>1</v>
      </c>
      <c r="S1505" t="s">
        <v>8283</v>
      </c>
      <c r="T1505" t="s">
        <v>8353</v>
      </c>
      <c r="U1505" t="s">
        <v>8379</v>
      </c>
    </row>
    <row r="1506" spans="1:21" ht="50" customHeight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15" t="str">
        <f t="shared" si="69"/>
        <v>5000 to 9999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 s="9">
        <f t="shared" si="70"/>
        <v>41800.356249999997</v>
      </c>
      <c r="L1506" s="11">
        <v>2014</v>
      </c>
      <c r="M1506">
        <v>1399996024</v>
      </c>
      <c r="N1506" s="9">
        <f t="shared" si="71"/>
        <v>41772.657685185186</v>
      </c>
      <c r="O1506" s="11">
        <f>YEAR(Table1[[#This Row],[launch date  conversion]])</f>
        <v>2014</v>
      </c>
      <c r="P1506" t="b">
        <v>1</v>
      </c>
      <c r="Q1506">
        <v>269</v>
      </c>
      <c r="R1506" t="b">
        <v>1</v>
      </c>
      <c r="S1506" t="s">
        <v>8283</v>
      </c>
      <c r="T1506" t="s">
        <v>8353</v>
      </c>
      <c r="U1506" t="s">
        <v>8379</v>
      </c>
    </row>
    <row r="1507" spans="1:21" ht="50" customHeight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15" t="str">
        <f t="shared" si="69"/>
        <v>15000 to 19999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 s="9">
        <f t="shared" si="70"/>
        <v>42451.834027777775</v>
      </c>
      <c r="L1507" s="11">
        <v>2016</v>
      </c>
      <c r="M1507">
        <v>1455446303</v>
      </c>
      <c r="N1507" s="9">
        <f t="shared" si="71"/>
        <v>42414.44332175926</v>
      </c>
      <c r="O1507" s="11">
        <f>YEAR(Table1[[#This Row],[launch date  conversion]])</f>
        <v>2016</v>
      </c>
      <c r="P1507" t="b">
        <v>1</v>
      </c>
      <c r="Q1507">
        <v>345</v>
      </c>
      <c r="R1507" t="b">
        <v>1</v>
      </c>
      <c r="S1507" t="s">
        <v>8283</v>
      </c>
      <c r="T1507" t="s">
        <v>8353</v>
      </c>
      <c r="U1507" t="s">
        <v>8379</v>
      </c>
    </row>
    <row r="1508" spans="1:21" ht="50" customHeight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15" t="str">
        <f t="shared" si="69"/>
        <v>1000 to 4999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 s="9">
        <f t="shared" si="70"/>
        <v>41844.785925925928</v>
      </c>
      <c r="L1508" s="11">
        <v>2014</v>
      </c>
      <c r="M1508">
        <v>1403635904</v>
      </c>
      <c r="N1508" s="9">
        <f t="shared" si="71"/>
        <v>41814.785925925928</v>
      </c>
      <c r="O1508" s="11">
        <f>YEAR(Table1[[#This Row],[launch date  conversion]])</f>
        <v>2014</v>
      </c>
      <c r="P1508" t="b">
        <v>1</v>
      </c>
      <c r="Q1508">
        <v>43</v>
      </c>
      <c r="R1508" t="b">
        <v>1</v>
      </c>
      <c r="S1508" t="s">
        <v>8283</v>
      </c>
      <c r="T1508" t="s">
        <v>8353</v>
      </c>
      <c r="U1508" t="s">
        <v>8379</v>
      </c>
    </row>
    <row r="1509" spans="1:21" ht="50" customHeight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15" t="str">
        <f t="shared" si="69"/>
        <v>1000 to 4999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 s="9">
        <f t="shared" si="70"/>
        <v>40313.340277777781</v>
      </c>
      <c r="L1509" s="11">
        <v>2010</v>
      </c>
      <c r="M1509">
        <v>1268822909</v>
      </c>
      <c r="N1509" s="9">
        <f t="shared" si="71"/>
        <v>40254.450335648151</v>
      </c>
      <c r="O1509" s="11">
        <f>YEAR(Table1[[#This Row],[launch date  conversion]])</f>
        <v>2010</v>
      </c>
      <c r="P1509" t="b">
        <v>1</v>
      </c>
      <c r="Q1509">
        <v>33</v>
      </c>
      <c r="R1509" t="b">
        <v>1</v>
      </c>
      <c r="S1509" t="s">
        <v>8283</v>
      </c>
      <c r="T1509" t="s">
        <v>8353</v>
      </c>
      <c r="U1509" t="s">
        <v>8379</v>
      </c>
    </row>
    <row r="1510" spans="1:21" ht="50" customHeight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15" t="str">
        <f t="shared" si="69"/>
        <v>15000 to 19999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 s="9">
        <f t="shared" si="70"/>
        <v>41817.614363425928</v>
      </c>
      <c r="L1510" s="11">
        <v>2014</v>
      </c>
      <c r="M1510">
        <v>1401201881</v>
      </c>
      <c r="N1510" s="9">
        <f t="shared" si="71"/>
        <v>41786.614363425928</v>
      </c>
      <c r="O1510" s="11">
        <f>YEAR(Table1[[#This Row],[launch date  conversion]])</f>
        <v>2014</v>
      </c>
      <c r="P1510" t="b">
        <v>1</v>
      </c>
      <c r="Q1510">
        <v>211</v>
      </c>
      <c r="R1510" t="b">
        <v>1</v>
      </c>
      <c r="S1510" t="s">
        <v>8283</v>
      </c>
      <c r="T1510" t="s">
        <v>8353</v>
      </c>
      <c r="U1510" t="s">
        <v>8379</v>
      </c>
    </row>
    <row r="1511" spans="1:21" ht="50" customHeight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15" t="str">
        <f t="shared" si="69"/>
        <v>15000 to 19999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 s="9">
        <f t="shared" si="70"/>
        <v>42780.957638888889</v>
      </c>
      <c r="L1511" s="11">
        <v>2017</v>
      </c>
      <c r="M1511">
        <v>1484570885</v>
      </c>
      <c r="N1511" s="9">
        <f t="shared" si="71"/>
        <v>42751.533391203702</v>
      </c>
      <c r="O1511" s="11">
        <f>YEAR(Table1[[#This Row],[launch date  conversion]])</f>
        <v>2017</v>
      </c>
      <c r="P1511" t="b">
        <v>1</v>
      </c>
      <c r="Q1511">
        <v>196</v>
      </c>
      <c r="R1511" t="b">
        <v>1</v>
      </c>
      <c r="S1511" t="s">
        <v>8283</v>
      </c>
      <c r="T1511" t="s">
        <v>8353</v>
      </c>
      <c r="U1511" t="s">
        <v>8379</v>
      </c>
    </row>
    <row r="1512" spans="1:21" ht="50" customHeight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15" t="str">
        <f t="shared" si="69"/>
        <v>15000 to 19999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 s="9">
        <f t="shared" si="70"/>
        <v>41839.385162037033</v>
      </c>
      <c r="L1512" s="11">
        <v>2014</v>
      </c>
      <c r="M1512">
        <v>1403169278</v>
      </c>
      <c r="N1512" s="9">
        <f t="shared" si="71"/>
        <v>41809.385162037033</v>
      </c>
      <c r="O1512" s="11">
        <f>YEAR(Table1[[#This Row],[launch date  conversion]])</f>
        <v>2014</v>
      </c>
      <c r="P1512" t="b">
        <v>1</v>
      </c>
      <c r="Q1512">
        <v>405</v>
      </c>
      <c r="R1512" t="b">
        <v>1</v>
      </c>
      <c r="S1512" t="s">
        <v>8283</v>
      </c>
      <c r="T1512" t="s">
        <v>8353</v>
      </c>
      <c r="U1512" t="s">
        <v>8379</v>
      </c>
    </row>
    <row r="1513" spans="1:21" ht="50" customHeight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15" t="str">
        <f t="shared" si="69"/>
        <v>10000 to 14999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 s="9">
        <f t="shared" si="70"/>
        <v>42326.625046296293</v>
      </c>
      <c r="L1513" s="11">
        <v>2015</v>
      </c>
      <c r="M1513">
        <v>1445263204</v>
      </c>
      <c r="N1513" s="9">
        <f t="shared" si="71"/>
        <v>42296.583379629628</v>
      </c>
      <c r="O1513" s="11">
        <f>YEAR(Table1[[#This Row],[launch date  conversion]])</f>
        <v>2015</v>
      </c>
      <c r="P1513" t="b">
        <v>1</v>
      </c>
      <c r="Q1513">
        <v>206</v>
      </c>
      <c r="R1513" t="b">
        <v>1</v>
      </c>
      <c r="S1513" t="s">
        <v>8283</v>
      </c>
      <c r="T1513" t="s">
        <v>8353</v>
      </c>
      <c r="U1513" t="s">
        <v>8379</v>
      </c>
    </row>
    <row r="1514" spans="1:21" ht="50" customHeight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15" t="str">
        <f t="shared" si="69"/>
        <v>1000 to 4999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 s="9">
        <f t="shared" si="70"/>
        <v>42771.684479166666</v>
      </c>
      <c r="L1514" s="11">
        <v>2017</v>
      </c>
      <c r="M1514">
        <v>1483719939</v>
      </c>
      <c r="N1514" s="9">
        <f t="shared" si="71"/>
        <v>42741.684479166666</v>
      </c>
      <c r="O1514" s="11">
        <f>YEAR(Table1[[#This Row],[launch date  conversion]])</f>
        <v>2017</v>
      </c>
      <c r="P1514" t="b">
        <v>1</v>
      </c>
      <c r="Q1514">
        <v>335</v>
      </c>
      <c r="R1514" t="b">
        <v>1</v>
      </c>
      <c r="S1514" t="s">
        <v>8283</v>
      </c>
      <c r="T1514" t="s">
        <v>8353</v>
      </c>
      <c r="U1514" t="s">
        <v>8379</v>
      </c>
    </row>
    <row r="1515" spans="1:21" ht="50" customHeight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15" t="str">
        <f t="shared" si="69"/>
        <v>5000 to 9999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 s="9">
        <f t="shared" si="70"/>
        <v>41836.637337962966</v>
      </c>
      <c r="L1515" s="11">
        <v>2014</v>
      </c>
      <c r="M1515">
        <v>1402931866</v>
      </c>
      <c r="N1515" s="9">
        <f t="shared" si="71"/>
        <v>41806.637337962966</v>
      </c>
      <c r="O1515" s="11">
        <f>YEAR(Table1[[#This Row],[launch date  conversion]])</f>
        <v>2014</v>
      </c>
      <c r="P1515" t="b">
        <v>1</v>
      </c>
      <c r="Q1515">
        <v>215</v>
      </c>
      <c r="R1515" t="b">
        <v>1</v>
      </c>
      <c r="S1515" t="s">
        <v>8283</v>
      </c>
      <c r="T1515" t="s">
        <v>8353</v>
      </c>
      <c r="U1515" t="s">
        <v>8379</v>
      </c>
    </row>
    <row r="1516" spans="1:21" ht="50" customHeight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15" t="str">
        <f t="shared" si="69"/>
        <v>25000 to 29999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 s="9">
        <f t="shared" si="70"/>
        <v>42274.597685185188</v>
      </c>
      <c r="L1516" s="11">
        <v>2015</v>
      </c>
      <c r="M1516">
        <v>1439907640</v>
      </c>
      <c r="N1516" s="9">
        <f t="shared" si="71"/>
        <v>42234.597685185188</v>
      </c>
      <c r="O1516" s="11">
        <f>YEAR(Table1[[#This Row],[launch date  conversion]])</f>
        <v>2015</v>
      </c>
      <c r="P1516" t="b">
        <v>1</v>
      </c>
      <c r="Q1516">
        <v>176</v>
      </c>
      <c r="R1516" t="b">
        <v>1</v>
      </c>
      <c r="S1516" t="s">
        <v>8283</v>
      </c>
      <c r="T1516" t="s">
        <v>8353</v>
      </c>
      <c r="U1516" t="s">
        <v>8379</v>
      </c>
    </row>
    <row r="1517" spans="1:21" ht="50" customHeight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15" t="str">
        <f t="shared" si="69"/>
        <v>Greater than 50000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 s="9">
        <f t="shared" si="70"/>
        <v>42445.211770833332</v>
      </c>
      <c r="L1517" s="11">
        <v>2016</v>
      </c>
      <c r="M1517">
        <v>1455516297</v>
      </c>
      <c r="N1517" s="9">
        <f t="shared" si="71"/>
        <v>42415.253437499996</v>
      </c>
      <c r="O1517" s="11">
        <f>YEAR(Table1[[#This Row],[launch date  conversion]])</f>
        <v>2016</v>
      </c>
      <c r="P1517" t="b">
        <v>1</v>
      </c>
      <c r="Q1517">
        <v>555</v>
      </c>
      <c r="R1517" t="b">
        <v>1</v>
      </c>
      <c r="S1517" t="s">
        <v>8283</v>
      </c>
      <c r="T1517" t="s">
        <v>8353</v>
      </c>
      <c r="U1517" t="s">
        <v>8379</v>
      </c>
    </row>
    <row r="1518" spans="1:21" ht="50" customHeight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15" t="str">
        <f t="shared" si="69"/>
        <v>15000 to 19999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 s="9">
        <f t="shared" si="70"/>
        <v>42649.583333333328</v>
      </c>
      <c r="L1518" s="11">
        <v>2016</v>
      </c>
      <c r="M1518">
        <v>1473160292</v>
      </c>
      <c r="N1518" s="9">
        <f t="shared" si="71"/>
        <v>42619.466342592597</v>
      </c>
      <c r="O1518" s="11">
        <f>YEAR(Table1[[#This Row],[launch date  conversion]])</f>
        <v>2016</v>
      </c>
      <c r="P1518" t="b">
        <v>1</v>
      </c>
      <c r="Q1518">
        <v>116</v>
      </c>
      <c r="R1518" t="b">
        <v>1</v>
      </c>
      <c r="S1518" t="s">
        <v>8283</v>
      </c>
      <c r="T1518" t="s">
        <v>8353</v>
      </c>
      <c r="U1518" t="s">
        <v>8379</v>
      </c>
    </row>
    <row r="1519" spans="1:21" ht="50" customHeight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15" t="str">
        <f t="shared" si="69"/>
        <v>15000 to 19999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 s="9">
        <f t="shared" si="70"/>
        <v>41979.25</v>
      </c>
      <c r="L1519" s="11">
        <v>2014</v>
      </c>
      <c r="M1519">
        <v>1415194553</v>
      </c>
      <c r="N1519" s="9">
        <f t="shared" si="71"/>
        <v>41948.56658564815</v>
      </c>
      <c r="O1519" s="11">
        <f>YEAR(Table1[[#This Row],[launch date  conversion]])</f>
        <v>2014</v>
      </c>
      <c r="P1519" t="b">
        <v>1</v>
      </c>
      <c r="Q1519">
        <v>615</v>
      </c>
      <c r="R1519" t="b">
        <v>1</v>
      </c>
      <c r="S1519" t="s">
        <v>8283</v>
      </c>
      <c r="T1519" t="s">
        <v>8353</v>
      </c>
      <c r="U1519" t="s">
        <v>8379</v>
      </c>
    </row>
    <row r="1520" spans="1:21" ht="50" customHeight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15" t="str">
        <f t="shared" si="69"/>
        <v>15000 to 19999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 s="9">
        <f t="shared" si="70"/>
        <v>41790.8200462963</v>
      </c>
      <c r="L1520" s="11">
        <v>2014</v>
      </c>
      <c r="M1520">
        <v>1398973252</v>
      </c>
      <c r="N1520" s="9">
        <f t="shared" si="71"/>
        <v>41760.8200462963</v>
      </c>
      <c r="O1520" s="11">
        <f>YEAR(Table1[[#This Row],[launch date  conversion]])</f>
        <v>2014</v>
      </c>
      <c r="P1520" t="b">
        <v>1</v>
      </c>
      <c r="Q1520">
        <v>236</v>
      </c>
      <c r="R1520" t="b">
        <v>1</v>
      </c>
      <c r="S1520" t="s">
        <v>8283</v>
      </c>
      <c r="T1520" t="s">
        <v>8353</v>
      </c>
      <c r="U1520" t="s">
        <v>8379</v>
      </c>
    </row>
    <row r="1521" spans="1:21" ht="50" customHeight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15" t="str">
        <f t="shared" si="69"/>
        <v>5000 to 9999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 s="9">
        <f t="shared" si="70"/>
        <v>41810.915972222225</v>
      </c>
      <c r="L1521" s="11">
        <v>2014</v>
      </c>
      <c r="M1521">
        <v>1400867283</v>
      </c>
      <c r="N1521" s="9">
        <f t="shared" si="71"/>
        <v>41782.741701388892</v>
      </c>
      <c r="O1521" s="11">
        <f>YEAR(Table1[[#This Row],[launch date  conversion]])</f>
        <v>2014</v>
      </c>
      <c r="P1521" t="b">
        <v>1</v>
      </c>
      <c r="Q1521">
        <v>145</v>
      </c>
      <c r="R1521" t="b">
        <v>1</v>
      </c>
      <c r="S1521" t="s">
        <v>8283</v>
      </c>
      <c r="T1521" t="s">
        <v>8353</v>
      </c>
      <c r="U1521" t="s">
        <v>8379</v>
      </c>
    </row>
    <row r="1522" spans="1:21" ht="50" customHeight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15" t="str">
        <f t="shared" si="69"/>
        <v>15000 to 19999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 s="9">
        <f t="shared" si="70"/>
        <v>41992.166666666672</v>
      </c>
      <c r="L1522" s="11">
        <v>2014</v>
      </c>
      <c r="M1522">
        <v>1415824513</v>
      </c>
      <c r="N1522" s="9">
        <f t="shared" si="71"/>
        <v>41955.857789351852</v>
      </c>
      <c r="O1522" s="11">
        <f>YEAR(Table1[[#This Row],[launch date  conversion]])</f>
        <v>2014</v>
      </c>
      <c r="P1522" t="b">
        <v>1</v>
      </c>
      <c r="Q1522">
        <v>167</v>
      </c>
      <c r="R1522" t="b">
        <v>1</v>
      </c>
      <c r="S1522" t="s">
        <v>8283</v>
      </c>
      <c r="T1522" t="s">
        <v>8353</v>
      </c>
      <c r="U1522" t="s">
        <v>8379</v>
      </c>
    </row>
    <row r="1523" spans="1:21" ht="50" customHeight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15" t="str">
        <f t="shared" si="69"/>
        <v>35000 to 39999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 s="9">
        <f t="shared" si="70"/>
        <v>42528.167719907404</v>
      </c>
      <c r="L1523" s="11">
        <v>2016</v>
      </c>
      <c r="M1523">
        <v>1462248091</v>
      </c>
      <c r="N1523" s="9">
        <f t="shared" si="71"/>
        <v>42493.167719907404</v>
      </c>
      <c r="O1523" s="11">
        <f>YEAR(Table1[[#This Row],[launch date  conversion]])</f>
        <v>2016</v>
      </c>
      <c r="P1523" t="b">
        <v>1</v>
      </c>
      <c r="Q1523">
        <v>235</v>
      </c>
      <c r="R1523" t="b">
        <v>1</v>
      </c>
      <c r="S1523" t="s">
        <v>8283</v>
      </c>
      <c r="T1523" t="s">
        <v>8353</v>
      </c>
      <c r="U1523" t="s">
        <v>8379</v>
      </c>
    </row>
    <row r="1524" spans="1:21" ht="50" customHeight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15" t="str">
        <f t="shared" si="69"/>
        <v>40000 to 44999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 s="9">
        <f t="shared" si="70"/>
        <v>41929.830312500002</v>
      </c>
      <c r="L1524" s="11">
        <v>2014</v>
      </c>
      <c r="M1524">
        <v>1410983739</v>
      </c>
      <c r="N1524" s="9">
        <f t="shared" si="71"/>
        <v>41899.830312500002</v>
      </c>
      <c r="O1524" s="11">
        <f>YEAR(Table1[[#This Row],[launch date  conversion]])</f>
        <v>2014</v>
      </c>
      <c r="P1524" t="b">
        <v>1</v>
      </c>
      <c r="Q1524">
        <v>452</v>
      </c>
      <c r="R1524" t="b">
        <v>1</v>
      </c>
      <c r="S1524" t="s">
        <v>8283</v>
      </c>
      <c r="T1524" t="s">
        <v>8353</v>
      </c>
      <c r="U1524" t="s">
        <v>8379</v>
      </c>
    </row>
    <row r="1525" spans="1:21" ht="50" customHeight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15" t="str">
        <f t="shared" si="69"/>
        <v>15000 to 19999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 s="9">
        <f t="shared" si="70"/>
        <v>41996</v>
      </c>
      <c r="L1525" s="11">
        <v>2014</v>
      </c>
      <c r="M1525">
        <v>1416592916</v>
      </c>
      <c r="N1525" s="9">
        <f t="shared" si="71"/>
        <v>41964.751342592594</v>
      </c>
      <c r="O1525" s="11">
        <f>YEAR(Table1[[#This Row],[launch date  conversion]])</f>
        <v>2014</v>
      </c>
      <c r="P1525" t="b">
        <v>1</v>
      </c>
      <c r="Q1525">
        <v>241</v>
      </c>
      <c r="R1525" t="b">
        <v>1</v>
      </c>
      <c r="S1525" t="s">
        <v>8283</v>
      </c>
      <c r="T1525" t="s">
        <v>8353</v>
      </c>
      <c r="U1525" t="s">
        <v>8379</v>
      </c>
    </row>
    <row r="1526" spans="1:21" ht="50" customHeight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15" t="str">
        <f t="shared" si="69"/>
        <v>1000 to 4999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 s="9">
        <f t="shared" si="70"/>
        <v>42786.501041666663</v>
      </c>
      <c r="L1526" s="11">
        <v>2017</v>
      </c>
      <c r="M1526">
        <v>1485000090</v>
      </c>
      <c r="N1526" s="9">
        <f t="shared" si="71"/>
        <v>42756.501041666663</v>
      </c>
      <c r="O1526" s="11">
        <f>YEAR(Table1[[#This Row],[launch date  conversion]])</f>
        <v>2017</v>
      </c>
      <c r="P1526" t="b">
        <v>1</v>
      </c>
      <c r="Q1526">
        <v>28</v>
      </c>
      <c r="R1526" t="b">
        <v>1</v>
      </c>
      <c r="S1526" t="s">
        <v>8283</v>
      </c>
      <c r="T1526" t="s">
        <v>8353</v>
      </c>
      <c r="U1526" t="s">
        <v>8379</v>
      </c>
    </row>
    <row r="1527" spans="1:21" ht="50" customHeight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15" t="str">
        <f t="shared" si="69"/>
        <v>1000 to 4999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 s="9">
        <f t="shared" si="70"/>
        <v>42600.702986111108</v>
      </c>
      <c r="L1527" s="11">
        <v>2016</v>
      </c>
      <c r="M1527">
        <v>1468947138</v>
      </c>
      <c r="N1527" s="9">
        <f t="shared" si="71"/>
        <v>42570.702986111108</v>
      </c>
      <c r="O1527" s="11">
        <f>YEAR(Table1[[#This Row],[launch date  conversion]])</f>
        <v>2016</v>
      </c>
      <c r="P1527" t="b">
        <v>1</v>
      </c>
      <c r="Q1527">
        <v>140</v>
      </c>
      <c r="R1527" t="b">
        <v>1</v>
      </c>
      <c r="S1527" t="s">
        <v>8283</v>
      </c>
      <c r="T1527" t="s">
        <v>8353</v>
      </c>
      <c r="U1527" t="s">
        <v>8379</v>
      </c>
    </row>
    <row r="1528" spans="1:21" ht="50" customHeight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15" t="str">
        <f t="shared" si="69"/>
        <v>20000 to 24999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 s="9">
        <f t="shared" si="70"/>
        <v>42388.276006944448</v>
      </c>
      <c r="L1528" s="11">
        <v>2016</v>
      </c>
      <c r="M1528">
        <v>1448951847</v>
      </c>
      <c r="N1528" s="9">
        <f t="shared" si="71"/>
        <v>42339.276006944448</v>
      </c>
      <c r="O1528" s="11">
        <f>YEAR(Table1[[#This Row],[launch date  conversion]])</f>
        <v>2015</v>
      </c>
      <c r="P1528" t="b">
        <v>1</v>
      </c>
      <c r="Q1528">
        <v>280</v>
      </c>
      <c r="R1528" t="b">
        <v>1</v>
      </c>
      <c r="S1528" t="s">
        <v>8283</v>
      </c>
      <c r="T1528" t="s">
        <v>8353</v>
      </c>
      <c r="U1528" t="s">
        <v>8379</v>
      </c>
    </row>
    <row r="1529" spans="1:21" ht="50" customHeight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15" t="str">
        <f t="shared" si="69"/>
        <v>1000 to 4999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 s="9">
        <f t="shared" si="70"/>
        <v>42808.558865740735</v>
      </c>
      <c r="L1529" s="11">
        <v>2017</v>
      </c>
      <c r="M1529">
        <v>1487082286</v>
      </c>
      <c r="N1529" s="9">
        <f t="shared" si="71"/>
        <v>42780.600532407407</v>
      </c>
      <c r="O1529" s="11">
        <f>YEAR(Table1[[#This Row],[launch date  conversion]])</f>
        <v>2017</v>
      </c>
      <c r="P1529" t="b">
        <v>1</v>
      </c>
      <c r="Q1529">
        <v>70</v>
      </c>
      <c r="R1529" t="b">
        <v>1</v>
      </c>
      <c r="S1529" t="s">
        <v>8283</v>
      </c>
      <c r="T1529" t="s">
        <v>8353</v>
      </c>
      <c r="U1529" t="s">
        <v>8379</v>
      </c>
    </row>
    <row r="1530" spans="1:21" ht="50" customHeight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15" t="str">
        <f t="shared" si="69"/>
        <v>1000 to 4999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 s="9">
        <f t="shared" si="70"/>
        <v>42767</v>
      </c>
      <c r="L1530" s="11">
        <v>2017</v>
      </c>
      <c r="M1530">
        <v>1483292122</v>
      </c>
      <c r="N1530" s="9">
        <f t="shared" si="71"/>
        <v>42736.732893518521</v>
      </c>
      <c r="O1530" s="11">
        <f>YEAR(Table1[[#This Row],[launch date  conversion]])</f>
        <v>2017</v>
      </c>
      <c r="P1530" t="b">
        <v>1</v>
      </c>
      <c r="Q1530">
        <v>160</v>
      </c>
      <c r="R1530" t="b">
        <v>1</v>
      </c>
      <c r="S1530" t="s">
        <v>8283</v>
      </c>
      <c r="T1530" t="s">
        <v>8353</v>
      </c>
      <c r="U1530" t="s">
        <v>8379</v>
      </c>
    </row>
    <row r="1531" spans="1:21" ht="50" customHeight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15" t="str">
        <f t="shared" si="69"/>
        <v>15000 to 19999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 s="9">
        <f t="shared" si="70"/>
        <v>42082.587037037039</v>
      </c>
      <c r="L1531" s="11">
        <v>2015</v>
      </c>
      <c r="M1531">
        <v>1424185520</v>
      </c>
      <c r="N1531" s="9">
        <f t="shared" si="71"/>
        <v>42052.628703703704</v>
      </c>
      <c r="O1531" s="11">
        <f>YEAR(Table1[[#This Row],[launch date  conversion]])</f>
        <v>2015</v>
      </c>
      <c r="P1531" t="b">
        <v>1</v>
      </c>
      <c r="Q1531">
        <v>141</v>
      </c>
      <c r="R1531" t="b">
        <v>1</v>
      </c>
      <c r="S1531" t="s">
        <v>8283</v>
      </c>
      <c r="T1531" t="s">
        <v>8353</v>
      </c>
      <c r="U1531" t="s">
        <v>8379</v>
      </c>
    </row>
    <row r="1532" spans="1:21" ht="50" customHeight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15" t="str">
        <f t="shared" si="69"/>
        <v>35000 to 39999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 s="9">
        <f t="shared" si="70"/>
        <v>42300.767303240747</v>
      </c>
      <c r="L1532" s="11">
        <v>2015</v>
      </c>
      <c r="M1532">
        <v>1443464695</v>
      </c>
      <c r="N1532" s="9">
        <f t="shared" si="71"/>
        <v>42275.767303240747</v>
      </c>
      <c r="O1532" s="11">
        <f>YEAR(Table1[[#This Row],[launch date  conversion]])</f>
        <v>2015</v>
      </c>
      <c r="P1532" t="b">
        <v>1</v>
      </c>
      <c r="Q1532">
        <v>874</v>
      </c>
      <c r="R1532" t="b">
        <v>1</v>
      </c>
      <c r="S1532" t="s">
        <v>8283</v>
      </c>
      <c r="T1532" t="s">
        <v>8353</v>
      </c>
      <c r="U1532" t="s">
        <v>8379</v>
      </c>
    </row>
    <row r="1533" spans="1:21" ht="50" customHeight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15" t="str">
        <f t="shared" si="69"/>
        <v>1000 to 4999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 s="9">
        <f t="shared" si="70"/>
        <v>41974.125</v>
      </c>
      <c r="L1533" s="11">
        <v>2014</v>
      </c>
      <c r="M1533">
        <v>1414610126</v>
      </c>
      <c r="N1533" s="9">
        <f t="shared" si="71"/>
        <v>41941.802384259259</v>
      </c>
      <c r="O1533" s="11">
        <f>YEAR(Table1[[#This Row],[launch date  conversion]])</f>
        <v>2014</v>
      </c>
      <c r="P1533" t="b">
        <v>1</v>
      </c>
      <c r="Q1533">
        <v>73</v>
      </c>
      <c r="R1533" t="b">
        <v>1</v>
      </c>
      <c r="S1533" t="s">
        <v>8283</v>
      </c>
      <c r="T1533" t="s">
        <v>8353</v>
      </c>
      <c r="U1533" t="s">
        <v>8379</v>
      </c>
    </row>
    <row r="1534" spans="1:21" ht="50" customHeight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15" t="str">
        <f t="shared" si="69"/>
        <v>5000 to 9999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 s="9">
        <f t="shared" si="70"/>
        <v>42415.625</v>
      </c>
      <c r="L1534" s="11">
        <v>2016</v>
      </c>
      <c r="M1534">
        <v>1453461865</v>
      </c>
      <c r="N1534" s="9">
        <f t="shared" si="71"/>
        <v>42391.475289351853</v>
      </c>
      <c r="O1534" s="11">
        <f>YEAR(Table1[[#This Row],[launch date  conversion]])</f>
        <v>2016</v>
      </c>
      <c r="P1534" t="b">
        <v>1</v>
      </c>
      <c r="Q1534">
        <v>294</v>
      </c>
      <c r="R1534" t="b">
        <v>1</v>
      </c>
      <c r="S1534" t="s">
        <v>8283</v>
      </c>
      <c r="T1534" t="s">
        <v>8353</v>
      </c>
      <c r="U1534" t="s">
        <v>8379</v>
      </c>
    </row>
    <row r="1535" spans="1:21" ht="50" customHeight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15" t="str">
        <f t="shared" si="69"/>
        <v>45000 to 49999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 s="9">
        <f t="shared" si="70"/>
        <v>42492.165972222225</v>
      </c>
      <c r="L1535" s="11">
        <v>2016</v>
      </c>
      <c r="M1535">
        <v>1457913777</v>
      </c>
      <c r="N1535" s="9">
        <f t="shared" si="71"/>
        <v>42443.00204861111</v>
      </c>
      <c r="O1535" s="11">
        <f>YEAR(Table1[[#This Row],[launch date  conversion]])</f>
        <v>2016</v>
      </c>
      <c r="P1535" t="b">
        <v>1</v>
      </c>
      <c r="Q1535">
        <v>740</v>
      </c>
      <c r="R1535" t="b">
        <v>1</v>
      </c>
      <c r="S1535" t="s">
        <v>8283</v>
      </c>
      <c r="T1535" t="s">
        <v>8353</v>
      </c>
      <c r="U1535" t="s">
        <v>8379</v>
      </c>
    </row>
    <row r="1536" spans="1:21" ht="50" customHeight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15" t="str">
        <f t="shared" si="69"/>
        <v>5000 to 9999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 s="9">
        <f t="shared" si="70"/>
        <v>42251.67432870371</v>
      </c>
      <c r="L1536" s="11">
        <v>2015</v>
      </c>
      <c r="M1536">
        <v>1438791062</v>
      </c>
      <c r="N1536" s="9">
        <f t="shared" si="71"/>
        <v>42221.67432870371</v>
      </c>
      <c r="O1536" s="11">
        <f>YEAR(Table1[[#This Row],[launch date  conversion]])</f>
        <v>2015</v>
      </c>
      <c r="P1536" t="b">
        <v>1</v>
      </c>
      <c r="Q1536">
        <v>369</v>
      </c>
      <c r="R1536" t="b">
        <v>1</v>
      </c>
      <c r="S1536" t="s">
        <v>8283</v>
      </c>
      <c r="T1536" t="s">
        <v>8353</v>
      </c>
      <c r="U1536" t="s">
        <v>8379</v>
      </c>
    </row>
    <row r="1537" spans="1:21" ht="50" customHeight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15" t="str">
        <f t="shared" si="69"/>
        <v>1000 to 4999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 s="9">
        <f t="shared" si="70"/>
        <v>42513.916666666672</v>
      </c>
      <c r="L1537" s="11">
        <v>2016</v>
      </c>
      <c r="M1537">
        <v>1461527631</v>
      </c>
      <c r="N1537" s="9">
        <f t="shared" si="71"/>
        <v>42484.829062500001</v>
      </c>
      <c r="O1537" s="11">
        <f>YEAR(Table1[[#This Row],[launch date  conversion]])</f>
        <v>2016</v>
      </c>
      <c r="P1537" t="b">
        <v>1</v>
      </c>
      <c r="Q1537">
        <v>110</v>
      </c>
      <c r="R1537" t="b">
        <v>1</v>
      </c>
      <c r="S1537" t="s">
        <v>8283</v>
      </c>
      <c r="T1537" t="s">
        <v>8353</v>
      </c>
      <c r="U1537" t="s">
        <v>8379</v>
      </c>
    </row>
    <row r="1538" spans="1:21" ht="50" customHeight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15" t="str">
        <f t="shared" ref="E1538:E1601" si="72">_xlfn.IFS(D1538&lt;1000,"less than 1000",D1538&lt;5000, "1000 to 4999",D1538&lt;10000, "5000 to 9999",D1538&lt;15000, "10000 to 14999",D1538&lt;20000,"15000 to 19999",D1538&lt;25000, "20000 to 24999", D1538&lt;30000, "25000 to 29999",D1538&lt;35000,"30000 to 34999", D1538&lt;40000,"35000 to 39999", D1538&lt;45000,"40000 to 44999",D1538&lt;50000,"45000 to 49999",TRUE, "Greater than 50000")</f>
        <v>10000 to 14999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 s="9">
        <f t="shared" si="70"/>
        <v>42243.802199074074</v>
      </c>
      <c r="L1538" s="11">
        <v>2015</v>
      </c>
      <c r="M1538">
        <v>1438110910</v>
      </c>
      <c r="N1538" s="9">
        <f t="shared" si="71"/>
        <v>42213.802199074074</v>
      </c>
      <c r="O1538" s="11">
        <f>YEAR(Table1[[#This Row],[launch date  conversion]])</f>
        <v>2015</v>
      </c>
      <c r="P1538" t="b">
        <v>1</v>
      </c>
      <c r="Q1538">
        <v>455</v>
      </c>
      <c r="R1538" t="b">
        <v>1</v>
      </c>
      <c r="S1538" t="s">
        <v>8283</v>
      </c>
      <c r="T1538" t="s">
        <v>8353</v>
      </c>
      <c r="U1538" t="s">
        <v>8379</v>
      </c>
    </row>
    <row r="1539" spans="1:21" ht="50" customHeight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15" t="str">
        <f t="shared" si="72"/>
        <v>10000 to 14999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 s="9">
        <f t="shared" ref="K1539:K1602" si="73">(((J1539/60)/60)/24)+DATE(1970,1,1)</f>
        <v>42588.75</v>
      </c>
      <c r="L1539" s="11">
        <v>2016</v>
      </c>
      <c r="M1539">
        <v>1467358427</v>
      </c>
      <c r="N1539" s="9">
        <f t="shared" ref="N1539:N1602" si="74">(((M1539/60)/60)/24)+DATE(1970,1,1)</f>
        <v>42552.315127314811</v>
      </c>
      <c r="O1539" s="11">
        <f>YEAR(Table1[[#This Row],[launch date  conversion]])</f>
        <v>2016</v>
      </c>
      <c r="P1539" t="b">
        <v>1</v>
      </c>
      <c r="Q1539">
        <v>224</v>
      </c>
      <c r="R1539" t="b">
        <v>1</v>
      </c>
      <c r="S1539" t="s">
        <v>8283</v>
      </c>
      <c r="T1539" t="s">
        <v>8353</v>
      </c>
      <c r="U1539" t="s">
        <v>8379</v>
      </c>
    </row>
    <row r="1540" spans="1:21" ht="50" customHeight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15" t="str">
        <f t="shared" si="72"/>
        <v>5000 to 9999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 s="9">
        <f t="shared" si="73"/>
        <v>42026.782060185185</v>
      </c>
      <c r="L1540" s="11">
        <v>2015</v>
      </c>
      <c r="M1540">
        <v>1418064370</v>
      </c>
      <c r="N1540" s="9">
        <f t="shared" si="74"/>
        <v>41981.782060185185</v>
      </c>
      <c r="O1540" s="11">
        <f>YEAR(Table1[[#This Row],[launch date  conversion]])</f>
        <v>2014</v>
      </c>
      <c r="P1540" t="b">
        <v>1</v>
      </c>
      <c r="Q1540">
        <v>46</v>
      </c>
      <c r="R1540" t="b">
        <v>1</v>
      </c>
      <c r="S1540" t="s">
        <v>8283</v>
      </c>
      <c r="T1540" t="s">
        <v>8353</v>
      </c>
      <c r="U1540" t="s">
        <v>8379</v>
      </c>
    </row>
    <row r="1541" spans="1:21" ht="50" customHeight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15" t="str">
        <f t="shared" si="72"/>
        <v>20000 to 24999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 s="9">
        <f t="shared" si="73"/>
        <v>42738.919201388882</v>
      </c>
      <c r="L1541" s="11">
        <v>2017</v>
      </c>
      <c r="M1541">
        <v>1480629819</v>
      </c>
      <c r="N1541" s="9">
        <f t="shared" si="74"/>
        <v>42705.919201388882</v>
      </c>
      <c r="O1541" s="11">
        <f>YEAR(Table1[[#This Row],[launch date  conversion]])</f>
        <v>2016</v>
      </c>
      <c r="P1541" t="b">
        <v>0</v>
      </c>
      <c r="Q1541">
        <v>284</v>
      </c>
      <c r="R1541" t="b">
        <v>1</v>
      </c>
      <c r="S1541" t="s">
        <v>8283</v>
      </c>
      <c r="T1541" t="s">
        <v>8353</v>
      </c>
      <c r="U1541" t="s">
        <v>8379</v>
      </c>
    </row>
    <row r="1542" spans="1:21" ht="50" customHeight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15" t="str">
        <f t="shared" si="72"/>
        <v>15000 to 19999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 s="9">
        <f t="shared" si="73"/>
        <v>41969.052083333328</v>
      </c>
      <c r="L1542" s="11">
        <v>2014</v>
      </c>
      <c r="M1542">
        <v>1414368616</v>
      </c>
      <c r="N1542" s="9">
        <f t="shared" si="74"/>
        <v>41939.00712962963</v>
      </c>
      <c r="O1542" s="11">
        <f>YEAR(Table1[[#This Row],[launch date  conversion]])</f>
        <v>2014</v>
      </c>
      <c r="P1542" t="b">
        <v>1</v>
      </c>
      <c r="Q1542">
        <v>98</v>
      </c>
      <c r="R1542" t="b">
        <v>1</v>
      </c>
      <c r="S1542" t="s">
        <v>8283</v>
      </c>
      <c r="T1542" t="s">
        <v>8353</v>
      </c>
      <c r="U1542" t="s">
        <v>8379</v>
      </c>
    </row>
    <row r="1543" spans="1:21" ht="50" customHeight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15" t="str">
        <f t="shared" si="72"/>
        <v>15000 to 19999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 s="9">
        <f t="shared" si="73"/>
        <v>42004.712245370371</v>
      </c>
      <c r="L1543" s="11">
        <v>2014</v>
      </c>
      <c r="M1543">
        <v>1417453538</v>
      </c>
      <c r="N1543" s="9">
        <f t="shared" si="74"/>
        <v>41974.712245370371</v>
      </c>
      <c r="O1543" s="11">
        <f>YEAR(Table1[[#This Row],[launch date  conversion]])</f>
        <v>2014</v>
      </c>
      <c r="P1543" t="b">
        <v>0</v>
      </c>
      <c r="Q1543">
        <v>2</v>
      </c>
      <c r="R1543" t="b">
        <v>0</v>
      </c>
      <c r="S1543" t="s">
        <v>8287</v>
      </c>
      <c r="T1543" t="s">
        <v>8353</v>
      </c>
      <c r="U1543" t="s">
        <v>8383</v>
      </c>
    </row>
    <row r="1544" spans="1:21" ht="50" customHeight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15" t="str">
        <f t="shared" si="72"/>
        <v>less than 1000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 s="9">
        <f t="shared" si="73"/>
        <v>42185.996527777781</v>
      </c>
      <c r="L1544" s="11">
        <v>2015</v>
      </c>
      <c r="M1544">
        <v>1434412500</v>
      </c>
      <c r="N1544" s="9">
        <f t="shared" si="74"/>
        <v>42170.996527777781</v>
      </c>
      <c r="O1544" s="11">
        <f>YEAR(Table1[[#This Row],[launch date  conversion]])</f>
        <v>2015</v>
      </c>
      <c r="P1544" t="b">
        <v>0</v>
      </c>
      <c r="Q1544">
        <v>1</v>
      </c>
      <c r="R1544" t="b">
        <v>0</v>
      </c>
      <c r="S1544" t="s">
        <v>8287</v>
      </c>
      <c r="T1544" t="s">
        <v>8353</v>
      </c>
      <c r="U1544" t="s">
        <v>8383</v>
      </c>
    </row>
    <row r="1545" spans="1:21" ht="50" customHeight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15" t="str">
        <f t="shared" si="72"/>
        <v>1000 to 4999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 s="9">
        <f t="shared" si="73"/>
        <v>41965.551319444443</v>
      </c>
      <c r="L1545" s="11">
        <v>2014</v>
      </c>
      <c r="M1545">
        <v>1414066434</v>
      </c>
      <c r="N1545" s="9">
        <f t="shared" si="74"/>
        <v>41935.509652777779</v>
      </c>
      <c r="O1545" s="11">
        <f>YEAR(Table1[[#This Row],[launch date  conversion]])</f>
        <v>2014</v>
      </c>
      <c r="P1545" t="b">
        <v>0</v>
      </c>
      <c r="Q1545">
        <v>1</v>
      </c>
      <c r="R1545" t="b">
        <v>0</v>
      </c>
      <c r="S1545" t="s">
        <v>8287</v>
      </c>
      <c r="T1545" t="s">
        <v>8353</v>
      </c>
      <c r="U1545" t="s">
        <v>8383</v>
      </c>
    </row>
    <row r="1546" spans="1:21" ht="50" customHeight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15" t="str">
        <f t="shared" si="72"/>
        <v>1000 to 4999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9">
        <f t="shared" si="73"/>
        <v>42095.012499999997</v>
      </c>
      <c r="L1546" s="11">
        <v>2015</v>
      </c>
      <c r="M1546">
        <v>1424222024</v>
      </c>
      <c r="N1546" s="9">
        <f t="shared" si="74"/>
        <v>42053.051203703704</v>
      </c>
      <c r="O1546" s="11">
        <f>YEAR(Table1[[#This Row],[launch date  conversion]])</f>
        <v>2015</v>
      </c>
      <c r="P1546" t="b">
        <v>0</v>
      </c>
      <c r="Q1546">
        <v>0</v>
      </c>
      <c r="R1546" t="b">
        <v>0</v>
      </c>
      <c r="S1546" t="s">
        <v>8287</v>
      </c>
      <c r="T1546" t="s">
        <v>8353</v>
      </c>
      <c r="U1546" t="s">
        <v>8383</v>
      </c>
    </row>
    <row r="1547" spans="1:21" ht="50" customHeight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15" t="str">
        <f t="shared" si="72"/>
        <v>1000 to 4999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 s="9">
        <f t="shared" si="73"/>
        <v>42065.886111111111</v>
      </c>
      <c r="L1547" s="11">
        <v>2015</v>
      </c>
      <c r="M1547">
        <v>1422393234</v>
      </c>
      <c r="N1547" s="9">
        <f t="shared" si="74"/>
        <v>42031.884652777779</v>
      </c>
      <c r="O1547" s="11">
        <f>YEAR(Table1[[#This Row],[launch date  conversion]])</f>
        <v>2015</v>
      </c>
      <c r="P1547" t="b">
        <v>0</v>
      </c>
      <c r="Q1547">
        <v>1</v>
      </c>
      <c r="R1547" t="b">
        <v>0</v>
      </c>
      <c r="S1547" t="s">
        <v>8287</v>
      </c>
      <c r="T1547" t="s">
        <v>8353</v>
      </c>
      <c r="U1547" t="s">
        <v>8383</v>
      </c>
    </row>
    <row r="1548" spans="1:21" ht="50" customHeight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15" t="str">
        <f t="shared" si="72"/>
        <v>1000 to 4999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 s="9">
        <f t="shared" si="73"/>
        <v>41899.212951388887</v>
      </c>
      <c r="L1548" s="11">
        <v>2014</v>
      </c>
      <c r="M1548">
        <v>1405746399</v>
      </c>
      <c r="N1548" s="9">
        <f t="shared" si="74"/>
        <v>41839.212951388887</v>
      </c>
      <c r="O1548" s="11">
        <f>YEAR(Table1[[#This Row],[launch date  conversion]])</f>
        <v>2014</v>
      </c>
      <c r="P1548" t="b">
        <v>0</v>
      </c>
      <c r="Q1548">
        <v>11</v>
      </c>
      <c r="R1548" t="b">
        <v>0</v>
      </c>
      <c r="S1548" t="s">
        <v>8287</v>
      </c>
      <c r="T1548" t="s">
        <v>8353</v>
      </c>
      <c r="U1548" t="s">
        <v>8383</v>
      </c>
    </row>
    <row r="1549" spans="1:21" ht="50" customHeight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15" t="str">
        <f t="shared" si="72"/>
        <v>less than 1000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9">
        <f t="shared" si="73"/>
        <v>42789.426875000005</v>
      </c>
      <c r="L1549" s="11">
        <v>2017</v>
      </c>
      <c r="M1549">
        <v>1487240082</v>
      </c>
      <c r="N1549" s="9">
        <f t="shared" si="74"/>
        <v>42782.426875000005</v>
      </c>
      <c r="O1549" s="11">
        <f>YEAR(Table1[[#This Row],[launch date  conversion]])</f>
        <v>2017</v>
      </c>
      <c r="P1549" t="b">
        <v>0</v>
      </c>
      <c r="Q1549">
        <v>0</v>
      </c>
      <c r="R1549" t="b">
        <v>0</v>
      </c>
      <c r="S1549" t="s">
        <v>8287</v>
      </c>
      <c r="T1549" t="s">
        <v>8353</v>
      </c>
      <c r="U1549" t="s">
        <v>8383</v>
      </c>
    </row>
    <row r="1550" spans="1:21" ht="50" customHeight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15" t="str">
        <f t="shared" si="72"/>
        <v>less than 1000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 s="9">
        <f t="shared" si="73"/>
        <v>42316.923842592587</v>
      </c>
      <c r="L1550" s="11">
        <v>2015</v>
      </c>
      <c r="M1550">
        <v>1444425020</v>
      </c>
      <c r="N1550" s="9">
        <f t="shared" si="74"/>
        <v>42286.88217592593</v>
      </c>
      <c r="O1550" s="11">
        <f>YEAR(Table1[[#This Row],[launch date  conversion]])</f>
        <v>2015</v>
      </c>
      <c r="P1550" t="b">
        <v>0</v>
      </c>
      <c r="Q1550">
        <v>1</v>
      </c>
      <c r="R1550" t="b">
        <v>0</v>
      </c>
      <c r="S1550" t="s">
        <v>8287</v>
      </c>
      <c r="T1550" t="s">
        <v>8353</v>
      </c>
      <c r="U1550" t="s">
        <v>8383</v>
      </c>
    </row>
    <row r="1551" spans="1:21" ht="50" customHeight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15" t="str">
        <f t="shared" si="72"/>
        <v>less than 1000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 s="9">
        <f t="shared" si="73"/>
        <v>42311.177766203706</v>
      </c>
      <c r="L1551" s="11">
        <v>2015</v>
      </c>
      <c r="M1551">
        <v>1443928559</v>
      </c>
      <c r="N1551" s="9">
        <f t="shared" si="74"/>
        <v>42281.136099537034</v>
      </c>
      <c r="O1551" s="11">
        <f>YEAR(Table1[[#This Row],[launch date  conversion]])</f>
        <v>2015</v>
      </c>
      <c r="P1551" t="b">
        <v>0</v>
      </c>
      <c r="Q1551">
        <v>6</v>
      </c>
      <c r="R1551" t="b">
        <v>0</v>
      </c>
      <c r="S1551" t="s">
        <v>8287</v>
      </c>
      <c r="T1551" t="s">
        <v>8353</v>
      </c>
      <c r="U1551" t="s">
        <v>8383</v>
      </c>
    </row>
    <row r="1552" spans="1:21" ht="50" customHeight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15" t="str">
        <f t="shared" si="72"/>
        <v>less than 1000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 s="9">
        <f t="shared" si="73"/>
        <v>42502.449467592596</v>
      </c>
      <c r="L1552" s="11">
        <v>2016</v>
      </c>
      <c r="M1552">
        <v>1460458034</v>
      </c>
      <c r="N1552" s="9">
        <f t="shared" si="74"/>
        <v>42472.449467592596</v>
      </c>
      <c r="O1552" s="11">
        <f>YEAR(Table1[[#This Row],[launch date  conversion]])</f>
        <v>2016</v>
      </c>
      <c r="P1552" t="b">
        <v>0</v>
      </c>
      <c r="Q1552">
        <v>7</v>
      </c>
      <c r="R1552" t="b">
        <v>0</v>
      </c>
      <c r="S1552" t="s">
        <v>8287</v>
      </c>
      <c r="T1552" t="s">
        <v>8353</v>
      </c>
      <c r="U1552" t="s">
        <v>8383</v>
      </c>
    </row>
    <row r="1553" spans="1:21" ht="50" customHeight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15" t="str">
        <f t="shared" si="72"/>
        <v>1000 to 4999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9">
        <f t="shared" si="73"/>
        <v>42151.824525462958</v>
      </c>
      <c r="L1553" s="11">
        <v>2015</v>
      </c>
      <c r="M1553">
        <v>1430164039</v>
      </c>
      <c r="N1553" s="9">
        <f t="shared" si="74"/>
        <v>42121.824525462958</v>
      </c>
      <c r="O1553" s="11">
        <f>YEAR(Table1[[#This Row],[launch date  conversion]])</f>
        <v>2015</v>
      </c>
      <c r="P1553" t="b">
        <v>0</v>
      </c>
      <c r="Q1553">
        <v>0</v>
      </c>
      <c r="R1553" t="b">
        <v>0</v>
      </c>
      <c r="S1553" t="s">
        <v>8287</v>
      </c>
      <c r="T1553" t="s">
        <v>8353</v>
      </c>
      <c r="U1553" t="s">
        <v>8383</v>
      </c>
    </row>
    <row r="1554" spans="1:21" ht="50" customHeight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15" t="str">
        <f t="shared" si="72"/>
        <v>1000 to 4999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 s="9">
        <f t="shared" si="73"/>
        <v>41913.165972222225</v>
      </c>
      <c r="L1554" s="11">
        <v>2014</v>
      </c>
      <c r="M1554">
        <v>1410366708</v>
      </c>
      <c r="N1554" s="9">
        <f t="shared" si="74"/>
        <v>41892.688750000001</v>
      </c>
      <c r="O1554" s="11">
        <f>YEAR(Table1[[#This Row],[launch date  conversion]])</f>
        <v>2014</v>
      </c>
      <c r="P1554" t="b">
        <v>0</v>
      </c>
      <c r="Q1554">
        <v>16</v>
      </c>
      <c r="R1554" t="b">
        <v>0</v>
      </c>
      <c r="S1554" t="s">
        <v>8287</v>
      </c>
      <c r="T1554" t="s">
        <v>8353</v>
      </c>
      <c r="U1554" t="s">
        <v>8383</v>
      </c>
    </row>
    <row r="1555" spans="1:21" ht="50" customHeight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15" t="str">
        <f t="shared" si="72"/>
        <v>5000 to 9999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9">
        <f t="shared" si="73"/>
        <v>42249.282951388886</v>
      </c>
      <c r="L1555" s="11">
        <v>2015</v>
      </c>
      <c r="M1555">
        <v>1438584447</v>
      </c>
      <c r="N1555" s="9">
        <f t="shared" si="74"/>
        <v>42219.282951388886</v>
      </c>
      <c r="O1555" s="11">
        <f>YEAR(Table1[[#This Row],[launch date  conversion]])</f>
        <v>2015</v>
      </c>
      <c r="P1555" t="b">
        <v>0</v>
      </c>
      <c r="Q1555">
        <v>0</v>
      </c>
      <c r="R1555" t="b">
        <v>0</v>
      </c>
      <c r="S1555" t="s">
        <v>8287</v>
      </c>
      <c r="T1555" t="s">
        <v>8353</v>
      </c>
      <c r="U1555" t="s">
        <v>8383</v>
      </c>
    </row>
    <row r="1556" spans="1:21" ht="50" customHeight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15" t="str">
        <f t="shared" si="72"/>
        <v>20000 to 24999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9">
        <f t="shared" si="73"/>
        <v>42218.252199074079</v>
      </c>
      <c r="L1556" s="11">
        <v>2015</v>
      </c>
      <c r="M1556">
        <v>1435903390</v>
      </c>
      <c r="N1556" s="9">
        <f t="shared" si="74"/>
        <v>42188.252199074079</v>
      </c>
      <c r="O1556" s="11">
        <f>YEAR(Table1[[#This Row],[launch date  conversion]])</f>
        <v>2015</v>
      </c>
      <c r="P1556" t="b">
        <v>0</v>
      </c>
      <c r="Q1556">
        <v>0</v>
      </c>
      <c r="R1556" t="b">
        <v>0</v>
      </c>
      <c r="S1556" t="s">
        <v>8287</v>
      </c>
      <c r="T1556" t="s">
        <v>8353</v>
      </c>
      <c r="U1556" t="s">
        <v>8383</v>
      </c>
    </row>
    <row r="1557" spans="1:21" ht="50" customHeight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15" t="str">
        <f t="shared" si="72"/>
        <v>less than 1000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9">
        <f t="shared" si="73"/>
        <v>42264.708333333328</v>
      </c>
      <c r="L1557" s="11">
        <v>2015</v>
      </c>
      <c r="M1557">
        <v>1440513832</v>
      </c>
      <c r="N1557" s="9">
        <f t="shared" si="74"/>
        <v>42241.613796296297</v>
      </c>
      <c r="O1557" s="11">
        <f>YEAR(Table1[[#This Row],[launch date  conversion]])</f>
        <v>2015</v>
      </c>
      <c r="P1557" t="b">
        <v>0</v>
      </c>
      <c r="Q1557">
        <v>0</v>
      </c>
      <c r="R1557" t="b">
        <v>0</v>
      </c>
      <c r="S1557" t="s">
        <v>8287</v>
      </c>
      <c r="T1557" t="s">
        <v>8353</v>
      </c>
      <c r="U1557" t="s">
        <v>8383</v>
      </c>
    </row>
    <row r="1558" spans="1:21" ht="50" customHeight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15" t="str">
        <f t="shared" si="72"/>
        <v>1000 to 4999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 s="9">
        <f t="shared" si="73"/>
        <v>42555.153055555551</v>
      </c>
      <c r="L1558" s="11">
        <v>2016</v>
      </c>
      <c r="M1558">
        <v>1465011624</v>
      </c>
      <c r="N1558" s="9">
        <f t="shared" si="74"/>
        <v>42525.153055555551</v>
      </c>
      <c r="O1558" s="11">
        <f>YEAR(Table1[[#This Row],[launch date  conversion]])</f>
        <v>2016</v>
      </c>
      <c r="P1558" t="b">
        <v>0</v>
      </c>
      <c r="Q1558">
        <v>12</v>
      </c>
      <c r="R1558" t="b">
        <v>0</v>
      </c>
      <c r="S1558" t="s">
        <v>8287</v>
      </c>
      <c r="T1558" t="s">
        <v>8353</v>
      </c>
      <c r="U1558" t="s">
        <v>8383</v>
      </c>
    </row>
    <row r="1559" spans="1:21" ht="50" customHeight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15" t="str">
        <f t="shared" si="72"/>
        <v>1000 to 4999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 s="9">
        <f t="shared" si="73"/>
        <v>41902.65315972222</v>
      </c>
      <c r="L1559" s="11">
        <v>2014</v>
      </c>
      <c r="M1559">
        <v>1408549233</v>
      </c>
      <c r="N1559" s="9">
        <f t="shared" si="74"/>
        <v>41871.65315972222</v>
      </c>
      <c r="O1559" s="11">
        <f>YEAR(Table1[[#This Row],[launch date  conversion]])</f>
        <v>2014</v>
      </c>
      <c r="P1559" t="b">
        <v>0</v>
      </c>
      <c r="Q1559">
        <v>1</v>
      </c>
      <c r="R1559" t="b">
        <v>0</v>
      </c>
      <c r="S1559" t="s">
        <v>8287</v>
      </c>
      <c r="T1559" t="s">
        <v>8353</v>
      </c>
      <c r="U1559" t="s">
        <v>8383</v>
      </c>
    </row>
    <row r="1560" spans="1:21" ht="50" customHeight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15" t="str">
        <f t="shared" si="72"/>
        <v>less than 1000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 s="9">
        <f t="shared" si="73"/>
        <v>42244.508333333331</v>
      </c>
      <c r="L1560" s="11">
        <v>2015</v>
      </c>
      <c r="M1560">
        <v>1435656759</v>
      </c>
      <c r="N1560" s="9">
        <f t="shared" si="74"/>
        <v>42185.397673611107</v>
      </c>
      <c r="O1560" s="11">
        <f>YEAR(Table1[[#This Row],[launch date  conversion]])</f>
        <v>2015</v>
      </c>
      <c r="P1560" t="b">
        <v>0</v>
      </c>
      <c r="Q1560">
        <v>3</v>
      </c>
      <c r="R1560" t="b">
        <v>0</v>
      </c>
      <c r="S1560" t="s">
        <v>8287</v>
      </c>
      <c r="T1560" t="s">
        <v>8353</v>
      </c>
      <c r="U1560" t="s">
        <v>8383</v>
      </c>
    </row>
    <row r="1561" spans="1:21" ht="50" customHeight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15" t="str">
        <f t="shared" si="72"/>
        <v>15000 to 19999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 s="9">
        <f t="shared" si="73"/>
        <v>42123.05322916666</v>
      </c>
      <c r="L1561" s="11">
        <v>2015</v>
      </c>
      <c r="M1561">
        <v>1428974199</v>
      </c>
      <c r="N1561" s="9">
        <f t="shared" si="74"/>
        <v>42108.05322916666</v>
      </c>
      <c r="O1561" s="11">
        <f>YEAR(Table1[[#This Row],[launch date  conversion]])</f>
        <v>2015</v>
      </c>
      <c r="P1561" t="b">
        <v>0</v>
      </c>
      <c r="Q1561">
        <v>1</v>
      </c>
      <c r="R1561" t="b">
        <v>0</v>
      </c>
      <c r="S1561" t="s">
        <v>8287</v>
      </c>
      <c r="T1561" t="s">
        <v>8353</v>
      </c>
      <c r="U1561" t="s">
        <v>8383</v>
      </c>
    </row>
    <row r="1562" spans="1:21" ht="50" customHeight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15" t="str">
        <f t="shared" si="72"/>
        <v>1000 to 4999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 s="9">
        <f t="shared" si="73"/>
        <v>41956.062418981484</v>
      </c>
      <c r="L1562" s="11">
        <v>2014</v>
      </c>
      <c r="M1562">
        <v>1414110593</v>
      </c>
      <c r="N1562" s="9">
        <f t="shared" si="74"/>
        <v>41936.020752314813</v>
      </c>
      <c r="O1562" s="11">
        <f>YEAR(Table1[[#This Row],[launch date  conversion]])</f>
        <v>2014</v>
      </c>
      <c r="P1562" t="b">
        <v>0</v>
      </c>
      <c r="Q1562">
        <v>4</v>
      </c>
      <c r="R1562" t="b">
        <v>0</v>
      </c>
      <c r="S1562" t="s">
        <v>8287</v>
      </c>
      <c r="T1562" t="s">
        <v>8353</v>
      </c>
      <c r="U1562" t="s">
        <v>8383</v>
      </c>
    </row>
    <row r="1563" spans="1:21" ht="50" customHeight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15" t="str">
        <f t="shared" si="72"/>
        <v>10000 to 14999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 s="9">
        <f t="shared" si="73"/>
        <v>41585.083368055559</v>
      </c>
      <c r="L1563" s="11">
        <v>2013</v>
      </c>
      <c r="M1563">
        <v>1381194003</v>
      </c>
      <c r="N1563" s="9">
        <f t="shared" si="74"/>
        <v>41555.041701388887</v>
      </c>
      <c r="O1563" s="11">
        <f>YEAR(Table1[[#This Row],[launch date  conversion]])</f>
        <v>2013</v>
      </c>
      <c r="P1563" t="b">
        <v>0</v>
      </c>
      <c r="Q1563">
        <v>1</v>
      </c>
      <c r="R1563" t="b">
        <v>0</v>
      </c>
      <c r="S1563" t="s">
        <v>8288</v>
      </c>
      <c r="T1563" t="s">
        <v>8354</v>
      </c>
      <c r="U1563" t="s">
        <v>8384</v>
      </c>
    </row>
    <row r="1564" spans="1:21" ht="50" customHeight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15" t="str">
        <f t="shared" si="72"/>
        <v>1000 to 4999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9">
        <f t="shared" si="73"/>
        <v>40149.034722222219</v>
      </c>
      <c r="L1564" s="11">
        <v>2009</v>
      </c>
      <c r="M1564">
        <v>1253712916</v>
      </c>
      <c r="N1564" s="9">
        <f t="shared" si="74"/>
        <v>40079.566157407404</v>
      </c>
      <c r="O1564" s="11">
        <f>YEAR(Table1[[#This Row],[launch date  conversion]])</f>
        <v>2009</v>
      </c>
      <c r="P1564" t="b">
        <v>0</v>
      </c>
      <c r="Q1564">
        <v>0</v>
      </c>
      <c r="R1564" t="b">
        <v>0</v>
      </c>
      <c r="S1564" t="s">
        <v>8288</v>
      </c>
      <c r="T1564" t="s">
        <v>8354</v>
      </c>
      <c r="U1564" t="s">
        <v>8384</v>
      </c>
    </row>
    <row r="1565" spans="1:21" ht="50" customHeight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15" t="str">
        <f t="shared" si="72"/>
        <v>5000 to 9999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 s="9">
        <f t="shared" si="73"/>
        <v>41712.700821759259</v>
      </c>
      <c r="L1565" s="11">
        <v>2014</v>
      </c>
      <c r="M1565">
        <v>1389635351</v>
      </c>
      <c r="N1565" s="9">
        <f t="shared" si="74"/>
        <v>41652.742488425924</v>
      </c>
      <c r="O1565" s="11">
        <f>YEAR(Table1[[#This Row],[launch date  conversion]])</f>
        <v>2014</v>
      </c>
      <c r="P1565" t="b">
        <v>0</v>
      </c>
      <c r="Q1565">
        <v>2</v>
      </c>
      <c r="R1565" t="b">
        <v>0</v>
      </c>
      <c r="S1565" t="s">
        <v>8288</v>
      </c>
      <c r="T1565" t="s">
        <v>8354</v>
      </c>
      <c r="U1565" t="s">
        <v>8384</v>
      </c>
    </row>
    <row r="1566" spans="1:21" ht="50" customHeight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15" t="str">
        <f t="shared" si="72"/>
        <v>10000 to 14999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 s="9">
        <f t="shared" si="73"/>
        <v>42152.836805555555</v>
      </c>
      <c r="L1566" s="11">
        <v>2015</v>
      </c>
      <c r="M1566">
        <v>1430124509</v>
      </c>
      <c r="N1566" s="9">
        <f t="shared" si="74"/>
        <v>42121.367002314815</v>
      </c>
      <c r="O1566" s="11">
        <f>YEAR(Table1[[#This Row],[launch date  conversion]])</f>
        <v>2015</v>
      </c>
      <c r="P1566" t="b">
        <v>0</v>
      </c>
      <c r="Q1566">
        <v>1</v>
      </c>
      <c r="R1566" t="b">
        <v>0</v>
      </c>
      <c r="S1566" t="s">
        <v>8288</v>
      </c>
      <c r="T1566" t="s">
        <v>8354</v>
      </c>
      <c r="U1566" t="s">
        <v>8384</v>
      </c>
    </row>
    <row r="1567" spans="1:21" ht="50" customHeight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15" t="str">
        <f t="shared" si="72"/>
        <v>1000 to 4999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 s="9">
        <f t="shared" si="73"/>
        <v>40702.729872685188</v>
      </c>
      <c r="L1567" s="11">
        <v>2011</v>
      </c>
      <c r="M1567">
        <v>1304962261</v>
      </c>
      <c r="N1567" s="9">
        <f t="shared" si="74"/>
        <v>40672.729872685188</v>
      </c>
      <c r="O1567" s="11">
        <f>YEAR(Table1[[#This Row],[launch date  conversion]])</f>
        <v>2011</v>
      </c>
      <c r="P1567" t="b">
        <v>0</v>
      </c>
      <c r="Q1567">
        <v>1</v>
      </c>
      <c r="R1567" t="b">
        <v>0</v>
      </c>
      <c r="S1567" t="s">
        <v>8288</v>
      </c>
      <c r="T1567" t="s">
        <v>8354</v>
      </c>
      <c r="U1567" t="s">
        <v>8384</v>
      </c>
    </row>
    <row r="1568" spans="1:21" ht="50" customHeight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15" t="str">
        <f t="shared" si="72"/>
        <v>30000 to 34999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 s="9">
        <f t="shared" si="73"/>
        <v>42578.916666666672</v>
      </c>
      <c r="L1568" s="11">
        <v>2016</v>
      </c>
      <c r="M1568">
        <v>1467151204</v>
      </c>
      <c r="N1568" s="9">
        <f t="shared" si="74"/>
        <v>42549.916712962964</v>
      </c>
      <c r="O1568" s="11">
        <f>YEAR(Table1[[#This Row],[launch date  conversion]])</f>
        <v>2016</v>
      </c>
      <c r="P1568" t="b">
        <v>0</v>
      </c>
      <c r="Q1568">
        <v>59</v>
      </c>
      <c r="R1568" t="b">
        <v>0</v>
      </c>
      <c r="S1568" t="s">
        <v>8288</v>
      </c>
      <c r="T1568" t="s">
        <v>8354</v>
      </c>
      <c r="U1568" t="s">
        <v>8384</v>
      </c>
    </row>
    <row r="1569" spans="1:21" ht="50" customHeight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15" t="str">
        <f t="shared" si="72"/>
        <v>5000 to 9999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 s="9">
        <f t="shared" si="73"/>
        <v>41687</v>
      </c>
      <c r="L1569" s="11">
        <v>2014</v>
      </c>
      <c r="M1569">
        <v>1391293745</v>
      </c>
      <c r="N1569" s="9">
        <f t="shared" si="74"/>
        <v>41671.936863425923</v>
      </c>
      <c r="O1569" s="11">
        <f>YEAR(Table1[[#This Row],[launch date  conversion]])</f>
        <v>2014</v>
      </c>
      <c r="P1569" t="b">
        <v>0</v>
      </c>
      <c r="Q1569">
        <v>13</v>
      </c>
      <c r="R1569" t="b">
        <v>0</v>
      </c>
      <c r="S1569" t="s">
        <v>8288</v>
      </c>
      <c r="T1569" t="s">
        <v>8354</v>
      </c>
      <c r="U1569" t="s">
        <v>8384</v>
      </c>
    </row>
    <row r="1570" spans="1:21" ht="50" customHeight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15" t="str">
        <f t="shared" si="72"/>
        <v>25000 to 29999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 s="9">
        <f t="shared" si="73"/>
        <v>41997.062326388885</v>
      </c>
      <c r="L1570" s="11">
        <v>2014</v>
      </c>
      <c r="M1570">
        <v>1416360585</v>
      </c>
      <c r="N1570" s="9">
        <f t="shared" si="74"/>
        <v>41962.062326388885</v>
      </c>
      <c r="O1570" s="11">
        <f>YEAR(Table1[[#This Row],[launch date  conversion]])</f>
        <v>2014</v>
      </c>
      <c r="P1570" t="b">
        <v>0</v>
      </c>
      <c r="Q1570">
        <v>22</v>
      </c>
      <c r="R1570" t="b">
        <v>0</v>
      </c>
      <c r="S1570" t="s">
        <v>8288</v>
      </c>
      <c r="T1570" t="s">
        <v>8354</v>
      </c>
      <c r="U1570" t="s">
        <v>8384</v>
      </c>
    </row>
    <row r="1571" spans="1:21" ht="50" customHeight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15" t="str">
        <f t="shared" si="72"/>
        <v>30000 to 34999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9">
        <f t="shared" si="73"/>
        <v>41419.679560185185</v>
      </c>
      <c r="L1571" s="11">
        <v>2013</v>
      </c>
      <c r="M1571">
        <v>1366906714</v>
      </c>
      <c r="N1571" s="9">
        <f t="shared" si="74"/>
        <v>41389.679560185185</v>
      </c>
      <c r="O1571" s="11">
        <f>YEAR(Table1[[#This Row],[launch date  conversion]])</f>
        <v>2013</v>
      </c>
      <c r="P1571" t="b">
        <v>0</v>
      </c>
      <c r="Q1571">
        <v>0</v>
      </c>
      <c r="R1571" t="b">
        <v>0</v>
      </c>
      <c r="S1571" t="s">
        <v>8288</v>
      </c>
      <c r="T1571" t="s">
        <v>8354</v>
      </c>
      <c r="U1571" t="s">
        <v>8384</v>
      </c>
    </row>
    <row r="1572" spans="1:21" ht="50" customHeight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15" t="str">
        <f t="shared" si="72"/>
        <v>5000 to 9999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 s="9">
        <f t="shared" si="73"/>
        <v>42468.771782407406</v>
      </c>
      <c r="L1572" s="11">
        <v>2016</v>
      </c>
      <c r="M1572">
        <v>1457551882</v>
      </c>
      <c r="N1572" s="9">
        <f t="shared" si="74"/>
        <v>42438.813449074078</v>
      </c>
      <c r="O1572" s="11">
        <f>YEAR(Table1[[#This Row],[launch date  conversion]])</f>
        <v>2016</v>
      </c>
      <c r="P1572" t="b">
        <v>0</v>
      </c>
      <c r="Q1572">
        <v>52</v>
      </c>
      <c r="R1572" t="b">
        <v>0</v>
      </c>
      <c r="S1572" t="s">
        <v>8288</v>
      </c>
      <c r="T1572" t="s">
        <v>8354</v>
      </c>
      <c r="U1572" t="s">
        <v>8384</v>
      </c>
    </row>
    <row r="1573" spans="1:21" ht="50" customHeight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15" t="str">
        <f t="shared" si="72"/>
        <v>10000 to 14999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 s="9">
        <f t="shared" si="73"/>
        <v>42174.769479166673</v>
      </c>
      <c r="L1573" s="11">
        <v>2015</v>
      </c>
      <c r="M1573">
        <v>1432146483</v>
      </c>
      <c r="N1573" s="9">
        <f t="shared" si="74"/>
        <v>42144.769479166673</v>
      </c>
      <c r="O1573" s="11">
        <f>YEAR(Table1[[#This Row],[launch date  conversion]])</f>
        <v>2015</v>
      </c>
      <c r="P1573" t="b">
        <v>0</v>
      </c>
      <c r="Q1573">
        <v>4</v>
      </c>
      <c r="R1573" t="b">
        <v>0</v>
      </c>
      <c r="S1573" t="s">
        <v>8288</v>
      </c>
      <c r="T1573" t="s">
        <v>8354</v>
      </c>
      <c r="U1573" t="s">
        <v>8384</v>
      </c>
    </row>
    <row r="1574" spans="1:21" ht="50" customHeight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15" t="str">
        <f t="shared" si="72"/>
        <v>1000 to 4999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 s="9">
        <f t="shared" si="73"/>
        <v>42428.999305555553</v>
      </c>
      <c r="L1574" s="11">
        <v>2016</v>
      </c>
      <c r="M1574">
        <v>1454546859</v>
      </c>
      <c r="N1574" s="9">
        <f t="shared" si="74"/>
        <v>42404.033090277779</v>
      </c>
      <c r="O1574" s="11">
        <f>YEAR(Table1[[#This Row],[launch date  conversion]])</f>
        <v>2016</v>
      </c>
      <c r="P1574" t="b">
        <v>0</v>
      </c>
      <c r="Q1574">
        <v>3</v>
      </c>
      <c r="R1574" t="b">
        <v>0</v>
      </c>
      <c r="S1574" t="s">
        <v>8288</v>
      </c>
      <c r="T1574" t="s">
        <v>8354</v>
      </c>
      <c r="U1574" t="s">
        <v>8384</v>
      </c>
    </row>
    <row r="1575" spans="1:21" ht="50" customHeight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15" t="str">
        <f t="shared" si="72"/>
        <v>5000 to 9999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 s="9">
        <f t="shared" si="73"/>
        <v>42826.165972222225</v>
      </c>
      <c r="L1575" s="11">
        <v>2017</v>
      </c>
      <c r="M1575">
        <v>1487548802</v>
      </c>
      <c r="N1575" s="9">
        <f t="shared" si="74"/>
        <v>42786.000023148154</v>
      </c>
      <c r="O1575" s="11">
        <f>YEAR(Table1[[#This Row],[launch date  conversion]])</f>
        <v>2017</v>
      </c>
      <c r="P1575" t="b">
        <v>0</v>
      </c>
      <c r="Q1575">
        <v>3</v>
      </c>
      <c r="R1575" t="b">
        <v>0</v>
      </c>
      <c r="S1575" t="s">
        <v>8288</v>
      </c>
      <c r="T1575" t="s">
        <v>8354</v>
      </c>
      <c r="U1575" t="s">
        <v>8384</v>
      </c>
    </row>
    <row r="1576" spans="1:21" ht="50" customHeight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15" t="str">
        <f t="shared" si="72"/>
        <v>10000 to 14999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 s="9">
        <f t="shared" si="73"/>
        <v>42052.927418981482</v>
      </c>
      <c r="L1576" s="11">
        <v>2015</v>
      </c>
      <c r="M1576">
        <v>1421187329</v>
      </c>
      <c r="N1576" s="9">
        <f t="shared" si="74"/>
        <v>42017.927418981482</v>
      </c>
      <c r="O1576" s="11">
        <f>YEAR(Table1[[#This Row],[launch date  conversion]])</f>
        <v>2015</v>
      </c>
      <c r="P1576" t="b">
        <v>0</v>
      </c>
      <c r="Q1576">
        <v>6</v>
      </c>
      <c r="R1576" t="b">
        <v>0</v>
      </c>
      <c r="S1576" t="s">
        <v>8288</v>
      </c>
      <c r="T1576" t="s">
        <v>8354</v>
      </c>
      <c r="U1576" t="s">
        <v>8384</v>
      </c>
    </row>
    <row r="1577" spans="1:21" ht="50" customHeight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15" t="str">
        <f t="shared" si="72"/>
        <v>10000 to 14999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 s="9">
        <f t="shared" si="73"/>
        <v>41829.524259259262</v>
      </c>
      <c r="L1577" s="11">
        <v>2014</v>
      </c>
      <c r="M1577">
        <v>1402317296</v>
      </c>
      <c r="N1577" s="9">
        <f t="shared" si="74"/>
        <v>41799.524259259262</v>
      </c>
      <c r="O1577" s="11">
        <f>YEAR(Table1[[#This Row],[launch date  conversion]])</f>
        <v>2014</v>
      </c>
      <c r="P1577" t="b">
        <v>0</v>
      </c>
      <c r="Q1577">
        <v>35</v>
      </c>
      <c r="R1577" t="b">
        <v>0</v>
      </c>
      <c r="S1577" t="s">
        <v>8288</v>
      </c>
      <c r="T1577" t="s">
        <v>8354</v>
      </c>
      <c r="U1577" t="s">
        <v>8384</v>
      </c>
    </row>
    <row r="1578" spans="1:21" ht="50" customHeight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15" t="str">
        <f t="shared" si="72"/>
        <v>5000 to 9999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 s="9">
        <f t="shared" si="73"/>
        <v>42185.879259259258</v>
      </c>
      <c r="L1578" s="11">
        <v>2015</v>
      </c>
      <c r="M1578">
        <v>1431810368</v>
      </c>
      <c r="N1578" s="9">
        <f t="shared" si="74"/>
        <v>42140.879259259258</v>
      </c>
      <c r="O1578" s="11">
        <f>YEAR(Table1[[#This Row],[launch date  conversion]])</f>
        <v>2015</v>
      </c>
      <c r="P1578" t="b">
        <v>0</v>
      </c>
      <c r="Q1578">
        <v>10</v>
      </c>
      <c r="R1578" t="b">
        <v>0</v>
      </c>
      <c r="S1578" t="s">
        <v>8288</v>
      </c>
      <c r="T1578" t="s">
        <v>8354</v>
      </c>
      <c r="U1578" t="s">
        <v>8384</v>
      </c>
    </row>
    <row r="1579" spans="1:21" ht="50" customHeight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15" t="str">
        <f t="shared" si="72"/>
        <v>10000 to 14999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 s="9">
        <f t="shared" si="73"/>
        <v>41114.847777777781</v>
      </c>
      <c r="L1579" s="11">
        <v>2012</v>
      </c>
      <c r="M1579">
        <v>1337977248</v>
      </c>
      <c r="N1579" s="9">
        <f t="shared" si="74"/>
        <v>41054.847777777781</v>
      </c>
      <c r="O1579" s="11">
        <f>YEAR(Table1[[#This Row],[launch date  conversion]])</f>
        <v>2012</v>
      </c>
      <c r="P1579" t="b">
        <v>0</v>
      </c>
      <c r="Q1579">
        <v>2</v>
      </c>
      <c r="R1579" t="b">
        <v>0</v>
      </c>
      <c r="S1579" t="s">
        <v>8288</v>
      </c>
      <c r="T1579" t="s">
        <v>8354</v>
      </c>
      <c r="U1579" t="s">
        <v>8384</v>
      </c>
    </row>
    <row r="1580" spans="1:21" ht="50" customHeight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15" t="str">
        <f t="shared" si="72"/>
        <v>1000 to 4999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 s="9">
        <f t="shared" si="73"/>
        <v>40423.083333333336</v>
      </c>
      <c r="L1580" s="11">
        <v>2010</v>
      </c>
      <c r="M1580">
        <v>1281317691</v>
      </c>
      <c r="N1580" s="9">
        <f t="shared" si="74"/>
        <v>40399.065868055557</v>
      </c>
      <c r="O1580" s="11">
        <f>YEAR(Table1[[#This Row],[launch date  conversion]])</f>
        <v>2010</v>
      </c>
      <c r="P1580" t="b">
        <v>0</v>
      </c>
      <c r="Q1580">
        <v>4</v>
      </c>
      <c r="R1580" t="b">
        <v>0</v>
      </c>
      <c r="S1580" t="s">
        <v>8288</v>
      </c>
      <c r="T1580" t="s">
        <v>8354</v>
      </c>
      <c r="U1580" t="s">
        <v>8384</v>
      </c>
    </row>
    <row r="1581" spans="1:21" ht="50" customHeight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15" t="str">
        <f t="shared" si="72"/>
        <v>1000 to 4999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 s="9">
        <f t="shared" si="73"/>
        <v>41514.996423611112</v>
      </c>
      <c r="L1581" s="11">
        <v>2013</v>
      </c>
      <c r="M1581">
        <v>1374882891</v>
      </c>
      <c r="N1581" s="9">
        <f t="shared" si="74"/>
        <v>41481.996423611112</v>
      </c>
      <c r="O1581" s="11">
        <f>YEAR(Table1[[#This Row],[launch date  conversion]])</f>
        <v>2013</v>
      </c>
      <c r="P1581" t="b">
        <v>0</v>
      </c>
      <c r="Q1581">
        <v>2</v>
      </c>
      <c r="R1581" t="b">
        <v>0</v>
      </c>
      <c r="S1581" t="s">
        <v>8288</v>
      </c>
      <c r="T1581" t="s">
        <v>8354</v>
      </c>
      <c r="U1581" t="s">
        <v>8384</v>
      </c>
    </row>
    <row r="1582" spans="1:21" ht="50" customHeight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15" t="str">
        <f t="shared" si="72"/>
        <v>1000 to 4999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9">
        <f t="shared" si="73"/>
        <v>41050.050069444449</v>
      </c>
      <c r="L1582" s="11">
        <v>2012</v>
      </c>
      <c r="M1582">
        <v>1332378726</v>
      </c>
      <c r="N1582" s="9">
        <f t="shared" si="74"/>
        <v>40990.050069444449</v>
      </c>
      <c r="O1582" s="11">
        <f>YEAR(Table1[[#This Row],[launch date  conversion]])</f>
        <v>2012</v>
      </c>
      <c r="P1582" t="b">
        <v>0</v>
      </c>
      <c r="Q1582">
        <v>0</v>
      </c>
      <c r="R1582" t="b">
        <v>0</v>
      </c>
      <c r="S1582" t="s">
        <v>8288</v>
      </c>
      <c r="T1582" t="s">
        <v>8354</v>
      </c>
      <c r="U1582" t="s">
        <v>8384</v>
      </c>
    </row>
    <row r="1583" spans="1:21" ht="50" customHeight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15" t="str">
        <f t="shared" si="72"/>
        <v>1000 to 4999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 s="9">
        <f t="shared" si="73"/>
        <v>42357.448958333334</v>
      </c>
      <c r="L1583" s="11">
        <v>2015</v>
      </c>
      <c r="M1583">
        <v>1447757190</v>
      </c>
      <c r="N1583" s="9">
        <f t="shared" si="74"/>
        <v>42325.448958333334</v>
      </c>
      <c r="O1583" s="11">
        <f>YEAR(Table1[[#This Row],[launch date  conversion]])</f>
        <v>2015</v>
      </c>
      <c r="P1583" t="b">
        <v>0</v>
      </c>
      <c r="Q1583">
        <v>1</v>
      </c>
      <c r="R1583" t="b">
        <v>0</v>
      </c>
      <c r="S1583" t="s">
        <v>8289</v>
      </c>
      <c r="T1583" t="s">
        <v>8353</v>
      </c>
      <c r="U1583" t="s">
        <v>8385</v>
      </c>
    </row>
    <row r="1584" spans="1:21" ht="50" customHeight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15" t="str">
        <f t="shared" si="72"/>
        <v>1000 to 4999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 s="9">
        <f t="shared" si="73"/>
        <v>42303.888888888891</v>
      </c>
      <c r="L1584" s="11">
        <v>2015</v>
      </c>
      <c r="M1584">
        <v>1440961053</v>
      </c>
      <c r="N1584" s="9">
        <f t="shared" si="74"/>
        <v>42246.789965277778</v>
      </c>
      <c r="O1584" s="11">
        <f>YEAR(Table1[[#This Row],[launch date  conversion]])</f>
        <v>2015</v>
      </c>
      <c r="P1584" t="b">
        <v>0</v>
      </c>
      <c r="Q1584">
        <v>3</v>
      </c>
      <c r="R1584" t="b">
        <v>0</v>
      </c>
      <c r="S1584" t="s">
        <v>8289</v>
      </c>
      <c r="T1584" t="s">
        <v>8353</v>
      </c>
      <c r="U1584" t="s">
        <v>8385</v>
      </c>
    </row>
    <row r="1585" spans="1:21" ht="50" customHeight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15" t="str">
        <f t="shared" si="72"/>
        <v>20000 to 24999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 s="9">
        <f t="shared" si="73"/>
        <v>41907.904988425929</v>
      </c>
      <c r="L1585" s="11">
        <v>2014</v>
      </c>
      <c r="M1585">
        <v>1409089391</v>
      </c>
      <c r="N1585" s="9">
        <f t="shared" si="74"/>
        <v>41877.904988425929</v>
      </c>
      <c r="O1585" s="11">
        <f>YEAR(Table1[[#This Row],[launch date  conversion]])</f>
        <v>2014</v>
      </c>
      <c r="P1585" t="b">
        <v>0</v>
      </c>
      <c r="Q1585">
        <v>1</v>
      </c>
      <c r="R1585" t="b">
        <v>0</v>
      </c>
      <c r="S1585" t="s">
        <v>8289</v>
      </c>
      <c r="T1585" t="s">
        <v>8353</v>
      </c>
      <c r="U1585" t="s">
        <v>8385</v>
      </c>
    </row>
    <row r="1586" spans="1:21" ht="50" customHeight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15" t="str">
        <f t="shared" si="72"/>
        <v>1000 to 4999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9">
        <f t="shared" si="73"/>
        <v>41789.649317129632</v>
      </c>
      <c r="L1586" s="11">
        <v>2014</v>
      </c>
      <c r="M1586">
        <v>1400600101</v>
      </c>
      <c r="N1586" s="9">
        <f t="shared" si="74"/>
        <v>41779.649317129632</v>
      </c>
      <c r="O1586" s="11">
        <f>YEAR(Table1[[#This Row],[launch date  conversion]])</f>
        <v>2014</v>
      </c>
      <c r="P1586" t="b">
        <v>0</v>
      </c>
      <c r="Q1586">
        <v>0</v>
      </c>
      <c r="R1586" t="b">
        <v>0</v>
      </c>
      <c r="S1586" t="s">
        <v>8289</v>
      </c>
      <c r="T1586" t="s">
        <v>8353</v>
      </c>
      <c r="U1586" t="s">
        <v>8385</v>
      </c>
    </row>
    <row r="1587" spans="1:21" ht="50" customHeight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15" t="str">
        <f t="shared" si="72"/>
        <v>1000 to 4999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 s="9">
        <f t="shared" si="73"/>
        <v>42729.458333333328</v>
      </c>
      <c r="L1587" s="11">
        <v>2016</v>
      </c>
      <c r="M1587">
        <v>1480800568</v>
      </c>
      <c r="N1587" s="9">
        <f t="shared" si="74"/>
        <v>42707.895462962959</v>
      </c>
      <c r="O1587" s="11">
        <f>YEAR(Table1[[#This Row],[launch date  conversion]])</f>
        <v>2016</v>
      </c>
      <c r="P1587" t="b">
        <v>0</v>
      </c>
      <c r="Q1587">
        <v>12</v>
      </c>
      <c r="R1587" t="b">
        <v>0</v>
      </c>
      <c r="S1587" t="s">
        <v>8289</v>
      </c>
      <c r="T1587" t="s">
        <v>8353</v>
      </c>
      <c r="U1587" t="s">
        <v>8385</v>
      </c>
    </row>
    <row r="1588" spans="1:21" ht="50" customHeight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15" t="str">
        <f t="shared" si="72"/>
        <v>1000 to 4999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9">
        <f t="shared" si="73"/>
        <v>42099.062754629631</v>
      </c>
      <c r="L1588" s="11">
        <v>2015</v>
      </c>
      <c r="M1588">
        <v>1425609022</v>
      </c>
      <c r="N1588" s="9">
        <f t="shared" si="74"/>
        <v>42069.104421296302</v>
      </c>
      <c r="O1588" s="11">
        <f>YEAR(Table1[[#This Row],[launch date  conversion]])</f>
        <v>2015</v>
      </c>
      <c r="P1588" t="b">
        <v>0</v>
      </c>
      <c r="Q1588">
        <v>0</v>
      </c>
      <c r="R1588" t="b">
        <v>0</v>
      </c>
      <c r="S1588" t="s">
        <v>8289</v>
      </c>
      <c r="T1588" t="s">
        <v>8353</v>
      </c>
      <c r="U1588" t="s">
        <v>8385</v>
      </c>
    </row>
    <row r="1589" spans="1:21" ht="50" customHeight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15" t="str">
        <f t="shared" si="72"/>
        <v>5000 to 9999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 s="9">
        <f t="shared" si="73"/>
        <v>41986.950983796298</v>
      </c>
      <c r="L1589" s="11">
        <v>2014</v>
      </c>
      <c r="M1589">
        <v>1415918965</v>
      </c>
      <c r="N1589" s="9">
        <f t="shared" si="74"/>
        <v>41956.950983796298</v>
      </c>
      <c r="O1589" s="11">
        <f>YEAR(Table1[[#This Row],[launch date  conversion]])</f>
        <v>2014</v>
      </c>
      <c r="P1589" t="b">
        <v>0</v>
      </c>
      <c r="Q1589">
        <v>1</v>
      </c>
      <c r="R1589" t="b">
        <v>0</v>
      </c>
      <c r="S1589" t="s">
        <v>8289</v>
      </c>
      <c r="T1589" t="s">
        <v>8353</v>
      </c>
      <c r="U1589" t="s">
        <v>8385</v>
      </c>
    </row>
    <row r="1590" spans="1:21" ht="50" customHeight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15" t="str">
        <f t="shared" si="72"/>
        <v>less than 1000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9">
        <f t="shared" si="73"/>
        <v>42035.841666666667</v>
      </c>
      <c r="L1590" s="11">
        <v>2015</v>
      </c>
      <c r="M1590">
        <v>1420091999</v>
      </c>
      <c r="N1590" s="9">
        <f t="shared" si="74"/>
        <v>42005.24998842593</v>
      </c>
      <c r="O1590" s="11">
        <f>YEAR(Table1[[#This Row],[launch date  conversion]])</f>
        <v>2015</v>
      </c>
      <c r="P1590" t="b">
        <v>0</v>
      </c>
      <c r="Q1590">
        <v>0</v>
      </c>
      <c r="R1590" t="b">
        <v>0</v>
      </c>
      <c r="S1590" t="s">
        <v>8289</v>
      </c>
      <c r="T1590" t="s">
        <v>8353</v>
      </c>
      <c r="U1590" t="s">
        <v>8385</v>
      </c>
    </row>
    <row r="1591" spans="1:21" ht="50" customHeight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15" t="str">
        <f t="shared" si="72"/>
        <v>1000 to 4999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9">
        <f t="shared" si="73"/>
        <v>42286.984791666662</v>
      </c>
      <c r="L1591" s="11">
        <v>2015</v>
      </c>
      <c r="M1591">
        <v>1441841886</v>
      </c>
      <c r="N1591" s="9">
        <f t="shared" si="74"/>
        <v>42256.984791666662</v>
      </c>
      <c r="O1591" s="11">
        <f>YEAR(Table1[[#This Row],[launch date  conversion]])</f>
        <v>2015</v>
      </c>
      <c r="P1591" t="b">
        <v>0</v>
      </c>
      <c r="Q1591">
        <v>0</v>
      </c>
      <c r="R1591" t="b">
        <v>0</v>
      </c>
      <c r="S1591" t="s">
        <v>8289</v>
      </c>
      <c r="T1591" t="s">
        <v>8353</v>
      </c>
      <c r="U1591" t="s">
        <v>8385</v>
      </c>
    </row>
    <row r="1592" spans="1:21" ht="50" customHeight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15" t="str">
        <f t="shared" si="72"/>
        <v>Greater than 50000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 s="9">
        <f t="shared" si="73"/>
        <v>42270.857222222221</v>
      </c>
      <c r="L1592" s="11">
        <v>2015</v>
      </c>
      <c r="M1592">
        <v>1440448464</v>
      </c>
      <c r="N1592" s="9">
        <f t="shared" si="74"/>
        <v>42240.857222222221</v>
      </c>
      <c r="O1592" s="11">
        <f>YEAR(Table1[[#This Row],[launch date  conversion]])</f>
        <v>2015</v>
      </c>
      <c r="P1592" t="b">
        <v>0</v>
      </c>
      <c r="Q1592">
        <v>2</v>
      </c>
      <c r="R1592" t="b">
        <v>0</v>
      </c>
      <c r="S1592" t="s">
        <v>8289</v>
      </c>
      <c r="T1592" t="s">
        <v>8353</v>
      </c>
      <c r="U1592" t="s">
        <v>8385</v>
      </c>
    </row>
    <row r="1593" spans="1:21" ht="50" customHeight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15" t="str">
        <f t="shared" si="72"/>
        <v>10000 to 14999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 s="9">
        <f t="shared" si="73"/>
        <v>42463.68450231482</v>
      </c>
      <c r="L1593" s="11">
        <v>2016</v>
      </c>
      <c r="M1593">
        <v>1457112341</v>
      </c>
      <c r="N1593" s="9">
        <f t="shared" si="74"/>
        <v>42433.726168981477</v>
      </c>
      <c r="O1593" s="11">
        <f>YEAR(Table1[[#This Row],[launch date  conversion]])</f>
        <v>2016</v>
      </c>
      <c r="P1593" t="b">
        <v>0</v>
      </c>
      <c r="Q1593">
        <v>92</v>
      </c>
      <c r="R1593" t="b">
        <v>0</v>
      </c>
      <c r="S1593" t="s">
        <v>8289</v>
      </c>
      <c r="T1593" t="s">
        <v>8353</v>
      </c>
      <c r="U1593" t="s">
        <v>8385</v>
      </c>
    </row>
    <row r="1594" spans="1:21" ht="50" customHeight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15" t="str">
        <f t="shared" si="72"/>
        <v>less than 1000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9">
        <f t="shared" si="73"/>
        <v>42091.031076388885</v>
      </c>
      <c r="L1594" s="11">
        <v>2015</v>
      </c>
      <c r="M1594">
        <v>1423619085</v>
      </c>
      <c r="N1594" s="9">
        <f t="shared" si="74"/>
        <v>42046.072743055556</v>
      </c>
      <c r="O1594" s="11">
        <f>YEAR(Table1[[#This Row],[launch date  conversion]])</f>
        <v>2015</v>
      </c>
      <c r="P1594" t="b">
        <v>0</v>
      </c>
      <c r="Q1594">
        <v>0</v>
      </c>
      <c r="R1594" t="b">
        <v>0</v>
      </c>
      <c r="S1594" t="s">
        <v>8289</v>
      </c>
      <c r="T1594" t="s">
        <v>8353</v>
      </c>
      <c r="U1594" t="s">
        <v>8385</v>
      </c>
    </row>
    <row r="1595" spans="1:21" ht="50" customHeight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15" t="str">
        <f t="shared" si="72"/>
        <v>20000 to 24999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 s="9">
        <f t="shared" si="73"/>
        <v>42063.845543981486</v>
      </c>
      <c r="L1595" s="11">
        <v>2015</v>
      </c>
      <c r="M1595">
        <v>1422562655</v>
      </c>
      <c r="N1595" s="9">
        <f t="shared" si="74"/>
        <v>42033.845543981486</v>
      </c>
      <c r="O1595" s="11">
        <f>YEAR(Table1[[#This Row],[launch date  conversion]])</f>
        <v>2015</v>
      </c>
      <c r="P1595" t="b">
        <v>0</v>
      </c>
      <c r="Q1595">
        <v>3</v>
      </c>
      <c r="R1595" t="b">
        <v>0</v>
      </c>
      <c r="S1595" t="s">
        <v>8289</v>
      </c>
      <c r="T1595" t="s">
        <v>8353</v>
      </c>
      <c r="U1595" t="s">
        <v>8385</v>
      </c>
    </row>
    <row r="1596" spans="1:21" ht="50" customHeight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15" t="str">
        <f t="shared" si="72"/>
        <v>1000 to 4999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 s="9">
        <f t="shared" si="73"/>
        <v>42505.681249999994</v>
      </c>
      <c r="L1596" s="11">
        <v>2016</v>
      </c>
      <c r="M1596">
        <v>1458147982</v>
      </c>
      <c r="N1596" s="9">
        <f t="shared" si="74"/>
        <v>42445.712754629625</v>
      </c>
      <c r="O1596" s="11">
        <f>YEAR(Table1[[#This Row],[launch date  conversion]])</f>
        <v>2016</v>
      </c>
      <c r="P1596" t="b">
        <v>0</v>
      </c>
      <c r="Q1596">
        <v>10</v>
      </c>
      <c r="R1596" t="b">
        <v>0</v>
      </c>
      <c r="S1596" t="s">
        <v>8289</v>
      </c>
      <c r="T1596" t="s">
        <v>8353</v>
      </c>
      <c r="U1596" t="s">
        <v>8385</v>
      </c>
    </row>
    <row r="1597" spans="1:21" ht="50" customHeight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15" t="str">
        <f t="shared" si="72"/>
        <v>Greater than 50000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 s="9">
        <f t="shared" si="73"/>
        <v>41808.842361111114</v>
      </c>
      <c r="L1597" s="11">
        <v>2014</v>
      </c>
      <c r="M1597">
        <v>1400634728</v>
      </c>
      <c r="N1597" s="9">
        <f t="shared" si="74"/>
        <v>41780.050092592595</v>
      </c>
      <c r="O1597" s="11">
        <f>YEAR(Table1[[#This Row],[launch date  conversion]])</f>
        <v>2014</v>
      </c>
      <c r="P1597" t="b">
        <v>0</v>
      </c>
      <c r="Q1597">
        <v>7</v>
      </c>
      <c r="R1597" t="b">
        <v>0</v>
      </c>
      <c r="S1597" t="s">
        <v>8289</v>
      </c>
      <c r="T1597" t="s">
        <v>8353</v>
      </c>
      <c r="U1597" t="s">
        <v>8385</v>
      </c>
    </row>
    <row r="1598" spans="1:21" ht="50" customHeight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15" t="str">
        <f t="shared" si="72"/>
        <v>1000 to 4999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 s="9">
        <f t="shared" si="73"/>
        <v>41986.471863425926</v>
      </c>
      <c r="L1598" s="11">
        <v>2014</v>
      </c>
      <c r="M1598">
        <v>1414577969</v>
      </c>
      <c r="N1598" s="9">
        <f t="shared" si="74"/>
        <v>41941.430196759262</v>
      </c>
      <c r="O1598" s="11">
        <f>YEAR(Table1[[#This Row],[launch date  conversion]])</f>
        <v>2014</v>
      </c>
      <c r="P1598" t="b">
        <v>0</v>
      </c>
      <c r="Q1598">
        <v>3</v>
      </c>
      <c r="R1598" t="b">
        <v>0</v>
      </c>
      <c r="S1598" t="s">
        <v>8289</v>
      </c>
      <c r="T1598" t="s">
        <v>8353</v>
      </c>
      <c r="U1598" t="s">
        <v>8385</v>
      </c>
    </row>
    <row r="1599" spans="1:21" ht="50" customHeight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15" t="str">
        <f t="shared" si="72"/>
        <v>15000 to 19999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9">
        <f t="shared" si="73"/>
        <v>42633.354131944448</v>
      </c>
      <c r="L1599" s="11">
        <v>2016</v>
      </c>
      <c r="M1599">
        <v>1471768197</v>
      </c>
      <c r="N1599" s="9">
        <f t="shared" si="74"/>
        <v>42603.354131944448</v>
      </c>
      <c r="O1599" s="11">
        <f>YEAR(Table1[[#This Row],[launch date  conversion]])</f>
        <v>2016</v>
      </c>
      <c r="P1599" t="b">
        <v>0</v>
      </c>
      <c r="Q1599">
        <v>0</v>
      </c>
      <c r="R1599" t="b">
        <v>0</v>
      </c>
      <c r="S1599" t="s">
        <v>8289</v>
      </c>
      <c r="T1599" t="s">
        <v>8353</v>
      </c>
      <c r="U1599" t="s">
        <v>8385</v>
      </c>
    </row>
    <row r="1600" spans="1:21" ht="50" customHeight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15" t="str">
        <f t="shared" si="72"/>
        <v>less than 1000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 s="9">
        <f t="shared" si="73"/>
        <v>42211.667337962965</v>
      </c>
      <c r="L1600" s="11">
        <v>2015</v>
      </c>
      <c r="M1600">
        <v>1432742458</v>
      </c>
      <c r="N1600" s="9">
        <f t="shared" si="74"/>
        <v>42151.667337962965</v>
      </c>
      <c r="O1600" s="11">
        <f>YEAR(Table1[[#This Row],[launch date  conversion]])</f>
        <v>2015</v>
      </c>
      <c r="P1600" t="b">
        <v>0</v>
      </c>
      <c r="Q1600">
        <v>1</v>
      </c>
      <c r="R1600" t="b">
        <v>0</v>
      </c>
      <c r="S1600" t="s">
        <v>8289</v>
      </c>
      <c r="T1600" t="s">
        <v>8353</v>
      </c>
      <c r="U1600" t="s">
        <v>8385</v>
      </c>
    </row>
    <row r="1601" spans="1:21" ht="50" customHeight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15" t="str">
        <f t="shared" si="72"/>
        <v>less than 1000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9">
        <f t="shared" si="73"/>
        <v>42468.497407407413</v>
      </c>
      <c r="L1601" s="11">
        <v>2016</v>
      </c>
      <c r="M1601">
        <v>1457528176</v>
      </c>
      <c r="N1601" s="9">
        <f t="shared" si="74"/>
        <v>42438.53907407407</v>
      </c>
      <c r="O1601" s="11">
        <f>YEAR(Table1[[#This Row],[launch date  conversion]])</f>
        <v>2016</v>
      </c>
      <c r="P1601" t="b">
        <v>0</v>
      </c>
      <c r="Q1601">
        <v>0</v>
      </c>
      <c r="R1601" t="b">
        <v>0</v>
      </c>
      <c r="S1601" t="s">
        <v>8289</v>
      </c>
      <c r="T1601" t="s">
        <v>8353</v>
      </c>
      <c r="U1601" t="s">
        <v>8385</v>
      </c>
    </row>
    <row r="1602" spans="1:21" ht="50" customHeight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15" t="str">
        <f t="shared" ref="E1602:E1665" si="75">_xlfn.IFS(D1602&lt;1000,"less than 1000",D1602&lt;5000, "1000 to 4999",D1602&lt;10000, "5000 to 9999",D1602&lt;15000, "10000 to 14999",D1602&lt;20000,"15000 to 19999",D1602&lt;25000, "20000 to 24999", D1602&lt;30000, "25000 to 29999",D1602&lt;35000,"30000 to 34999", D1602&lt;40000,"35000 to 39999", D1602&lt;45000,"40000 to 44999",D1602&lt;50000,"45000 to 49999",TRUE, "Greater than 50000")</f>
        <v>5000 to 9999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 s="9">
        <f t="shared" si="73"/>
        <v>41835.21597222222</v>
      </c>
      <c r="L1602" s="11">
        <v>2014</v>
      </c>
      <c r="M1602">
        <v>1401585752</v>
      </c>
      <c r="N1602" s="9">
        <f t="shared" si="74"/>
        <v>41791.057314814818</v>
      </c>
      <c r="O1602" s="11">
        <f>YEAR(Table1[[#This Row],[launch date  conversion]])</f>
        <v>2014</v>
      </c>
      <c r="P1602" t="b">
        <v>0</v>
      </c>
      <c r="Q1602">
        <v>9</v>
      </c>
      <c r="R1602" t="b">
        <v>0</v>
      </c>
      <c r="S1602" t="s">
        <v>8289</v>
      </c>
      <c r="T1602" t="s">
        <v>8353</v>
      </c>
      <c r="U1602" t="s">
        <v>8385</v>
      </c>
    </row>
    <row r="1603" spans="1:21" ht="50" customHeight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15" t="str">
        <f t="shared" si="75"/>
        <v>1000 to 4999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 s="9">
        <f t="shared" ref="K1603:K1666" si="76">(((J1603/60)/60)/24)+DATE(1970,1,1)</f>
        <v>40668.092974537038</v>
      </c>
      <c r="L1603" s="11">
        <v>2011</v>
      </c>
      <c r="M1603">
        <v>1301969633</v>
      </c>
      <c r="N1603" s="9">
        <f t="shared" ref="N1603:N1666" si="77">(((M1603/60)/60)/24)+DATE(1970,1,1)</f>
        <v>40638.092974537038</v>
      </c>
      <c r="O1603" s="11">
        <f>YEAR(Table1[[#This Row],[launch date  conversion]])</f>
        <v>2011</v>
      </c>
      <c r="P1603" t="b">
        <v>0</v>
      </c>
      <c r="Q1603">
        <v>56</v>
      </c>
      <c r="R1603" t="b">
        <v>1</v>
      </c>
      <c r="S1603" t="s">
        <v>8274</v>
      </c>
      <c r="T1603" t="s">
        <v>8352</v>
      </c>
      <c r="U1603" t="s">
        <v>8370</v>
      </c>
    </row>
    <row r="1604" spans="1:21" ht="50" customHeight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15" t="str">
        <f t="shared" si="75"/>
        <v>1000 to 4999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 s="9">
        <f t="shared" si="76"/>
        <v>40830.958333333336</v>
      </c>
      <c r="L1604" s="11">
        <v>2011</v>
      </c>
      <c r="M1604">
        <v>1314947317</v>
      </c>
      <c r="N1604" s="9">
        <f t="shared" si="77"/>
        <v>40788.297650462962</v>
      </c>
      <c r="O1604" s="11">
        <f>YEAR(Table1[[#This Row],[launch date  conversion]])</f>
        <v>2011</v>
      </c>
      <c r="P1604" t="b">
        <v>0</v>
      </c>
      <c r="Q1604">
        <v>32</v>
      </c>
      <c r="R1604" t="b">
        <v>1</v>
      </c>
      <c r="S1604" t="s">
        <v>8274</v>
      </c>
      <c r="T1604" t="s">
        <v>8352</v>
      </c>
      <c r="U1604" t="s">
        <v>8370</v>
      </c>
    </row>
    <row r="1605" spans="1:21" ht="50" customHeight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15" t="str">
        <f t="shared" si="75"/>
        <v>1000 to 4999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 s="9">
        <f t="shared" si="76"/>
        <v>40936.169664351852</v>
      </c>
      <c r="L1605" s="11">
        <v>2012</v>
      </c>
      <c r="M1605">
        <v>1322539459</v>
      </c>
      <c r="N1605" s="9">
        <f t="shared" si="77"/>
        <v>40876.169664351852</v>
      </c>
      <c r="O1605" s="11">
        <f>YEAR(Table1[[#This Row],[launch date  conversion]])</f>
        <v>2011</v>
      </c>
      <c r="P1605" t="b">
        <v>0</v>
      </c>
      <c r="Q1605">
        <v>30</v>
      </c>
      <c r="R1605" t="b">
        <v>1</v>
      </c>
      <c r="S1605" t="s">
        <v>8274</v>
      </c>
      <c r="T1605" t="s">
        <v>8352</v>
      </c>
      <c r="U1605" t="s">
        <v>8370</v>
      </c>
    </row>
    <row r="1606" spans="1:21" ht="50" customHeight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15" t="str">
        <f t="shared" si="75"/>
        <v>1000 to 4999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 s="9">
        <f t="shared" si="76"/>
        <v>40985.80364583333</v>
      </c>
      <c r="L1606" s="11">
        <v>2012</v>
      </c>
      <c r="M1606">
        <v>1328559435</v>
      </c>
      <c r="N1606" s="9">
        <f t="shared" si="77"/>
        <v>40945.845312500001</v>
      </c>
      <c r="O1606" s="11">
        <f>YEAR(Table1[[#This Row],[launch date  conversion]])</f>
        <v>2012</v>
      </c>
      <c r="P1606" t="b">
        <v>0</v>
      </c>
      <c r="Q1606">
        <v>70</v>
      </c>
      <c r="R1606" t="b">
        <v>1</v>
      </c>
      <c r="S1606" t="s">
        <v>8274</v>
      </c>
      <c r="T1606" t="s">
        <v>8352</v>
      </c>
      <c r="U1606" t="s">
        <v>8370</v>
      </c>
    </row>
    <row r="1607" spans="1:21" ht="50" customHeight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15" t="str">
        <f t="shared" si="75"/>
        <v>5000 to 9999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 s="9">
        <f t="shared" si="76"/>
        <v>40756.291666666664</v>
      </c>
      <c r="L1607" s="11">
        <v>2011</v>
      </c>
      <c r="M1607">
        <v>1311380313</v>
      </c>
      <c r="N1607" s="9">
        <f t="shared" si="77"/>
        <v>40747.012881944444</v>
      </c>
      <c r="O1607" s="11">
        <f>YEAR(Table1[[#This Row],[launch date  conversion]])</f>
        <v>2011</v>
      </c>
      <c r="P1607" t="b">
        <v>0</v>
      </c>
      <c r="Q1607">
        <v>44</v>
      </c>
      <c r="R1607" t="b">
        <v>1</v>
      </c>
      <c r="S1607" t="s">
        <v>8274</v>
      </c>
      <c r="T1607" t="s">
        <v>8352</v>
      </c>
      <c r="U1607" t="s">
        <v>8370</v>
      </c>
    </row>
    <row r="1608" spans="1:21" ht="50" customHeight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15" t="str">
        <f t="shared" si="75"/>
        <v>5000 to 9999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 s="9">
        <f t="shared" si="76"/>
        <v>40626.069884259261</v>
      </c>
      <c r="L1608" s="11">
        <v>2011</v>
      </c>
      <c r="M1608">
        <v>1293158438</v>
      </c>
      <c r="N1608" s="9">
        <f t="shared" si="77"/>
        <v>40536.111550925925</v>
      </c>
      <c r="O1608" s="11">
        <f>YEAR(Table1[[#This Row],[launch date  conversion]])</f>
        <v>2010</v>
      </c>
      <c r="P1608" t="b">
        <v>0</v>
      </c>
      <c r="Q1608">
        <v>92</v>
      </c>
      <c r="R1608" t="b">
        <v>1</v>
      </c>
      <c r="S1608" t="s">
        <v>8274</v>
      </c>
      <c r="T1608" t="s">
        <v>8352</v>
      </c>
      <c r="U1608" t="s">
        <v>8370</v>
      </c>
    </row>
    <row r="1609" spans="1:21" ht="50" customHeight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15" t="str">
        <f t="shared" si="75"/>
        <v>10000 to 14999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 s="9">
        <f t="shared" si="76"/>
        <v>41074.80846064815</v>
      </c>
      <c r="L1609" s="11">
        <v>2012</v>
      </c>
      <c r="M1609">
        <v>1337887451</v>
      </c>
      <c r="N1609" s="9">
        <f t="shared" si="77"/>
        <v>41053.80846064815</v>
      </c>
      <c r="O1609" s="11">
        <f>YEAR(Table1[[#This Row],[launch date  conversion]])</f>
        <v>2012</v>
      </c>
      <c r="P1609" t="b">
        <v>0</v>
      </c>
      <c r="Q1609">
        <v>205</v>
      </c>
      <c r="R1609" t="b">
        <v>1</v>
      </c>
      <c r="S1609" t="s">
        <v>8274</v>
      </c>
      <c r="T1609" t="s">
        <v>8352</v>
      </c>
      <c r="U1609" t="s">
        <v>8370</v>
      </c>
    </row>
    <row r="1610" spans="1:21" ht="50" customHeight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15" t="str">
        <f t="shared" si="75"/>
        <v>1000 to 4999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 s="9">
        <f t="shared" si="76"/>
        <v>41640.226388888892</v>
      </c>
      <c r="L1610" s="11">
        <v>2014</v>
      </c>
      <c r="M1610">
        <v>1385754986</v>
      </c>
      <c r="N1610" s="9">
        <f t="shared" si="77"/>
        <v>41607.83085648148</v>
      </c>
      <c r="O1610" s="11">
        <f>YEAR(Table1[[#This Row],[launch date  conversion]])</f>
        <v>2013</v>
      </c>
      <c r="P1610" t="b">
        <v>0</v>
      </c>
      <c r="Q1610">
        <v>23</v>
      </c>
      <c r="R1610" t="b">
        <v>1</v>
      </c>
      <c r="S1610" t="s">
        <v>8274</v>
      </c>
      <c r="T1610" t="s">
        <v>8352</v>
      </c>
      <c r="U1610" t="s">
        <v>8370</v>
      </c>
    </row>
    <row r="1611" spans="1:21" ht="50" customHeight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15" t="str">
        <f t="shared" si="75"/>
        <v>1000 to 4999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 s="9">
        <f t="shared" si="76"/>
        <v>40849.333333333336</v>
      </c>
      <c r="L1611" s="11">
        <v>2011</v>
      </c>
      <c r="M1611">
        <v>1315612909</v>
      </c>
      <c r="N1611" s="9">
        <f t="shared" si="77"/>
        <v>40796.001261574071</v>
      </c>
      <c r="O1611" s="11">
        <f>YEAR(Table1[[#This Row],[launch date  conversion]])</f>
        <v>2011</v>
      </c>
      <c r="P1611" t="b">
        <v>0</v>
      </c>
      <c r="Q1611">
        <v>4</v>
      </c>
      <c r="R1611" t="b">
        <v>1</v>
      </c>
      <c r="S1611" t="s">
        <v>8274</v>
      </c>
      <c r="T1611" t="s">
        <v>8352</v>
      </c>
      <c r="U1611" t="s">
        <v>8370</v>
      </c>
    </row>
    <row r="1612" spans="1:21" ht="50" customHeight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15" t="str">
        <f t="shared" si="75"/>
        <v>1000 to 4999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 s="9">
        <f t="shared" si="76"/>
        <v>41258.924884259257</v>
      </c>
      <c r="L1612" s="11">
        <v>2012</v>
      </c>
      <c r="M1612">
        <v>1353017510</v>
      </c>
      <c r="N1612" s="9">
        <f t="shared" si="77"/>
        <v>41228.924884259257</v>
      </c>
      <c r="O1612" s="11">
        <f>YEAR(Table1[[#This Row],[launch date  conversion]])</f>
        <v>2012</v>
      </c>
      <c r="P1612" t="b">
        <v>0</v>
      </c>
      <c r="Q1612">
        <v>112</v>
      </c>
      <c r="R1612" t="b">
        <v>1</v>
      </c>
      <c r="S1612" t="s">
        <v>8274</v>
      </c>
      <c r="T1612" t="s">
        <v>8352</v>
      </c>
      <c r="U1612" t="s">
        <v>8370</v>
      </c>
    </row>
    <row r="1613" spans="1:21" ht="50" customHeight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15" t="str">
        <f t="shared" si="75"/>
        <v>less than 1000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 s="9">
        <f t="shared" si="76"/>
        <v>41430.00037037037</v>
      </c>
      <c r="L1613" s="11">
        <v>2013</v>
      </c>
      <c r="M1613">
        <v>1368576032</v>
      </c>
      <c r="N1613" s="9">
        <f t="shared" si="77"/>
        <v>41409.00037037037</v>
      </c>
      <c r="O1613" s="11">
        <f>YEAR(Table1[[#This Row],[launch date  conversion]])</f>
        <v>2013</v>
      </c>
      <c r="P1613" t="b">
        <v>0</v>
      </c>
      <c r="Q1613">
        <v>27</v>
      </c>
      <c r="R1613" t="b">
        <v>1</v>
      </c>
      <c r="S1613" t="s">
        <v>8274</v>
      </c>
      <c r="T1613" t="s">
        <v>8352</v>
      </c>
      <c r="U1613" t="s">
        <v>8370</v>
      </c>
    </row>
    <row r="1614" spans="1:21" ht="50" customHeight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15" t="str">
        <f t="shared" si="75"/>
        <v>less than 1000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 s="9">
        <f t="shared" si="76"/>
        <v>41276.874814814815</v>
      </c>
      <c r="L1614" s="11">
        <v>2013</v>
      </c>
      <c r="M1614">
        <v>1354568384</v>
      </c>
      <c r="N1614" s="9">
        <f t="shared" si="77"/>
        <v>41246.874814814815</v>
      </c>
      <c r="O1614" s="11">
        <f>YEAR(Table1[[#This Row],[launch date  conversion]])</f>
        <v>2012</v>
      </c>
      <c r="P1614" t="b">
        <v>0</v>
      </c>
      <c r="Q1614">
        <v>11</v>
      </c>
      <c r="R1614" t="b">
        <v>1</v>
      </c>
      <c r="S1614" t="s">
        <v>8274</v>
      </c>
      <c r="T1614" t="s">
        <v>8352</v>
      </c>
      <c r="U1614" t="s">
        <v>8370</v>
      </c>
    </row>
    <row r="1615" spans="1:21" ht="50" customHeight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15" t="str">
        <f t="shared" si="75"/>
        <v>1000 to 4999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 s="9">
        <f t="shared" si="76"/>
        <v>41112.069467592592</v>
      </c>
      <c r="L1615" s="11">
        <v>2012</v>
      </c>
      <c r="M1615">
        <v>1340329202</v>
      </c>
      <c r="N1615" s="9">
        <f t="shared" si="77"/>
        <v>41082.069467592592</v>
      </c>
      <c r="O1615" s="11">
        <f>YEAR(Table1[[#This Row],[launch date  conversion]])</f>
        <v>2012</v>
      </c>
      <c r="P1615" t="b">
        <v>0</v>
      </c>
      <c r="Q1615">
        <v>26</v>
      </c>
      <c r="R1615" t="b">
        <v>1</v>
      </c>
      <c r="S1615" t="s">
        <v>8274</v>
      </c>
      <c r="T1615" t="s">
        <v>8352</v>
      </c>
      <c r="U1615" t="s">
        <v>8370</v>
      </c>
    </row>
    <row r="1616" spans="1:21" ht="50" customHeight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15" t="str">
        <f t="shared" si="75"/>
        <v>5000 to 9999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 s="9">
        <f t="shared" si="76"/>
        <v>41854.708333333336</v>
      </c>
      <c r="L1616" s="11">
        <v>2014</v>
      </c>
      <c r="M1616">
        <v>1401924769</v>
      </c>
      <c r="N1616" s="9">
        <f t="shared" si="77"/>
        <v>41794.981122685182</v>
      </c>
      <c r="O1616" s="11">
        <f>YEAR(Table1[[#This Row],[launch date  conversion]])</f>
        <v>2014</v>
      </c>
      <c r="P1616" t="b">
        <v>0</v>
      </c>
      <c r="Q1616">
        <v>77</v>
      </c>
      <c r="R1616" t="b">
        <v>1</v>
      </c>
      <c r="S1616" t="s">
        <v>8274</v>
      </c>
      <c r="T1616" t="s">
        <v>8352</v>
      </c>
      <c r="U1616" t="s">
        <v>8370</v>
      </c>
    </row>
    <row r="1617" spans="1:21" ht="50" customHeight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15" t="str">
        <f t="shared" si="75"/>
        <v>5000 to 9999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 s="9">
        <f t="shared" si="76"/>
        <v>40890.092546296299</v>
      </c>
      <c r="L1617" s="11">
        <v>2011</v>
      </c>
      <c r="M1617">
        <v>1319850796</v>
      </c>
      <c r="N1617" s="9">
        <f t="shared" si="77"/>
        <v>40845.050879629627</v>
      </c>
      <c r="O1617" s="11">
        <f>YEAR(Table1[[#This Row],[launch date  conversion]])</f>
        <v>2011</v>
      </c>
      <c r="P1617" t="b">
        <v>0</v>
      </c>
      <c r="Q1617">
        <v>136</v>
      </c>
      <c r="R1617" t="b">
        <v>1</v>
      </c>
      <c r="S1617" t="s">
        <v>8274</v>
      </c>
      <c r="T1617" t="s">
        <v>8352</v>
      </c>
      <c r="U1617" t="s">
        <v>8370</v>
      </c>
    </row>
    <row r="1618" spans="1:21" ht="50" customHeight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15" t="str">
        <f t="shared" si="75"/>
        <v>10000 to 14999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 s="9">
        <f t="shared" si="76"/>
        <v>41235.916666666664</v>
      </c>
      <c r="L1618" s="11">
        <v>2012</v>
      </c>
      <c r="M1618">
        <v>1350061821</v>
      </c>
      <c r="N1618" s="9">
        <f t="shared" si="77"/>
        <v>41194.715520833335</v>
      </c>
      <c r="O1618" s="11">
        <f>YEAR(Table1[[#This Row],[launch date  conversion]])</f>
        <v>2012</v>
      </c>
      <c r="P1618" t="b">
        <v>0</v>
      </c>
      <c r="Q1618">
        <v>157</v>
      </c>
      <c r="R1618" t="b">
        <v>1</v>
      </c>
      <c r="S1618" t="s">
        <v>8274</v>
      </c>
      <c r="T1618" t="s">
        <v>8352</v>
      </c>
      <c r="U1618" t="s">
        <v>8370</v>
      </c>
    </row>
    <row r="1619" spans="1:21" ht="50" customHeight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15" t="str">
        <f t="shared" si="75"/>
        <v>5000 to 9999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 s="9">
        <f t="shared" si="76"/>
        <v>41579.791666666664</v>
      </c>
      <c r="L1619" s="11">
        <v>2013</v>
      </c>
      <c r="M1619">
        <v>1380470188</v>
      </c>
      <c r="N1619" s="9">
        <f t="shared" si="77"/>
        <v>41546.664212962962</v>
      </c>
      <c r="O1619" s="11">
        <f>YEAR(Table1[[#This Row],[launch date  conversion]])</f>
        <v>2013</v>
      </c>
      <c r="P1619" t="b">
        <v>0</v>
      </c>
      <c r="Q1619">
        <v>158</v>
      </c>
      <c r="R1619" t="b">
        <v>1</v>
      </c>
      <c r="S1619" t="s">
        <v>8274</v>
      </c>
      <c r="T1619" t="s">
        <v>8352</v>
      </c>
      <c r="U1619" t="s">
        <v>8370</v>
      </c>
    </row>
    <row r="1620" spans="1:21" ht="50" customHeight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15" t="str">
        <f t="shared" si="75"/>
        <v>1000 to 4999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 s="9">
        <f t="shared" si="76"/>
        <v>41341.654340277775</v>
      </c>
      <c r="L1620" s="11">
        <v>2013</v>
      </c>
      <c r="M1620">
        <v>1359301335</v>
      </c>
      <c r="N1620" s="9">
        <f t="shared" si="77"/>
        <v>41301.654340277775</v>
      </c>
      <c r="O1620" s="11">
        <f>YEAR(Table1[[#This Row],[launch date  conversion]])</f>
        <v>2013</v>
      </c>
      <c r="P1620" t="b">
        <v>0</v>
      </c>
      <c r="Q1620">
        <v>27</v>
      </c>
      <c r="R1620" t="b">
        <v>1</v>
      </c>
      <c r="S1620" t="s">
        <v>8274</v>
      </c>
      <c r="T1620" t="s">
        <v>8352</v>
      </c>
      <c r="U1620" t="s">
        <v>8370</v>
      </c>
    </row>
    <row r="1621" spans="1:21" ht="50" customHeight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15" t="str">
        <f t="shared" si="75"/>
        <v>1000 to 4999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 s="9">
        <f t="shared" si="76"/>
        <v>41897.18618055556</v>
      </c>
      <c r="L1621" s="11">
        <v>2014</v>
      </c>
      <c r="M1621">
        <v>1408940886</v>
      </c>
      <c r="N1621" s="9">
        <f t="shared" si="77"/>
        <v>41876.18618055556</v>
      </c>
      <c r="O1621" s="11">
        <f>YEAR(Table1[[#This Row],[launch date  conversion]])</f>
        <v>2014</v>
      </c>
      <c r="P1621" t="b">
        <v>0</v>
      </c>
      <c r="Q1621">
        <v>23</v>
      </c>
      <c r="R1621" t="b">
        <v>1</v>
      </c>
      <c r="S1621" t="s">
        <v>8274</v>
      </c>
      <c r="T1621" t="s">
        <v>8352</v>
      </c>
      <c r="U1621" t="s">
        <v>8370</v>
      </c>
    </row>
    <row r="1622" spans="1:21" ht="50" customHeight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15" t="str">
        <f t="shared" si="75"/>
        <v>1000 to 4999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 s="9">
        <f t="shared" si="76"/>
        <v>41328.339583333334</v>
      </c>
      <c r="L1622" s="11">
        <v>2013</v>
      </c>
      <c r="M1622">
        <v>1361002140</v>
      </c>
      <c r="N1622" s="9">
        <f t="shared" si="77"/>
        <v>41321.339583333334</v>
      </c>
      <c r="O1622" s="11">
        <f>YEAR(Table1[[#This Row],[launch date  conversion]])</f>
        <v>2013</v>
      </c>
      <c r="P1622" t="b">
        <v>0</v>
      </c>
      <c r="Q1622">
        <v>17</v>
      </c>
      <c r="R1622" t="b">
        <v>1</v>
      </c>
      <c r="S1622" t="s">
        <v>8274</v>
      </c>
      <c r="T1622" t="s">
        <v>8352</v>
      </c>
      <c r="U1622" t="s">
        <v>8370</v>
      </c>
    </row>
    <row r="1623" spans="1:21" ht="50" customHeight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15" t="str">
        <f t="shared" si="75"/>
        <v>5000 to 9999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 s="9">
        <f t="shared" si="76"/>
        <v>41057.165972222225</v>
      </c>
      <c r="L1623" s="11">
        <v>2012</v>
      </c>
      <c r="M1623">
        <v>1333550015</v>
      </c>
      <c r="N1623" s="9">
        <f t="shared" si="77"/>
        <v>41003.60665509259</v>
      </c>
      <c r="O1623" s="11">
        <f>YEAR(Table1[[#This Row],[launch date  conversion]])</f>
        <v>2012</v>
      </c>
      <c r="P1623" t="b">
        <v>0</v>
      </c>
      <c r="Q1623">
        <v>37</v>
      </c>
      <c r="R1623" t="b">
        <v>1</v>
      </c>
      <c r="S1623" t="s">
        <v>8274</v>
      </c>
      <c r="T1623" t="s">
        <v>8352</v>
      </c>
      <c r="U1623" t="s">
        <v>8370</v>
      </c>
    </row>
    <row r="1624" spans="1:21" ht="50" customHeight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15" t="str">
        <f t="shared" si="75"/>
        <v>5000 to 9999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 s="9">
        <f t="shared" si="76"/>
        <v>41990.332638888889</v>
      </c>
      <c r="L1624" s="11">
        <v>2014</v>
      </c>
      <c r="M1624">
        <v>1415343874</v>
      </c>
      <c r="N1624" s="9">
        <f t="shared" si="77"/>
        <v>41950.29483796296</v>
      </c>
      <c r="O1624" s="11">
        <f>YEAR(Table1[[#This Row],[launch date  conversion]])</f>
        <v>2014</v>
      </c>
      <c r="P1624" t="b">
        <v>0</v>
      </c>
      <c r="Q1624">
        <v>65</v>
      </c>
      <c r="R1624" t="b">
        <v>1</v>
      </c>
      <c r="S1624" t="s">
        <v>8274</v>
      </c>
      <c r="T1624" t="s">
        <v>8352</v>
      </c>
      <c r="U1624" t="s">
        <v>8370</v>
      </c>
    </row>
    <row r="1625" spans="1:21" ht="50" customHeight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15" t="str">
        <f t="shared" si="75"/>
        <v>less than 1000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 s="9">
        <f t="shared" si="76"/>
        <v>41513.688530092593</v>
      </c>
      <c r="L1625" s="11">
        <v>2013</v>
      </c>
      <c r="M1625">
        <v>1372437089</v>
      </c>
      <c r="N1625" s="9">
        <f t="shared" si="77"/>
        <v>41453.688530092593</v>
      </c>
      <c r="O1625" s="11">
        <f>YEAR(Table1[[#This Row],[launch date  conversion]])</f>
        <v>2013</v>
      </c>
      <c r="P1625" t="b">
        <v>0</v>
      </c>
      <c r="Q1625">
        <v>18</v>
      </c>
      <c r="R1625" t="b">
        <v>1</v>
      </c>
      <c r="S1625" t="s">
        <v>8274</v>
      </c>
      <c r="T1625" t="s">
        <v>8352</v>
      </c>
      <c r="U1625" t="s">
        <v>8370</v>
      </c>
    </row>
    <row r="1626" spans="1:21" ht="50" customHeight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15" t="str">
        <f t="shared" si="75"/>
        <v>1000 to 4999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 s="9">
        <f t="shared" si="76"/>
        <v>41283.367303240739</v>
      </c>
      <c r="L1626" s="11">
        <v>2013</v>
      </c>
      <c r="M1626">
        <v>1354265335</v>
      </c>
      <c r="N1626" s="9">
        <f t="shared" si="77"/>
        <v>41243.367303240739</v>
      </c>
      <c r="O1626" s="11">
        <f>YEAR(Table1[[#This Row],[launch date  conversion]])</f>
        <v>2012</v>
      </c>
      <c r="P1626" t="b">
        <v>0</v>
      </c>
      <c r="Q1626">
        <v>25</v>
      </c>
      <c r="R1626" t="b">
        <v>1</v>
      </c>
      <c r="S1626" t="s">
        <v>8274</v>
      </c>
      <c r="T1626" t="s">
        <v>8352</v>
      </c>
      <c r="U1626" t="s">
        <v>8370</v>
      </c>
    </row>
    <row r="1627" spans="1:21" ht="50" customHeight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15" t="str">
        <f t="shared" si="75"/>
        <v>5000 to 9999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 s="9">
        <f t="shared" si="76"/>
        <v>41163.699687500004</v>
      </c>
      <c r="L1627" s="11">
        <v>2012</v>
      </c>
      <c r="M1627">
        <v>1344962853</v>
      </c>
      <c r="N1627" s="9">
        <f t="shared" si="77"/>
        <v>41135.699687500004</v>
      </c>
      <c r="O1627" s="11">
        <f>YEAR(Table1[[#This Row],[launch date  conversion]])</f>
        <v>2012</v>
      </c>
      <c r="P1627" t="b">
        <v>0</v>
      </c>
      <c r="Q1627">
        <v>104</v>
      </c>
      <c r="R1627" t="b">
        <v>1</v>
      </c>
      <c r="S1627" t="s">
        <v>8274</v>
      </c>
      <c r="T1627" t="s">
        <v>8352</v>
      </c>
      <c r="U1627" t="s">
        <v>8370</v>
      </c>
    </row>
    <row r="1628" spans="1:21" ht="50" customHeight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15" t="str">
        <f t="shared" si="75"/>
        <v>5000 to 9999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 s="9">
        <f t="shared" si="76"/>
        <v>41609.889664351853</v>
      </c>
      <c r="L1628" s="11">
        <v>2013</v>
      </c>
      <c r="M1628">
        <v>1383337267</v>
      </c>
      <c r="N1628" s="9">
        <f t="shared" si="77"/>
        <v>41579.847997685189</v>
      </c>
      <c r="O1628" s="11">
        <f>YEAR(Table1[[#This Row],[launch date  conversion]])</f>
        <v>2013</v>
      </c>
      <c r="P1628" t="b">
        <v>0</v>
      </c>
      <c r="Q1628">
        <v>108</v>
      </c>
      <c r="R1628" t="b">
        <v>1</v>
      </c>
      <c r="S1628" t="s">
        <v>8274</v>
      </c>
      <c r="T1628" t="s">
        <v>8352</v>
      </c>
      <c r="U1628" t="s">
        <v>8370</v>
      </c>
    </row>
    <row r="1629" spans="1:21" ht="50" customHeight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15" t="str">
        <f t="shared" si="75"/>
        <v>1000 to 4999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 s="9">
        <f t="shared" si="76"/>
        <v>41239.207638888889</v>
      </c>
      <c r="L1629" s="11">
        <v>2012</v>
      </c>
      <c r="M1629">
        <v>1351011489</v>
      </c>
      <c r="N1629" s="9">
        <f t="shared" si="77"/>
        <v>41205.707048611112</v>
      </c>
      <c r="O1629" s="11">
        <f>YEAR(Table1[[#This Row],[launch date  conversion]])</f>
        <v>2012</v>
      </c>
      <c r="P1629" t="b">
        <v>0</v>
      </c>
      <c r="Q1629">
        <v>38</v>
      </c>
      <c r="R1629" t="b">
        <v>1</v>
      </c>
      <c r="S1629" t="s">
        <v>8274</v>
      </c>
      <c r="T1629" t="s">
        <v>8352</v>
      </c>
      <c r="U1629" t="s">
        <v>8370</v>
      </c>
    </row>
    <row r="1630" spans="1:21" ht="50" customHeight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15" t="str">
        <f t="shared" si="75"/>
        <v>1000 to 4999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 s="9">
        <f t="shared" si="76"/>
        <v>41807.737060185187</v>
      </c>
      <c r="L1630" s="11">
        <v>2014</v>
      </c>
      <c r="M1630">
        <v>1400175682</v>
      </c>
      <c r="N1630" s="9">
        <f t="shared" si="77"/>
        <v>41774.737060185187</v>
      </c>
      <c r="O1630" s="11">
        <f>YEAR(Table1[[#This Row],[launch date  conversion]])</f>
        <v>2014</v>
      </c>
      <c r="P1630" t="b">
        <v>0</v>
      </c>
      <c r="Q1630">
        <v>88</v>
      </c>
      <c r="R1630" t="b">
        <v>1</v>
      </c>
      <c r="S1630" t="s">
        <v>8274</v>
      </c>
      <c r="T1630" t="s">
        <v>8352</v>
      </c>
      <c r="U1630" t="s">
        <v>8370</v>
      </c>
    </row>
    <row r="1631" spans="1:21" ht="50" customHeight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15" t="str">
        <f t="shared" si="75"/>
        <v>5000 to 9999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 s="9">
        <f t="shared" si="76"/>
        <v>41690.867280092592</v>
      </c>
      <c r="L1631" s="11">
        <v>2014</v>
      </c>
      <c r="M1631">
        <v>1389041333</v>
      </c>
      <c r="N1631" s="9">
        <f t="shared" si="77"/>
        <v>41645.867280092592</v>
      </c>
      <c r="O1631" s="11">
        <f>YEAR(Table1[[#This Row],[launch date  conversion]])</f>
        <v>2014</v>
      </c>
      <c r="P1631" t="b">
        <v>0</v>
      </c>
      <c r="Q1631">
        <v>82</v>
      </c>
      <c r="R1631" t="b">
        <v>1</v>
      </c>
      <c r="S1631" t="s">
        <v>8274</v>
      </c>
      <c r="T1631" t="s">
        <v>8352</v>
      </c>
      <c r="U1631" t="s">
        <v>8370</v>
      </c>
    </row>
    <row r="1632" spans="1:21" ht="50" customHeight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15" t="str">
        <f t="shared" si="75"/>
        <v>1000 to 4999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 s="9">
        <f t="shared" si="76"/>
        <v>40970.290972222225</v>
      </c>
      <c r="L1632" s="11">
        <v>2012</v>
      </c>
      <c r="M1632">
        <v>1328040375</v>
      </c>
      <c r="N1632" s="9">
        <f t="shared" si="77"/>
        <v>40939.837673611109</v>
      </c>
      <c r="O1632" s="11">
        <f>YEAR(Table1[[#This Row],[launch date  conversion]])</f>
        <v>2012</v>
      </c>
      <c r="P1632" t="b">
        <v>0</v>
      </c>
      <c r="Q1632">
        <v>126</v>
      </c>
      <c r="R1632" t="b">
        <v>1</v>
      </c>
      <c r="S1632" t="s">
        <v>8274</v>
      </c>
      <c r="T1632" t="s">
        <v>8352</v>
      </c>
      <c r="U1632" t="s">
        <v>8370</v>
      </c>
    </row>
    <row r="1633" spans="1:21" ht="50" customHeight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15" t="str">
        <f t="shared" si="75"/>
        <v>10000 to 14999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 s="9">
        <f t="shared" si="76"/>
        <v>41194.859502314815</v>
      </c>
      <c r="L1633" s="11">
        <v>2012</v>
      </c>
      <c r="M1633">
        <v>1347482261</v>
      </c>
      <c r="N1633" s="9">
        <f t="shared" si="77"/>
        <v>41164.859502314815</v>
      </c>
      <c r="O1633" s="11">
        <f>YEAR(Table1[[#This Row],[launch date  conversion]])</f>
        <v>2012</v>
      </c>
      <c r="P1633" t="b">
        <v>0</v>
      </c>
      <c r="Q1633">
        <v>133</v>
      </c>
      <c r="R1633" t="b">
        <v>1</v>
      </c>
      <c r="S1633" t="s">
        <v>8274</v>
      </c>
      <c r="T1633" t="s">
        <v>8352</v>
      </c>
      <c r="U1633" t="s">
        <v>8370</v>
      </c>
    </row>
    <row r="1634" spans="1:21" ht="50" customHeight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15" t="str">
        <f t="shared" si="75"/>
        <v>1000 to 4999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 s="9">
        <f t="shared" si="76"/>
        <v>40810.340902777774</v>
      </c>
      <c r="L1634" s="11">
        <v>2011</v>
      </c>
      <c r="M1634">
        <v>1311667854</v>
      </c>
      <c r="N1634" s="9">
        <f t="shared" si="77"/>
        <v>40750.340902777774</v>
      </c>
      <c r="O1634" s="11">
        <f>YEAR(Table1[[#This Row],[launch date  conversion]])</f>
        <v>2011</v>
      </c>
      <c r="P1634" t="b">
        <v>0</v>
      </c>
      <c r="Q1634">
        <v>47</v>
      </c>
      <c r="R1634" t="b">
        <v>1</v>
      </c>
      <c r="S1634" t="s">
        <v>8274</v>
      </c>
      <c r="T1634" t="s">
        <v>8352</v>
      </c>
      <c r="U1634" t="s">
        <v>8370</v>
      </c>
    </row>
    <row r="1635" spans="1:21" ht="50" customHeight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15" t="str">
        <f t="shared" si="75"/>
        <v>10000 to 14999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 s="9">
        <f t="shared" si="76"/>
        <v>40924.208333333336</v>
      </c>
      <c r="L1635" s="11">
        <v>2012</v>
      </c>
      <c r="M1635">
        <v>1324329156</v>
      </c>
      <c r="N1635" s="9">
        <f t="shared" si="77"/>
        <v>40896.883750000001</v>
      </c>
      <c r="O1635" s="11">
        <f>YEAR(Table1[[#This Row],[launch date  conversion]])</f>
        <v>2011</v>
      </c>
      <c r="P1635" t="b">
        <v>0</v>
      </c>
      <c r="Q1635">
        <v>58</v>
      </c>
      <c r="R1635" t="b">
        <v>1</v>
      </c>
      <c r="S1635" t="s">
        <v>8274</v>
      </c>
      <c r="T1635" t="s">
        <v>8352</v>
      </c>
      <c r="U1635" t="s">
        <v>8370</v>
      </c>
    </row>
    <row r="1636" spans="1:21" ht="50" customHeight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15" t="str">
        <f t="shared" si="75"/>
        <v>1000 to 4999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 s="9">
        <f t="shared" si="76"/>
        <v>40696.249305555553</v>
      </c>
      <c r="L1636" s="11">
        <v>2011</v>
      </c>
      <c r="M1636">
        <v>1303706001</v>
      </c>
      <c r="N1636" s="9">
        <f t="shared" si="77"/>
        <v>40658.189826388887</v>
      </c>
      <c r="O1636" s="11">
        <f>YEAR(Table1[[#This Row],[launch date  conversion]])</f>
        <v>2011</v>
      </c>
      <c r="P1636" t="b">
        <v>0</v>
      </c>
      <c r="Q1636">
        <v>32</v>
      </c>
      <c r="R1636" t="b">
        <v>1</v>
      </c>
      <c r="S1636" t="s">
        <v>8274</v>
      </c>
      <c r="T1636" t="s">
        <v>8352</v>
      </c>
      <c r="U1636" t="s">
        <v>8370</v>
      </c>
    </row>
    <row r="1637" spans="1:21" ht="50" customHeight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15" t="str">
        <f t="shared" si="75"/>
        <v>1000 to 4999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 s="9">
        <f t="shared" si="76"/>
        <v>42562.868761574078</v>
      </c>
      <c r="L1637" s="11">
        <v>2016</v>
      </c>
      <c r="M1637">
        <v>1463086261</v>
      </c>
      <c r="N1637" s="9">
        <f t="shared" si="77"/>
        <v>42502.868761574078</v>
      </c>
      <c r="O1637" s="11">
        <f>YEAR(Table1[[#This Row],[launch date  conversion]])</f>
        <v>2016</v>
      </c>
      <c r="P1637" t="b">
        <v>0</v>
      </c>
      <c r="Q1637">
        <v>37</v>
      </c>
      <c r="R1637" t="b">
        <v>1</v>
      </c>
      <c r="S1637" t="s">
        <v>8274</v>
      </c>
      <c r="T1637" t="s">
        <v>8352</v>
      </c>
      <c r="U1637" t="s">
        <v>8370</v>
      </c>
    </row>
    <row r="1638" spans="1:21" ht="50" customHeight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15" t="str">
        <f t="shared" si="75"/>
        <v>1000 to 4999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 s="9">
        <f t="shared" si="76"/>
        <v>40706.166666666664</v>
      </c>
      <c r="L1638" s="11">
        <v>2011</v>
      </c>
      <c r="M1638">
        <v>1304129088</v>
      </c>
      <c r="N1638" s="9">
        <f t="shared" si="77"/>
        <v>40663.08666666667</v>
      </c>
      <c r="O1638" s="11">
        <f>YEAR(Table1[[#This Row],[launch date  conversion]])</f>
        <v>2011</v>
      </c>
      <c r="P1638" t="b">
        <v>0</v>
      </c>
      <c r="Q1638">
        <v>87</v>
      </c>
      <c r="R1638" t="b">
        <v>1</v>
      </c>
      <c r="S1638" t="s">
        <v>8274</v>
      </c>
      <c r="T1638" t="s">
        <v>8352</v>
      </c>
      <c r="U1638" t="s">
        <v>8370</v>
      </c>
    </row>
    <row r="1639" spans="1:21" ht="50" customHeight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15" t="str">
        <f t="shared" si="75"/>
        <v>less than 1000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 s="9">
        <f t="shared" si="76"/>
        <v>40178.98541666667</v>
      </c>
      <c r="L1639" s="11">
        <v>2009</v>
      </c>
      <c r="M1639">
        <v>1257444140</v>
      </c>
      <c r="N1639" s="9">
        <f t="shared" si="77"/>
        <v>40122.751620370371</v>
      </c>
      <c r="O1639" s="11">
        <f>YEAR(Table1[[#This Row],[launch date  conversion]])</f>
        <v>2009</v>
      </c>
      <c r="P1639" t="b">
        <v>0</v>
      </c>
      <c r="Q1639">
        <v>15</v>
      </c>
      <c r="R1639" t="b">
        <v>1</v>
      </c>
      <c r="S1639" t="s">
        <v>8274</v>
      </c>
      <c r="T1639" t="s">
        <v>8352</v>
      </c>
      <c r="U1639" t="s">
        <v>8370</v>
      </c>
    </row>
    <row r="1640" spans="1:21" ht="50" customHeight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15" t="str">
        <f t="shared" si="75"/>
        <v>1000 to 4999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 s="9">
        <f t="shared" si="76"/>
        <v>41333.892361111109</v>
      </c>
      <c r="L1640" s="11">
        <v>2013</v>
      </c>
      <c r="M1640">
        <v>1358180968</v>
      </c>
      <c r="N1640" s="9">
        <f t="shared" si="77"/>
        <v>41288.68712962963</v>
      </c>
      <c r="O1640" s="11">
        <f>YEAR(Table1[[#This Row],[launch date  conversion]])</f>
        <v>2013</v>
      </c>
      <c r="P1640" t="b">
        <v>0</v>
      </c>
      <c r="Q1640">
        <v>27</v>
      </c>
      <c r="R1640" t="b">
        <v>1</v>
      </c>
      <c r="S1640" t="s">
        <v>8274</v>
      </c>
      <c r="T1640" t="s">
        <v>8352</v>
      </c>
      <c r="U1640" t="s">
        <v>8370</v>
      </c>
    </row>
    <row r="1641" spans="1:21" ht="50" customHeight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15" t="str">
        <f t="shared" si="75"/>
        <v>1000 to 4999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 s="9">
        <f t="shared" si="76"/>
        <v>40971.652372685188</v>
      </c>
      <c r="L1641" s="11">
        <v>2012</v>
      </c>
      <c r="M1641">
        <v>1328197165</v>
      </c>
      <c r="N1641" s="9">
        <f t="shared" si="77"/>
        <v>40941.652372685188</v>
      </c>
      <c r="O1641" s="11">
        <f>YEAR(Table1[[#This Row],[launch date  conversion]])</f>
        <v>2012</v>
      </c>
      <c r="P1641" t="b">
        <v>0</v>
      </c>
      <c r="Q1641">
        <v>19</v>
      </c>
      <c r="R1641" t="b">
        <v>1</v>
      </c>
      <c r="S1641" t="s">
        <v>8274</v>
      </c>
      <c r="T1641" t="s">
        <v>8352</v>
      </c>
      <c r="U1641" t="s">
        <v>8370</v>
      </c>
    </row>
    <row r="1642" spans="1:21" ht="50" customHeight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15" t="str">
        <f t="shared" si="75"/>
        <v>less than 1000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 s="9">
        <f t="shared" si="76"/>
        <v>40393.082638888889</v>
      </c>
      <c r="L1642" s="11">
        <v>2010</v>
      </c>
      <c r="M1642">
        <v>1279603955</v>
      </c>
      <c r="N1642" s="9">
        <f t="shared" si="77"/>
        <v>40379.23096064815</v>
      </c>
      <c r="O1642" s="11">
        <f>YEAR(Table1[[#This Row],[launch date  conversion]])</f>
        <v>2010</v>
      </c>
      <c r="P1642" t="b">
        <v>0</v>
      </c>
      <c r="Q1642">
        <v>17</v>
      </c>
      <c r="R1642" t="b">
        <v>1</v>
      </c>
      <c r="S1642" t="s">
        <v>8274</v>
      </c>
      <c r="T1642" t="s">
        <v>8352</v>
      </c>
      <c r="U1642" t="s">
        <v>8370</v>
      </c>
    </row>
    <row r="1643" spans="1:21" ht="50" customHeight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15" t="str">
        <f t="shared" si="75"/>
        <v>1000 to 4999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 s="9">
        <f t="shared" si="76"/>
        <v>41992.596574074079</v>
      </c>
      <c r="L1643" s="11">
        <v>2014</v>
      </c>
      <c r="M1643">
        <v>1416406744</v>
      </c>
      <c r="N1643" s="9">
        <f t="shared" si="77"/>
        <v>41962.596574074079</v>
      </c>
      <c r="O1643" s="11">
        <f>YEAR(Table1[[#This Row],[launch date  conversion]])</f>
        <v>2014</v>
      </c>
      <c r="P1643" t="b">
        <v>0</v>
      </c>
      <c r="Q1643">
        <v>26</v>
      </c>
      <c r="R1643" t="b">
        <v>1</v>
      </c>
      <c r="S1643" t="s">
        <v>8290</v>
      </c>
      <c r="T1643" t="s">
        <v>8352</v>
      </c>
      <c r="U1643" t="s">
        <v>8358</v>
      </c>
    </row>
    <row r="1644" spans="1:21" ht="50" customHeight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15" t="str">
        <f t="shared" si="75"/>
        <v>1000 to 4999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 s="9">
        <f t="shared" si="76"/>
        <v>40708.024618055555</v>
      </c>
      <c r="L1644" s="11">
        <v>2011</v>
      </c>
      <c r="M1644">
        <v>1306283727</v>
      </c>
      <c r="N1644" s="9">
        <f t="shared" si="77"/>
        <v>40688.024618055555</v>
      </c>
      <c r="O1644" s="11">
        <f>YEAR(Table1[[#This Row],[launch date  conversion]])</f>
        <v>2011</v>
      </c>
      <c r="P1644" t="b">
        <v>0</v>
      </c>
      <c r="Q1644">
        <v>28</v>
      </c>
      <c r="R1644" t="b">
        <v>1</v>
      </c>
      <c r="S1644" t="s">
        <v>8290</v>
      </c>
      <c r="T1644" t="s">
        <v>8352</v>
      </c>
      <c r="U1644" t="s">
        <v>8358</v>
      </c>
    </row>
    <row r="1645" spans="1:21" ht="50" customHeight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15" t="str">
        <f t="shared" si="75"/>
        <v>5000 to 9999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 s="9">
        <f t="shared" si="76"/>
        <v>41176.824212962965</v>
      </c>
      <c r="L1645" s="11">
        <v>2012</v>
      </c>
      <c r="M1645">
        <v>1345924012</v>
      </c>
      <c r="N1645" s="9">
        <f t="shared" si="77"/>
        <v>41146.824212962965</v>
      </c>
      <c r="O1645" s="11">
        <f>YEAR(Table1[[#This Row],[launch date  conversion]])</f>
        <v>2012</v>
      </c>
      <c r="P1645" t="b">
        <v>0</v>
      </c>
      <c r="Q1645">
        <v>37</v>
      </c>
      <c r="R1645" t="b">
        <v>1</v>
      </c>
      <c r="S1645" t="s">
        <v>8290</v>
      </c>
      <c r="T1645" t="s">
        <v>8352</v>
      </c>
      <c r="U1645" t="s">
        <v>8358</v>
      </c>
    </row>
    <row r="1646" spans="1:21" ht="50" customHeight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15" t="str">
        <f t="shared" si="75"/>
        <v>10000 to 14999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 s="9">
        <f t="shared" si="76"/>
        <v>41235.101388888892</v>
      </c>
      <c r="L1646" s="11">
        <v>2012</v>
      </c>
      <c r="M1646">
        <v>1348363560</v>
      </c>
      <c r="N1646" s="9">
        <f t="shared" si="77"/>
        <v>41175.05972222222</v>
      </c>
      <c r="O1646" s="11">
        <f>YEAR(Table1[[#This Row],[launch date  conversion]])</f>
        <v>2012</v>
      </c>
      <c r="P1646" t="b">
        <v>0</v>
      </c>
      <c r="Q1646">
        <v>128</v>
      </c>
      <c r="R1646" t="b">
        <v>1</v>
      </c>
      <c r="S1646" t="s">
        <v>8290</v>
      </c>
      <c r="T1646" t="s">
        <v>8352</v>
      </c>
      <c r="U1646" t="s">
        <v>8358</v>
      </c>
    </row>
    <row r="1647" spans="1:21" ht="50" customHeight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15" t="str">
        <f t="shared" si="75"/>
        <v>5000 to 9999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 s="9">
        <f t="shared" si="76"/>
        <v>41535.617361111108</v>
      </c>
      <c r="L1647" s="11">
        <v>2013</v>
      </c>
      <c r="M1647">
        <v>1378306140</v>
      </c>
      <c r="N1647" s="9">
        <f t="shared" si="77"/>
        <v>41521.617361111108</v>
      </c>
      <c r="O1647" s="11">
        <f>YEAR(Table1[[#This Row],[launch date  conversion]])</f>
        <v>2013</v>
      </c>
      <c r="P1647" t="b">
        <v>0</v>
      </c>
      <c r="Q1647">
        <v>10</v>
      </c>
      <c r="R1647" t="b">
        <v>1</v>
      </c>
      <c r="S1647" t="s">
        <v>8290</v>
      </c>
      <c r="T1647" t="s">
        <v>8352</v>
      </c>
      <c r="U1647" t="s">
        <v>8358</v>
      </c>
    </row>
    <row r="1648" spans="1:21" ht="50" customHeight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15" t="str">
        <f t="shared" si="75"/>
        <v>1000 to 4999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 s="9">
        <f t="shared" si="76"/>
        <v>41865.757638888892</v>
      </c>
      <c r="L1648" s="11">
        <v>2014</v>
      </c>
      <c r="M1648">
        <v>1405248503</v>
      </c>
      <c r="N1648" s="9">
        <f t="shared" si="77"/>
        <v>41833.450266203705</v>
      </c>
      <c r="O1648" s="11">
        <f>YEAR(Table1[[#This Row],[launch date  conversion]])</f>
        <v>2014</v>
      </c>
      <c r="P1648" t="b">
        <v>0</v>
      </c>
      <c r="Q1648">
        <v>83</v>
      </c>
      <c r="R1648" t="b">
        <v>1</v>
      </c>
      <c r="S1648" t="s">
        <v>8290</v>
      </c>
      <c r="T1648" t="s">
        <v>8352</v>
      </c>
      <c r="U1648" t="s">
        <v>8358</v>
      </c>
    </row>
    <row r="1649" spans="1:21" ht="50" customHeight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15" t="str">
        <f t="shared" si="75"/>
        <v>5000 to 9999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 s="9">
        <f t="shared" si="76"/>
        <v>41069.409456018519</v>
      </c>
      <c r="L1649" s="11">
        <v>2012</v>
      </c>
      <c r="M1649">
        <v>1336643377</v>
      </c>
      <c r="N1649" s="9">
        <f t="shared" si="77"/>
        <v>41039.409456018519</v>
      </c>
      <c r="O1649" s="11">
        <f>YEAR(Table1[[#This Row],[launch date  conversion]])</f>
        <v>2012</v>
      </c>
      <c r="P1649" t="b">
        <v>0</v>
      </c>
      <c r="Q1649">
        <v>46</v>
      </c>
      <c r="R1649" t="b">
        <v>1</v>
      </c>
      <c r="S1649" t="s">
        <v>8290</v>
      </c>
      <c r="T1649" t="s">
        <v>8352</v>
      </c>
      <c r="U1649" t="s">
        <v>8358</v>
      </c>
    </row>
    <row r="1650" spans="1:21" ht="50" customHeight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15" t="str">
        <f t="shared" si="75"/>
        <v>1000 to 4999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 s="9">
        <f t="shared" si="76"/>
        <v>40622.662986111114</v>
      </c>
      <c r="L1650" s="11">
        <v>2011</v>
      </c>
      <c r="M1650">
        <v>1298048082</v>
      </c>
      <c r="N1650" s="9">
        <f t="shared" si="77"/>
        <v>40592.704652777778</v>
      </c>
      <c r="O1650" s="11">
        <f>YEAR(Table1[[#This Row],[launch date  conversion]])</f>
        <v>2011</v>
      </c>
      <c r="P1650" t="b">
        <v>0</v>
      </c>
      <c r="Q1650">
        <v>90</v>
      </c>
      <c r="R1650" t="b">
        <v>1</v>
      </c>
      <c r="S1650" t="s">
        <v>8290</v>
      </c>
      <c r="T1650" t="s">
        <v>8352</v>
      </c>
      <c r="U1650" t="s">
        <v>8358</v>
      </c>
    </row>
    <row r="1651" spans="1:21" ht="50" customHeight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15" t="str">
        <f t="shared" si="75"/>
        <v>1000 to 4999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 s="9">
        <f t="shared" si="76"/>
        <v>41782.684664351851</v>
      </c>
      <c r="L1651" s="11">
        <v>2014</v>
      </c>
      <c r="M1651">
        <v>1396974355</v>
      </c>
      <c r="N1651" s="9">
        <f t="shared" si="77"/>
        <v>41737.684664351851</v>
      </c>
      <c r="O1651" s="11">
        <f>YEAR(Table1[[#This Row],[launch date  conversion]])</f>
        <v>2014</v>
      </c>
      <c r="P1651" t="b">
        <v>0</v>
      </c>
      <c r="Q1651">
        <v>81</v>
      </c>
      <c r="R1651" t="b">
        <v>1</v>
      </c>
      <c r="S1651" t="s">
        <v>8290</v>
      </c>
      <c r="T1651" t="s">
        <v>8352</v>
      </c>
      <c r="U1651" t="s">
        <v>8358</v>
      </c>
    </row>
    <row r="1652" spans="1:21" ht="50" customHeight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15" t="str">
        <f t="shared" si="75"/>
        <v>1000 to 4999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 s="9">
        <f t="shared" si="76"/>
        <v>41556.435613425929</v>
      </c>
      <c r="L1652" s="11">
        <v>2013</v>
      </c>
      <c r="M1652">
        <v>1378722437</v>
      </c>
      <c r="N1652" s="9">
        <f t="shared" si="77"/>
        <v>41526.435613425929</v>
      </c>
      <c r="O1652" s="11">
        <f>YEAR(Table1[[#This Row],[launch date  conversion]])</f>
        <v>2013</v>
      </c>
      <c r="P1652" t="b">
        <v>0</v>
      </c>
      <c r="Q1652">
        <v>32</v>
      </c>
      <c r="R1652" t="b">
        <v>1</v>
      </c>
      <c r="S1652" t="s">
        <v>8290</v>
      </c>
      <c r="T1652" t="s">
        <v>8352</v>
      </c>
      <c r="U1652" t="s">
        <v>8358</v>
      </c>
    </row>
    <row r="1653" spans="1:21" ht="50" customHeight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15" t="str">
        <f t="shared" si="75"/>
        <v>1000 to 4999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 s="9">
        <f t="shared" si="76"/>
        <v>40659.290972222225</v>
      </c>
      <c r="L1653" s="11">
        <v>2011</v>
      </c>
      <c r="M1653">
        <v>1300916220</v>
      </c>
      <c r="N1653" s="9">
        <f t="shared" si="77"/>
        <v>40625.900694444441</v>
      </c>
      <c r="O1653" s="11">
        <f>YEAR(Table1[[#This Row],[launch date  conversion]])</f>
        <v>2011</v>
      </c>
      <c r="P1653" t="b">
        <v>0</v>
      </c>
      <c r="Q1653">
        <v>20</v>
      </c>
      <c r="R1653" t="b">
        <v>1</v>
      </c>
      <c r="S1653" t="s">
        <v>8290</v>
      </c>
      <c r="T1653" t="s">
        <v>8352</v>
      </c>
      <c r="U1653" t="s">
        <v>8358</v>
      </c>
    </row>
    <row r="1654" spans="1:21" ht="50" customHeight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15" t="str">
        <f t="shared" si="75"/>
        <v>1000 to 4999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 s="9">
        <f t="shared" si="76"/>
        <v>41602.534641203703</v>
      </c>
      <c r="L1654" s="11">
        <v>2013</v>
      </c>
      <c r="M1654">
        <v>1382701793</v>
      </c>
      <c r="N1654" s="9">
        <f t="shared" si="77"/>
        <v>41572.492974537039</v>
      </c>
      <c r="O1654" s="11">
        <f>YEAR(Table1[[#This Row],[launch date  conversion]])</f>
        <v>2013</v>
      </c>
      <c r="P1654" t="b">
        <v>0</v>
      </c>
      <c r="Q1654">
        <v>70</v>
      </c>
      <c r="R1654" t="b">
        <v>1</v>
      </c>
      <c r="S1654" t="s">
        <v>8290</v>
      </c>
      <c r="T1654" t="s">
        <v>8352</v>
      </c>
      <c r="U1654" t="s">
        <v>8358</v>
      </c>
    </row>
    <row r="1655" spans="1:21" ht="50" customHeight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15" t="str">
        <f t="shared" si="75"/>
        <v>5000 to 9999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 s="9">
        <f t="shared" si="76"/>
        <v>40657.834444444445</v>
      </c>
      <c r="L1655" s="11">
        <v>2011</v>
      </c>
      <c r="M1655">
        <v>1300996896</v>
      </c>
      <c r="N1655" s="9">
        <f t="shared" si="77"/>
        <v>40626.834444444445</v>
      </c>
      <c r="O1655" s="11">
        <f>YEAR(Table1[[#This Row],[launch date  conversion]])</f>
        <v>2011</v>
      </c>
      <c r="P1655" t="b">
        <v>0</v>
      </c>
      <c r="Q1655">
        <v>168</v>
      </c>
      <c r="R1655" t="b">
        <v>1</v>
      </c>
      <c r="S1655" t="s">
        <v>8290</v>
      </c>
      <c r="T1655" t="s">
        <v>8352</v>
      </c>
      <c r="U1655" t="s">
        <v>8358</v>
      </c>
    </row>
    <row r="1656" spans="1:21" ht="50" customHeight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15" t="str">
        <f t="shared" si="75"/>
        <v>1000 to 4999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 s="9">
        <f t="shared" si="76"/>
        <v>41017.890740740739</v>
      </c>
      <c r="L1656" s="11">
        <v>2012</v>
      </c>
      <c r="M1656">
        <v>1332192160</v>
      </c>
      <c r="N1656" s="9">
        <f t="shared" si="77"/>
        <v>40987.890740740739</v>
      </c>
      <c r="O1656" s="11">
        <f>YEAR(Table1[[#This Row],[launch date  conversion]])</f>
        <v>2012</v>
      </c>
      <c r="P1656" t="b">
        <v>0</v>
      </c>
      <c r="Q1656">
        <v>34</v>
      </c>
      <c r="R1656" t="b">
        <v>1</v>
      </c>
      <c r="S1656" t="s">
        <v>8290</v>
      </c>
      <c r="T1656" t="s">
        <v>8352</v>
      </c>
      <c r="U1656" t="s">
        <v>8358</v>
      </c>
    </row>
    <row r="1657" spans="1:21" ht="50" customHeight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15" t="str">
        <f t="shared" si="75"/>
        <v>1000 to 4999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 s="9">
        <f t="shared" si="76"/>
        <v>41004.750231481477</v>
      </c>
      <c r="L1657" s="11">
        <v>2012</v>
      </c>
      <c r="M1657">
        <v>1331060420</v>
      </c>
      <c r="N1657" s="9">
        <f t="shared" si="77"/>
        <v>40974.791898148149</v>
      </c>
      <c r="O1657" s="11">
        <f>YEAR(Table1[[#This Row],[launch date  conversion]])</f>
        <v>2012</v>
      </c>
      <c r="P1657" t="b">
        <v>0</v>
      </c>
      <c r="Q1657">
        <v>48</v>
      </c>
      <c r="R1657" t="b">
        <v>1</v>
      </c>
      <c r="S1657" t="s">
        <v>8290</v>
      </c>
      <c r="T1657" t="s">
        <v>8352</v>
      </c>
      <c r="U1657" t="s">
        <v>8358</v>
      </c>
    </row>
    <row r="1658" spans="1:21" ht="50" customHeight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15" t="str">
        <f t="shared" si="75"/>
        <v>5000 to 9999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 s="9">
        <f t="shared" si="76"/>
        <v>41256.928842592592</v>
      </c>
      <c r="L1658" s="11">
        <v>2012</v>
      </c>
      <c r="M1658">
        <v>1352845052</v>
      </c>
      <c r="N1658" s="9">
        <f t="shared" si="77"/>
        <v>41226.928842592592</v>
      </c>
      <c r="O1658" s="11">
        <f>YEAR(Table1[[#This Row],[launch date  conversion]])</f>
        <v>2012</v>
      </c>
      <c r="P1658" t="b">
        <v>0</v>
      </c>
      <c r="Q1658">
        <v>48</v>
      </c>
      <c r="R1658" t="b">
        <v>1</v>
      </c>
      <c r="S1658" t="s">
        <v>8290</v>
      </c>
      <c r="T1658" t="s">
        <v>8352</v>
      </c>
      <c r="U1658" t="s">
        <v>8358</v>
      </c>
    </row>
    <row r="1659" spans="1:21" ht="50" customHeight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15" t="str">
        <f t="shared" si="75"/>
        <v>25000 to 29999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 s="9">
        <f t="shared" si="76"/>
        <v>41053.782037037039</v>
      </c>
      <c r="L1659" s="11">
        <v>2012</v>
      </c>
      <c r="M1659">
        <v>1335293168</v>
      </c>
      <c r="N1659" s="9">
        <f t="shared" si="77"/>
        <v>41023.782037037039</v>
      </c>
      <c r="O1659" s="11">
        <f>YEAR(Table1[[#This Row],[launch date  conversion]])</f>
        <v>2012</v>
      </c>
      <c r="P1659" t="b">
        <v>0</v>
      </c>
      <c r="Q1659">
        <v>221</v>
      </c>
      <c r="R1659" t="b">
        <v>1</v>
      </c>
      <c r="S1659" t="s">
        <v>8290</v>
      </c>
      <c r="T1659" t="s">
        <v>8352</v>
      </c>
      <c r="U1659" t="s">
        <v>8358</v>
      </c>
    </row>
    <row r="1660" spans="1:21" ht="50" customHeight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15" t="str">
        <f t="shared" si="75"/>
        <v>5000 to 9999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 s="9">
        <f t="shared" si="76"/>
        <v>41261.597222222219</v>
      </c>
      <c r="L1660" s="11">
        <v>2012</v>
      </c>
      <c r="M1660">
        <v>1352524767</v>
      </c>
      <c r="N1660" s="9">
        <f t="shared" si="77"/>
        <v>41223.22184027778</v>
      </c>
      <c r="O1660" s="11">
        <f>YEAR(Table1[[#This Row],[launch date  conversion]])</f>
        <v>2012</v>
      </c>
      <c r="P1660" t="b">
        <v>0</v>
      </c>
      <c r="Q1660">
        <v>107</v>
      </c>
      <c r="R1660" t="b">
        <v>1</v>
      </c>
      <c r="S1660" t="s">
        <v>8290</v>
      </c>
      <c r="T1660" t="s">
        <v>8352</v>
      </c>
      <c r="U1660" t="s">
        <v>8358</v>
      </c>
    </row>
    <row r="1661" spans="1:21" ht="50" customHeight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15" t="str">
        <f t="shared" si="75"/>
        <v>less than 1000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 s="9">
        <f t="shared" si="76"/>
        <v>41625.5</v>
      </c>
      <c r="L1661" s="11">
        <v>2013</v>
      </c>
      <c r="M1661">
        <v>1384811721</v>
      </c>
      <c r="N1661" s="9">
        <f t="shared" si="77"/>
        <v>41596.913437499999</v>
      </c>
      <c r="O1661" s="11">
        <f>YEAR(Table1[[#This Row],[launch date  conversion]])</f>
        <v>2013</v>
      </c>
      <c r="P1661" t="b">
        <v>0</v>
      </c>
      <c r="Q1661">
        <v>45</v>
      </c>
      <c r="R1661" t="b">
        <v>1</v>
      </c>
      <c r="S1661" t="s">
        <v>8290</v>
      </c>
      <c r="T1661" t="s">
        <v>8352</v>
      </c>
      <c r="U1661" t="s">
        <v>8358</v>
      </c>
    </row>
    <row r="1662" spans="1:21" ht="50" customHeight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15" t="str">
        <f t="shared" si="75"/>
        <v>less than 1000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 s="9">
        <f t="shared" si="76"/>
        <v>42490.915972222225</v>
      </c>
      <c r="L1662" s="11">
        <v>2016</v>
      </c>
      <c r="M1662">
        <v>1459355950</v>
      </c>
      <c r="N1662" s="9">
        <f t="shared" si="77"/>
        <v>42459.693865740745</v>
      </c>
      <c r="O1662" s="11">
        <f>YEAR(Table1[[#This Row],[launch date  conversion]])</f>
        <v>2016</v>
      </c>
      <c r="P1662" t="b">
        <v>0</v>
      </c>
      <c r="Q1662">
        <v>36</v>
      </c>
      <c r="R1662" t="b">
        <v>1</v>
      </c>
      <c r="S1662" t="s">
        <v>8290</v>
      </c>
      <c r="T1662" t="s">
        <v>8352</v>
      </c>
      <c r="U1662" t="s">
        <v>8358</v>
      </c>
    </row>
    <row r="1663" spans="1:21" ht="50" customHeight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15" t="str">
        <f t="shared" si="75"/>
        <v>5000 to 9999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 s="9">
        <f t="shared" si="76"/>
        <v>42386.875</v>
      </c>
      <c r="L1663" s="11">
        <v>2016</v>
      </c>
      <c r="M1663">
        <v>1449359831</v>
      </c>
      <c r="N1663" s="9">
        <f t="shared" si="77"/>
        <v>42343.998043981483</v>
      </c>
      <c r="O1663" s="11">
        <f>YEAR(Table1[[#This Row],[launch date  conversion]])</f>
        <v>2015</v>
      </c>
      <c r="P1663" t="b">
        <v>0</v>
      </c>
      <c r="Q1663">
        <v>101</v>
      </c>
      <c r="R1663" t="b">
        <v>1</v>
      </c>
      <c r="S1663" t="s">
        <v>8290</v>
      </c>
      <c r="T1663" t="s">
        <v>8352</v>
      </c>
      <c r="U1663" t="s">
        <v>8358</v>
      </c>
    </row>
    <row r="1664" spans="1:21" ht="50" customHeight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15" t="str">
        <f t="shared" si="75"/>
        <v>5000 to 9999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 s="9">
        <f t="shared" si="76"/>
        <v>40908.239999999998</v>
      </c>
      <c r="L1664" s="11">
        <v>2011</v>
      </c>
      <c r="M1664">
        <v>1320122736</v>
      </c>
      <c r="N1664" s="9">
        <f t="shared" si="77"/>
        <v>40848.198333333334</v>
      </c>
      <c r="O1664" s="11">
        <f>YEAR(Table1[[#This Row],[launch date  conversion]])</f>
        <v>2011</v>
      </c>
      <c r="P1664" t="b">
        <v>0</v>
      </c>
      <c r="Q1664">
        <v>62</v>
      </c>
      <c r="R1664" t="b">
        <v>1</v>
      </c>
      <c r="S1664" t="s">
        <v>8290</v>
      </c>
      <c r="T1664" t="s">
        <v>8352</v>
      </c>
      <c r="U1664" t="s">
        <v>8358</v>
      </c>
    </row>
    <row r="1665" spans="1:21" ht="50" customHeight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15" t="str">
        <f t="shared" si="75"/>
        <v>1000 to 4999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 s="9">
        <f t="shared" si="76"/>
        <v>42036.02207175926</v>
      </c>
      <c r="L1665" s="11">
        <v>2015</v>
      </c>
      <c r="M1665">
        <v>1420158707</v>
      </c>
      <c r="N1665" s="9">
        <f t="shared" si="77"/>
        <v>42006.02207175926</v>
      </c>
      <c r="O1665" s="11">
        <f>YEAR(Table1[[#This Row],[launch date  conversion]])</f>
        <v>2015</v>
      </c>
      <c r="P1665" t="b">
        <v>0</v>
      </c>
      <c r="Q1665">
        <v>32</v>
      </c>
      <c r="R1665" t="b">
        <v>1</v>
      </c>
      <c r="S1665" t="s">
        <v>8290</v>
      </c>
      <c r="T1665" t="s">
        <v>8352</v>
      </c>
      <c r="U1665" t="s">
        <v>8358</v>
      </c>
    </row>
    <row r="1666" spans="1:21" ht="50" customHeight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15" t="str">
        <f t="shared" ref="E1666:E1729" si="78">_xlfn.IFS(D1666&lt;1000,"less than 1000",D1666&lt;5000, "1000 to 4999",D1666&lt;10000, "5000 to 9999",D1666&lt;15000, "10000 to 14999",D1666&lt;20000,"15000 to 19999",D1666&lt;25000, "20000 to 24999", D1666&lt;30000, "25000 to 29999",D1666&lt;35000,"30000 to 34999", D1666&lt;40000,"35000 to 39999", D1666&lt;45000,"40000 to 44999",D1666&lt;50000,"45000 to 49999",TRUE, "Greater than 50000")</f>
        <v>1000 to 4999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 s="9">
        <f t="shared" si="76"/>
        <v>40984.165972222225</v>
      </c>
      <c r="L1666" s="11">
        <v>2012</v>
      </c>
      <c r="M1666">
        <v>1328033818</v>
      </c>
      <c r="N1666" s="9">
        <f t="shared" si="77"/>
        <v>40939.761782407404</v>
      </c>
      <c r="O1666" s="11">
        <f>YEAR(Table1[[#This Row],[launch date  conversion]])</f>
        <v>2012</v>
      </c>
      <c r="P1666" t="b">
        <v>0</v>
      </c>
      <c r="Q1666">
        <v>89</v>
      </c>
      <c r="R1666" t="b">
        <v>1</v>
      </c>
      <c r="S1666" t="s">
        <v>8290</v>
      </c>
      <c r="T1666" t="s">
        <v>8352</v>
      </c>
      <c r="U1666" t="s">
        <v>8358</v>
      </c>
    </row>
    <row r="1667" spans="1:21" ht="50" customHeight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15" t="str">
        <f t="shared" si="78"/>
        <v>1000 to 4999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 s="9">
        <f t="shared" ref="K1667:K1730" si="79">(((J1667/60)/60)/24)+DATE(1970,1,1)</f>
        <v>40596.125</v>
      </c>
      <c r="L1667" s="11">
        <v>2011</v>
      </c>
      <c r="M1667">
        <v>1295624113</v>
      </c>
      <c r="N1667" s="9">
        <f t="shared" ref="N1667:N1730" si="80">(((M1667/60)/60)/24)+DATE(1970,1,1)</f>
        <v>40564.649456018517</v>
      </c>
      <c r="O1667" s="11">
        <f>YEAR(Table1[[#This Row],[launch date  conversion]])</f>
        <v>2011</v>
      </c>
      <c r="P1667" t="b">
        <v>0</v>
      </c>
      <c r="Q1667">
        <v>93</v>
      </c>
      <c r="R1667" t="b">
        <v>1</v>
      </c>
      <c r="S1667" t="s">
        <v>8290</v>
      </c>
      <c r="T1667" t="s">
        <v>8352</v>
      </c>
      <c r="U1667" t="s">
        <v>8358</v>
      </c>
    </row>
    <row r="1668" spans="1:21" ht="50" customHeight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15" t="str">
        <f t="shared" si="78"/>
        <v>1000 to 4999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 s="9">
        <f t="shared" si="79"/>
        <v>41361.211493055554</v>
      </c>
      <c r="L1668" s="11">
        <v>2013</v>
      </c>
      <c r="M1668">
        <v>1361858673</v>
      </c>
      <c r="N1668" s="9">
        <f t="shared" si="80"/>
        <v>41331.253159722226</v>
      </c>
      <c r="O1668" s="11">
        <f>YEAR(Table1[[#This Row],[launch date  conversion]])</f>
        <v>2013</v>
      </c>
      <c r="P1668" t="b">
        <v>0</v>
      </c>
      <c r="Q1668">
        <v>98</v>
      </c>
      <c r="R1668" t="b">
        <v>1</v>
      </c>
      <c r="S1668" t="s">
        <v>8290</v>
      </c>
      <c r="T1668" t="s">
        <v>8352</v>
      </c>
      <c r="U1668" t="s">
        <v>8358</v>
      </c>
    </row>
    <row r="1669" spans="1:21" ht="50" customHeight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15" t="str">
        <f t="shared" si="78"/>
        <v>1000 to 4999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 s="9">
        <f t="shared" si="79"/>
        <v>41709.290972222225</v>
      </c>
      <c r="L1669" s="11">
        <v>2014</v>
      </c>
      <c r="M1669">
        <v>1392169298</v>
      </c>
      <c r="N1669" s="9">
        <f t="shared" si="80"/>
        <v>41682.0705787037</v>
      </c>
      <c r="O1669" s="11">
        <f>YEAR(Table1[[#This Row],[launch date  conversion]])</f>
        <v>2014</v>
      </c>
      <c r="P1669" t="b">
        <v>0</v>
      </c>
      <c r="Q1669">
        <v>82</v>
      </c>
      <c r="R1669" t="b">
        <v>1</v>
      </c>
      <c r="S1669" t="s">
        <v>8290</v>
      </c>
      <c r="T1669" t="s">
        <v>8352</v>
      </c>
      <c r="U1669" t="s">
        <v>8358</v>
      </c>
    </row>
    <row r="1670" spans="1:21" ht="50" customHeight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15" t="str">
        <f t="shared" si="78"/>
        <v>5000 to 9999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 s="9">
        <f t="shared" si="79"/>
        <v>40875.191423611112</v>
      </c>
      <c r="L1670" s="11">
        <v>2011</v>
      </c>
      <c r="M1670">
        <v>1319859339</v>
      </c>
      <c r="N1670" s="9">
        <f t="shared" si="80"/>
        <v>40845.14975694444</v>
      </c>
      <c r="O1670" s="11">
        <f>YEAR(Table1[[#This Row],[launch date  conversion]])</f>
        <v>2011</v>
      </c>
      <c r="P1670" t="b">
        <v>0</v>
      </c>
      <c r="Q1670">
        <v>116</v>
      </c>
      <c r="R1670" t="b">
        <v>1</v>
      </c>
      <c r="S1670" t="s">
        <v>8290</v>
      </c>
      <c r="T1670" t="s">
        <v>8352</v>
      </c>
      <c r="U1670" t="s">
        <v>8358</v>
      </c>
    </row>
    <row r="1671" spans="1:21" ht="50" customHeight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15" t="str">
        <f t="shared" si="78"/>
        <v>1000 to 4999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 s="9">
        <f t="shared" si="79"/>
        <v>42521.885138888887</v>
      </c>
      <c r="L1671" s="11">
        <v>2016</v>
      </c>
      <c r="M1671">
        <v>1459545276</v>
      </c>
      <c r="N1671" s="9">
        <f t="shared" si="80"/>
        <v>42461.885138888887</v>
      </c>
      <c r="O1671" s="11">
        <f>YEAR(Table1[[#This Row],[launch date  conversion]])</f>
        <v>2016</v>
      </c>
      <c r="P1671" t="b">
        <v>0</v>
      </c>
      <c r="Q1671">
        <v>52</v>
      </c>
      <c r="R1671" t="b">
        <v>1</v>
      </c>
      <c r="S1671" t="s">
        <v>8290</v>
      </c>
      <c r="T1671" t="s">
        <v>8352</v>
      </c>
      <c r="U1671" t="s">
        <v>8358</v>
      </c>
    </row>
    <row r="1672" spans="1:21" ht="50" customHeight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15" t="str">
        <f t="shared" si="78"/>
        <v>1000 to 4999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 s="9">
        <f t="shared" si="79"/>
        <v>40364.166666666664</v>
      </c>
      <c r="L1672" s="11">
        <v>2010</v>
      </c>
      <c r="M1672">
        <v>1273961999</v>
      </c>
      <c r="N1672" s="9">
        <f t="shared" si="80"/>
        <v>40313.930543981485</v>
      </c>
      <c r="O1672" s="11">
        <f>YEAR(Table1[[#This Row],[launch date  conversion]])</f>
        <v>2010</v>
      </c>
      <c r="P1672" t="b">
        <v>0</v>
      </c>
      <c r="Q1672">
        <v>23</v>
      </c>
      <c r="R1672" t="b">
        <v>1</v>
      </c>
      <c r="S1672" t="s">
        <v>8290</v>
      </c>
      <c r="T1672" t="s">
        <v>8352</v>
      </c>
      <c r="U1672" t="s">
        <v>8358</v>
      </c>
    </row>
    <row r="1673" spans="1:21" ht="50" customHeight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15" t="str">
        <f t="shared" si="78"/>
        <v>1000 to 4999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 s="9">
        <f t="shared" si="79"/>
        <v>42583.54414351852</v>
      </c>
      <c r="L1673" s="11">
        <v>2016</v>
      </c>
      <c r="M1673">
        <v>1467464614</v>
      </c>
      <c r="N1673" s="9">
        <f t="shared" si="80"/>
        <v>42553.54414351852</v>
      </c>
      <c r="O1673" s="11">
        <f>YEAR(Table1[[#This Row],[launch date  conversion]])</f>
        <v>2016</v>
      </c>
      <c r="P1673" t="b">
        <v>0</v>
      </c>
      <c r="Q1673">
        <v>77</v>
      </c>
      <c r="R1673" t="b">
        <v>1</v>
      </c>
      <c r="S1673" t="s">
        <v>8290</v>
      </c>
      <c r="T1673" t="s">
        <v>8352</v>
      </c>
      <c r="U1673" t="s">
        <v>8358</v>
      </c>
    </row>
    <row r="1674" spans="1:21" ht="50" customHeight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15" t="str">
        <f t="shared" si="78"/>
        <v>1000 to 4999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 s="9">
        <f t="shared" si="79"/>
        <v>41064.656597222223</v>
      </c>
      <c r="L1674" s="11">
        <v>2012</v>
      </c>
      <c r="M1674">
        <v>1336232730</v>
      </c>
      <c r="N1674" s="9">
        <f t="shared" si="80"/>
        <v>41034.656597222223</v>
      </c>
      <c r="O1674" s="11">
        <f>YEAR(Table1[[#This Row],[launch date  conversion]])</f>
        <v>2012</v>
      </c>
      <c r="P1674" t="b">
        <v>0</v>
      </c>
      <c r="Q1674">
        <v>49</v>
      </c>
      <c r="R1674" t="b">
        <v>1</v>
      </c>
      <c r="S1674" t="s">
        <v>8290</v>
      </c>
      <c r="T1674" t="s">
        <v>8352</v>
      </c>
      <c r="U1674" t="s">
        <v>8358</v>
      </c>
    </row>
    <row r="1675" spans="1:21" ht="50" customHeight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15" t="str">
        <f t="shared" si="78"/>
        <v>1000 to 4999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 s="9">
        <f t="shared" si="79"/>
        <v>42069.878379629634</v>
      </c>
      <c r="L1675" s="11">
        <v>2015</v>
      </c>
      <c r="M1675">
        <v>1423083892</v>
      </c>
      <c r="N1675" s="9">
        <f t="shared" si="80"/>
        <v>42039.878379629634</v>
      </c>
      <c r="O1675" s="11">
        <f>YEAR(Table1[[#This Row],[launch date  conversion]])</f>
        <v>2015</v>
      </c>
      <c r="P1675" t="b">
        <v>0</v>
      </c>
      <c r="Q1675">
        <v>59</v>
      </c>
      <c r="R1675" t="b">
        <v>1</v>
      </c>
      <c r="S1675" t="s">
        <v>8290</v>
      </c>
      <c r="T1675" t="s">
        <v>8352</v>
      </c>
      <c r="U1675" t="s">
        <v>8358</v>
      </c>
    </row>
    <row r="1676" spans="1:21" ht="50" customHeight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15" t="str">
        <f t="shared" si="78"/>
        <v>5000 to 9999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 s="9">
        <f t="shared" si="79"/>
        <v>42600.290972222225</v>
      </c>
      <c r="L1676" s="11">
        <v>2016</v>
      </c>
      <c r="M1676">
        <v>1468852306</v>
      </c>
      <c r="N1676" s="9">
        <f t="shared" si="80"/>
        <v>42569.605393518519</v>
      </c>
      <c r="O1676" s="11">
        <f>YEAR(Table1[[#This Row],[launch date  conversion]])</f>
        <v>2016</v>
      </c>
      <c r="P1676" t="b">
        <v>0</v>
      </c>
      <c r="Q1676">
        <v>113</v>
      </c>
      <c r="R1676" t="b">
        <v>1</v>
      </c>
      <c r="S1676" t="s">
        <v>8290</v>
      </c>
      <c r="T1676" t="s">
        <v>8352</v>
      </c>
      <c r="U1676" t="s">
        <v>8358</v>
      </c>
    </row>
    <row r="1677" spans="1:21" ht="50" customHeight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15" t="str">
        <f t="shared" si="78"/>
        <v>1000 to 4999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 s="9">
        <f t="shared" si="79"/>
        <v>40832.918749999997</v>
      </c>
      <c r="L1677" s="11">
        <v>2011</v>
      </c>
      <c r="M1677">
        <v>1316194540</v>
      </c>
      <c r="N1677" s="9">
        <f t="shared" si="80"/>
        <v>40802.733101851853</v>
      </c>
      <c r="O1677" s="11">
        <f>YEAR(Table1[[#This Row],[launch date  conversion]])</f>
        <v>2011</v>
      </c>
      <c r="P1677" t="b">
        <v>0</v>
      </c>
      <c r="Q1677">
        <v>34</v>
      </c>
      <c r="R1677" t="b">
        <v>1</v>
      </c>
      <c r="S1677" t="s">
        <v>8290</v>
      </c>
      <c r="T1677" t="s">
        <v>8352</v>
      </c>
      <c r="U1677" t="s">
        <v>8358</v>
      </c>
    </row>
    <row r="1678" spans="1:21" ht="50" customHeight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15" t="str">
        <f t="shared" si="78"/>
        <v>1000 to 4999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 s="9">
        <f t="shared" si="79"/>
        <v>41020.165972222225</v>
      </c>
      <c r="L1678" s="11">
        <v>2012</v>
      </c>
      <c r="M1678">
        <v>1330968347</v>
      </c>
      <c r="N1678" s="9">
        <f t="shared" si="80"/>
        <v>40973.72623842593</v>
      </c>
      <c r="O1678" s="11">
        <f>YEAR(Table1[[#This Row],[launch date  conversion]])</f>
        <v>2012</v>
      </c>
      <c r="P1678" t="b">
        <v>0</v>
      </c>
      <c r="Q1678">
        <v>42</v>
      </c>
      <c r="R1678" t="b">
        <v>1</v>
      </c>
      <c r="S1678" t="s">
        <v>8290</v>
      </c>
      <c r="T1678" t="s">
        <v>8352</v>
      </c>
      <c r="U1678" t="s">
        <v>8358</v>
      </c>
    </row>
    <row r="1679" spans="1:21" ht="50" customHeight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15" t="str">
        <f t="shared" si="78"/>
        <v>5000 to 9999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 s="9">
        <f t="shared" si="79"/>
        <v>42476.249305555553</v>
      </c>
      <c r="L1679" s="11">
        <v>2016</v>
      </c>
      <c r="M1679">
        <v>1455615976</v>
      </c>
      <c r="N1679" s="9">
        <f t="shared" si="80"/>
        <v>42416.407129629632</v>
      </c>
      <c r="O1679" s="11">
        <f>YEAR(Table1[[#This Row],[launch date  conversion]])</f>
        <v>2016</v>
      </c>
      <c r="P1679" t="b">
        <v>0</v>
      </c>
      <c r="Q1679">
        <v>42</v>
      </c>
      <c r="R1679" t="b">
        <v>1</v>
      </c>
      <c r="S1679" t="s">
        <v>8290</v>
      </c>
      <c r="T1679" t="s">
        <v>8352</v>
      </c>
      <c r="U1679" t="s">
        <v>8358</v>
      </c>
    </row>
    <row r="1680" spans="1:21" ht="50" customHeight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15" t="str">
        <f t="shared" si="78"/>
        <v>1000 to 4999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 s="9">
        <f t="shared" si="79"/>
        <v>41676.854988425926</v>
      </c>
      <c r="L1680" s="11">
        <v>2014</v>
      </c>
      <c r="M1680">
        <v>1390509071</v>
      </c>
      <c r="N1680" s="9">
        <f t="shared" si="80"/>
        <v>41662.854988425926</v>
      </c>
      <c r="O1680" s="11">
        <f>YEAR(Table1[[#This Row],[launch date  conversion]])</f>
        <v>2014</v>
      </c>
      <c r="P1680" t="b">
        <v>0</v>
      </c>
      <c r="Q1680">
        <v>49</v>
      </c>
      <c r="R1680" t="b">
        <v>1</v>
      </c>
      <c r="S1680" t="s">
        <v>8290</v>
      </c>
      <c r="T1680" t="s">
        <v>8352</v>
      </c>
      <c r="U1680" t="s">
        <v>8358</v>
      </c>
    </row>
    <row r="1681" spans="1:21" ht="50" customHeight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15" t="str">
        <f t="shared" si="78"/>
        <v>1000 to 4999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 s="9">
        <f t="shared" si="79"/>
        <v>40746.068807870368</v>
      </c>
      <c r="L1681" s="11">
        <v>2011</v>
      </c>
      <c r="M1681">
        <v>1309311545</v>
      </c>
      <c r="N1681" s="9">
        <f t="shared" si="80"/>
        <v>40723.068807870368</v>
      </c>
      <c r="O1681" s="11">
        <f>YEAR(Table1[[#This Row],[launch date  conversion]])</f>
        <v>2011</v>
      </c>
      <c r="P1681" t="b">
        <v>0</v>
      </c>
      <c r="Q1681">
        <v>56</v>
      </c>
      <c r="R1681" t="b">
        <v>1</v>
      </c>
      <c r="S1681" t="s">
        <v>8290</v>
      </c>
      <c r="T1681" t="s">
        <v>8352</v>
      </c>
      <c r="U1681" t="s">
        <v>8358</v>
      </c>
    </row>
    <row r="1682" spans="1:21" ht="50" customHeight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15" t="str">
        <f t="shared" si="78"/>
        <v>1000 to 4999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 s="9">
        <f t="shared" si="79"/>
        <v>41832.757719907408</v>
      </c>
      <c r="L1682" s="11">
        <v>2014</v>
      </c>
      <c r="M1682">
        <v>1402596667</v>
      </c>
      <c r="N1682" s="9">
        <f t="shared" si="80"/>
        <v>41802.757719907408</v>
      </c>
      <c r="O1682" s="11">
        <f>YEAR(Table1[[#This Row],[launch date  conversion]])</f>
        <v>2014</v>
      </c>
      <c r="P1682" t="b">
        <v>0</v>
      </c>
      <c r="Q1682">
        <v>25</v>
      </c>
      <c r="R1682" t="b">
        <v>1</v>
      </c>
      <c r="S1682" t="s">
        <v>8290</v>
      </c>
      <c r="T1682" t="s">
        <v>8352</v>
      </c>
      <c r="U1682" t="s">
        <v>8358</v>
      </c>
    </row>
    <row r="1683" spans="1:21" ht="50" customHeight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15" t="str">
        <f t="shared" si="78"/>
        <v>Greater than 50000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 s="9">
        <f t="shared" si="79"/>
        <v>42823.083333333328</v>
      </c>
      <c r="L1683" s="11">
        <v>2017</v>
      </c>
      <c r="M1683">
        <v>1486522484</v>
      </c>
      <c r="N1683" s="9">
        <f t="shared" si="80"/>
        <v>42774.121342592596</v>
      </c>
      <c r="O1683" s="11">
        <f>YEAR(Table1[[#This Row],[launch date  conversion]])</f>
        <v>2017</v>
      </c>
      <c r="P1683" t="b">
        <v>0</v>
      </c>
      <c r="Q1683">
        <v>884</v>
      </c>
      <c r="R1683" t="b">
        <v>0</v>
      </c>
      <c r="S1683" t="s">
        <v>8291</v>
      </c>
      <c r="T1683" t="s">
        <v>8352</v>
      </c>
      <c r="U1683" t="s">
        <v>8386</v>
      </c>
    </row>
    <row r="1684" spans="1:21" ht="50" customHeight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15" t="str">
        <f t="shared" si="78"/>
        <v>5000 to 9999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9">
        <f t="shared" si="79"/>
        <v>42839.171990740739</v>
      </c>
      <c r="L1684" s="11">
        <v>2017</v>
      </c>
      <c r="M1684">
        <v>1486962460</v>
      </c>
      <c r="N1684" s="9">
        <f t="shared" si="80"/>
        <v>42779.21365740741</v>
      </c>
      <c r="O1684" s="11">
        <f>YEAR(Table1[[#This Row],[launch date  conversion]])</f>
        <v>2017</v>
      </c>
      <c r="P1684" t="b">
        <v>0</v>
      </c>
      <c r="Q1684">
        <v>0</v>
      </c>
      <c r="R1684" t="b">
        <v>0</v>
      </c>
      <c r="S1684" t="s">
        <v>8291</v>
      </c>
      <c r="T1684" t="s">
        <v>8352</v>
      </c>
      <c r="U1684" t="s">
        <v>8386</v>
      </c>
    </row>
    <row r="1685" spans="1:21" ht="50" customHeight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15" t="str">
        <f t="shared" si="78"/>
        <v>1000 to 4999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 s="9">
        <f t="shared" si="79"/>
        <v>42832.781689814816</v>
      </c>
      <c r="L1685" s="11">
        <v>2017</v>
      </c>
      <c r="M1685">
        <v>1489517138</v>
      </c>
      <c r="N1685" s="9">
        <f t="shared" si="80"/>
        <v>42808.781689814816</v>
      </c>
      <c r="O1685" s="11">
        <f>YEAR(Table1[[#This Row],[launch date  conversion]])</f>
        <v>2017</v>
      </c>
      <c r="P1685" t="b">
        <v>0</v>
      </c>
      <c r="Q1685">
        <v>10</v>
      </c>
      <c r="R1685" t="b">
        <v>0</v>
      </c>
      <c r="S1685" t="s">
        <v>8291</v>
      </c>
      <c r="T1685" t="s">
        <v>8352</v>
      </c>
      <c r="U1685" t="s">
        <v>8386</v>
      </c>
    </row>
    <row r="1686" spans="1:21" ht="50" customHeight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15" t="str">
        <f t="shared" si="78"/>
        <v>5000 to 9999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 s="9">
        <f t="shared" si="79"/>
        <v>42811.773622685185</v>
      </c>
      <c r="L1686" s="11">
        <v>2017</v>
      </c>
      <c r="M1686">
        <v>1487360041</v>
      </c>
      <c r="N1686" s="9">
        <f t="shared" si="80"/>
        <v>42783.815289351856</v>
      </c>
      <c r="O1686" s="11">
        <f>YEAR(Table1[[#This Row],[launch date  conversion]])</f>
        <v>2017</v>
      </c>
      <c r="P1686" t="b">
        <v>0</v>
      </c>
      <c r="Q1686">
        <v>101</v>
      </c>
      <c r="R1686" t="b">
        <v>0</v>
      </c>
      <c r="S1686" t="s">
        <v>8291</v>
      </c>
      <c r="T1686" t="s">
        <v>8352</v>
      </c>
      <c r="U1686" t="s">
        <v>8386</v>
      </c>
    </row>
    <row r="1687" spans="1:21" ht="50" customHeight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15" t="str">
        <f t="shared" si="78"/>
        <v>less than 1000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 s="9">
        <f t="shared" si="79"/>
        <v>42818.208599537036</v>
      </c>
      <c r="L1687" s="11">
        <v>2017</v>
      </c>
      <c r="M1687">
        <v>1487743223</v>
      </c>
      <c r="N1687" s="9">
        <f t="shared" si="80"/>
        <v>42788.2502662037</v>
      </c>
      <c r="O1687" s="11">
        <f>YEAR(Table1[[#This Row],[launch date  conversion]])</f>
        <v>2017</v>
      </c>
      <c r="P1687" t="b">
        <v>0</v>
      </c>
      <c r="Q1687">
        <v>15</v>
      </c>
      <c r="R1687" t="b">
        <v>0</v>
      </c>
      <c r="S1687" t="s">
        <v>8291</v>
      </c>
      <c r="T1687" t="s">
        <v>8352</v>
      </c>
      <c r="U1687" t="s">
        <v>8386</v>
      </c>
    </row>
    <row r="1688" spans="1:21" ht="50" customHeight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15" t="str">
        <f t="shared" si="78"/>
        <v>5000 to 9999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 s="9">
        <f t="shared" si="79"/>
        <v>42852.802303240736</v>
      </c>
      <c r="L1688" s="11">
        <v>2017</v>
      </c>
      <c r="M1688">
        <v>1488140119</v>
      </c>
      <c r="N1688" s="9">
        <f t="shared" si="80"/>
        <v>42792.843969907408</v>
      </c>
      <c r="O1688" s="11">
        <f>YEAR(Table1[[#This Row],[launch date  conversion]])</f>
        <v>2017</v>
      </c>
      <c r="P1688" t="b">
        <v>0</v>
      </c>
      <c r="Q1688">
        <v>1</v>
      </c>
      <c r="R1688" t="b">
        <v>0</v>
      </c>
      <c r="S1688" t="s">
        <v>8291</v>
      </c>
      <c r="T1688" t="s">
        <v>8352</v>
      </c>
      <c r="U1688" t="s">
        <v>8386</v>
      </c>
    </row>
    <row r="1689" spans="1:21" ht="50" customHeight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15" t="str">
        <f t="shared" si="78"/>
        <v>10000 to 14999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 s="9">
        <f t="shared" si="79"/>
        <v>42835.84375</v>
      </c>
      <c r="L1689" s="11">
        <v>2017</v>
      </c>
      <c r="M1689">
        <v>1488935245</v>
      </c>
      <c r="N1689" s="9">
        <f t="shared" si="80"/>
        <v>42802.046817129631</v>
      </c>
      <c r="O1689" s="11">
        <f>YEAR(Table1[[#This Row],[launch date  conversion]])</f>
        <v>2017</v>
      </c>
      <c r="P1689" t="b">
        <v>0</v>
      </c>
      <c r="Q1689">
        <v>39</v>
      </c>
      <c r="R1689" t="b">
        <v>0</v>
      </c>
      <c r="S1689" t="s">
        <v>8291</v>
      </c>
      <c r="T1689" t="s">
        <v>8352</v>
      </c>
      <c r="U1689" t="s">
        <v>8386</v>
      </c>
    </row>
    <row r="1690" spans="1:21" ht="50" customHeight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15" t="str">
        <f t="shared" si="78"/>
        <v>1000 to 4999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 s="9">
        <f t="shared" si="79"/>
        <v>42834.492986111116</v>
      </c>
      <c r="L1690" s="11">
        <v>2017</v>
      </c>
      <c r="M1690">
        <v>1489150194</v>
      </c>
      <c r="N1690" s="9">
        <f t="shared" si="80"/>
        <v>42804.534652777773</v>
      </c>
      <c r="O1690" s="11">
        <f>YEAR(Table1[[#This Row],[launch date  conversion]])</f>
        <v>2017</v>
      </c>
      <c r="P1690" t="b">
        <v>0</v>
      </c>
      <c r="Q1690">
        <v>7</v>
      </c>
      <c r="R1690" t="b">
        <v>0</v>
      </c>
      <c r="S1690" t="s">
        <v>8291</v>
      </c>
      <c r="T1690" t="s">
        <v>8352</v>
      </c>
      <c r="U1690" t="s">
        <v>8386</v>
      </c>
    </row>
    <row r="1691" spans="1:21" ht="50" customHeight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15" t="str">
        <f t="shared" si="78"/>
        <v>1000 to 4999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 s="9">
        <f t="shared" si="79"/>
        <v>42810.900810185187</v>
      </c>
      <c r="L1691" s="11">
        <v>2017</v>
      </c>
      <c r="M1691">
        <v>1487111830</v>
      </c>
      <c r="N1691" s="9">
        <f t="shared" si="80"/>
        <v>42780.942476851851</v>
      </c>
      <c r="O1691" s="11">
        <f>YEAR(Table1[[#This Row],[launch date  conversion]])</f>
        <v>2017</v>
      </c>
      <c r="P1691" t="b">
        <v>0</v>
      </c>
      <c r="Q1691">
        <v>14</v>
      </c>
      <c r="R1691" t="b">
        <v>0</v>
      </c>
      <c r="S1691" t="s">
        <v>8291</v>
      </c>
      <c r="T1691" t="s">
        <v>8352</v>
      </c>
      <c r="U1691" t="s">
        <v>8386</v>
      </c>
    </row>
    <row r="1692" spans="1:21" ht="50" customHeight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15" t="str">
        <f t="shared" si="78"/>
        <v>1000 to 4999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 s="9">
        <f t="shared" si="79"/>
        <v>42831.389374999999</v>
      </c>
      <c r="L1692" s="11">
        <v>2017</v>
      </c>
      <c r="M1692">
        <v>1488882042</v>
      </c>
      <c r="N1692" s="9">
        <f t="shared" si="80"/>
        <v>42801.43104166667</v>
      </c>
      <c r="O1692" s="11">
        <f>YEAR(Table1[[#This Row],[launch date  conversion]])</f>
        <v>2017</v>
      </c>
      <c r="P1692" t="b">
        <v>0</v>
      </c>
      <c r="Q1692">
        <v>11</v>
      </c>
      <c r="R1692" t="b">
        <v>0</v>
      </c>
      <c r="S1692" t="s">
        <v>8291</v>
      </c>
      <c r="T1692" t="s">
        <v>8352</v>
      </c>
      <c r="U1692" t="s">
        <v>8386</v>
      </c>
    </row>
    <row r="1693" spans="1:21" ht="50" customHeight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15" t="str">
        <f t="shared" si="78"/>
        <v>30000 to 34999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 s="9">
        <f t="shared" si="79"/>
        <v>42828.041666666672</v>
      </c>
      <c r="L1693" s="11">
        <v>2017</v>
      </c>
      <c r="M1693">
        <v>1488387008</v>
      </c>
      <c r="N1693" s="9">
        <f t="shared" si="80"/>
        <v>42795.701481481476</v>
      </c>
      <c r="O1693" s="11">
        <f>YEAR(Table1[[#This Row],[launch date  conversion]])</f>
        <v>2017</v>
      </c>
      <c r="P1693" t="b">
        <v>0</v>
      </c>
      <c r="Q1693">
        <v>38</v>
      </c>
      <c r="R1693" t="b">
        <v>0</v>
      </c>
      <c r="S1693" t="s">
        <v>8291</v>
      </c>
      <c r="T1693" t="s">
        <v>8352</v>
      </c>
      <c r="U1693" t="s">
        <v>8386</v>
      </c>
    </row>
    <row r="1694" spans="1:21" ht="50" customHeight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15" t="str">
        <f t="shared" si="78"/>
        <v>5000 to 9999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 s="9">
        <f t="shared" si="79"/>
        <v>42820.999305555553</v>
      </c>
      <c r="L1694" s="11">
        <v>2017</v>
      </c>
      <c r="M1694">
        <v>1487734667</v>
      </c>
      <c r="N1694" s="9">
        <f t="shared" si="80"/>
        <v>42788.151238425926</v>
      </c>
      <c r="O1694" s="11">
        <f>YEAR(Table1[[#This Row],[launch date  conversion]])</f>
        <v>2017</v>
      </c>
      <c r="P1694" t="b">
        <v>0</v>
      </c>
      <c r="Q1694">
        <v>15</v>
      </c>
      <c r="R1694" t="b">
        <v>0</v>
      </c>
      <c r="S1694" t="s">
        <v>8291</v>
      </c>
      <c r="T1694" t="s">
        <v>8352</v>
      </c>
      <c r="U1694" t="s">
        <v>8386</v>
      </c>
    </row>
    <row r="1695" spans="1:21" ht="50" customHeight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15" t="str">
        <f t="shared" si="78"/>
        <v>1000 to 4999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 s="9">
        <f t="shared" si="79"/>
        <v>42834.833333333328</v>
      </c>
      <c r="L1695" s="11">
        <v>2017</v>
      </c>
      <c r="M1695">
        <v>1489097112</v>
      </c>
      <c r="N1695" s="9">
        <f t="shared" si="80"/>
        <v>42803.920277777783</v>
      </c>
      <c r="O1695" s="11">
        <f>YEAR(Table1[[#This Row],[launch date  conversion]])</f>
        <v>2017</v>
      </c>
      <c r="P1695" t="b">
        <v>0</v>
      </c>
      <c r="Q1695">
        <v>8</v>
      </c>
      <c r="R1695" t="b">
        <v>0</v>
      </c>
      <c r="S1695" t="s">
        <v>8291</v>
      </c>
      <c r="T1695" t="s">
        <v>8352</v>
      </c>
      <c r="U1695" t="s">
        <v>8386</v>
      </c>
    </row>
    <row r="1696" spans="1:21" ht="50" customHeight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15" t="str">
        <f t="shared" si="78"/>
        <v>10000 to 14999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 s="9">
        <f t="shared" si="79"/>
        <v>42821.191666666666</v>
      </c>
      <c r="L1696" s="11">
        <v>2017</v>
      </c>
      <c r="M1696">
        <v>1488038674</v>
      </c>
      <c r="N1696" s="9">
        <f t="shared" si="80"/>
        <v>42791.669837962967</v>
      </c>
      <c r="O1696" s="11">
        <f>YEAR(Table1[[#This Row],[launch date  conversion]])</f>
        <v>2017</v>
      </c>
      <c r="P1696" t="b">
        <v>0</v>
      </c>
      <c r="Q1696">
        <v>1</v>
      </c>
      <c r="R1696" t="b">
        <v>0</v>
      </c>
      <c r="S1696" t="s">
        <v>8291</v>
      </c>
      <c r="T1696" t="s">
        <v>8352</v>
      </c>
      <c r="U1696" t="s">
        <v>8386</v>
      </c>
    </row>
    <row r="1697" spans="1:21" ht="50" customHeight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15" t="str">
        <f t="shared" si="78"/>
        <v>10000 to 14999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 s="9">
        <f t="shared" si="79"/>
        <v>42835.041666666672</v>
      </c>
      <c r="L1697" s="11">
        <v>2017</v>
      </c>
      <c r="M1697">
        <v>1488847514</v>
      </c>
      <c r="N1697" s="9">
        <f t="shared" si="80"/>
        <v>42801.031412037039</v>
      </c>
      <c r="O1697" s="11">
        <f>YEAR(Table1[[#This Row],[launch date  conversion]])</f>
        <v>2017</v>
      </c>
      <c r="P1697" t="b">
        <v>0</v>
      </c>
      <c r="Q1697">
        <v>23</v>
      </c>
      <c r="R1697" t="b">
        <v>0</v>
      </c>
      <c r="S1697" t="s">
        <v>8291</v>
      </c>
      <c r="T1697" t="s">
        <v>8352</v>
      </c>
      <c r="U1697" t="s">
        <v>8386</v>
      </c>
    </row>
    <row r="1698" spans="1:21" ht="50" customHeight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15" t="str">
        <f t="shared" si="78"/>
        <v>Greater than 50000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9">
        <f t="shared" si="79"/>
        <v>42826.027905092589</v>
      </c>
      <c r="L1698" s="11">
        <v>2017</v>
      </c>
      <c r="M1698">
        <v>1488418811</v>
      </c>
      <c r="N1698" s="9">
        <f t="shared" si="80"/>
        <v>42796.069571759261</v>
      </c>
      <c r="O1698" s="11">
        <f>YEAR(Table1[[#This Row],[launch date  conversion]])</f>
        <v>2017</v>
      </c>
      <c r="P1698" t="b">
        <v>0</v>
      </c>
      <c r="Q1698">
        <v>0</v>
      </c>
      <c r="R1698" t="b">
        <v>0</v>
      </c>
      <c r="S1698" t="s">
        <v>8291</v>
      </c>
      <c r="T1698" t="s">
        <v>8352</v>
      </c>
      <c r="U1698" t="s">
        <v>8386</v>
      </c>
    </row>
    <row r="1699" spans="1:21" ht="50" customHeight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15" t="str">
        <f t="shared" si="78"/>
        <v>10000 to 14999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 s="9">
        <f t="shared" si="79"/>
        <v>42834.991296296299</v>
      </c>
      <c r="L1699" s="11">
        <v>2017</v>
      </c>
      <c r="M1699">
        <v>1489193248</v>
      </c>
      <c r="N1699" s="9">
        <f t="shared" si="80"/>
        <v>42805.032962962956</v>
      </c>
      <c r="O1699" s="11">
        <f>YEAR(Table1[[#This Row],[launch date  conversion]])</f>
        <v>2017</v>
      </c>
      <c r="P1699" t="b">
        <v>0</v>
      </c>
      <c r="Q1699">
        <v>22</v>
      </c>
      <c r="R1699" t="b">
        <v>0</v>
      </c>
      <c r="S1699" t="s">
        <v>8291</v>
      </c>
      <c r="T1699" t="s">
        <v>8352</v>
      </c>
      <c r="U1699" t="s">
        <v>8386</v>
      </c>
    </row>
    <row r="1700" spans="1:21" ht="50" customHeight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15" t="str">
        <f t="shared" si="78"/>
        <v>Greater than 50000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9">
        <f t="shared" si="79"/>
        <v>42820.147916666669</v>
      </c>
      <c r="L1700" s="11">
        <v>2017</v>
      </c>
      <c r="M1700">
        <v>1488430760</v>
      </c>
      <c r="N1700" s="9">
        <f t="shared" si="80"/>
        <v>42796.207870370374</v>
      </c>
      <c r="O1700" s="11">
        <f>YEAR(Table1[[#This Row],[launch date  conversion]])</f>
        <v>2017</v>
      </c>
      <c r="P1700" t="b">
        <v>0</v>
      </c>
      <c r="Q1700">
        <v>0</v>
      </c>
      <c r="R1700" t="b">
        <v>0</v>
      </c>
      <c r="S1700" t="s">
        <v>8291</v>
      </c>
      <c r="T1700" t="s">
        <v>8352</v>
      </c>
      <c r="U1700" t="s">
        <v>8386</v>
      </c>
    </row>
    <row r="1701" spans="1:21" ht="50" customHeight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15" t="str">
        <f t="shared" si="78"/>
        <v>5000 to 9999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 s="9">
        <f t="shared" si="79"/>
        <v>42836.863946759258</v>
      </c>
      <c r="L1701" s="11">
        <v>2017</v>
      </c>
      <c r="M1701">
        <v>1489351445</v>
      </c>
      <c r="N1701" s="9">
        <f t="shared" si="80"/>
        <v>42806.863946759258</v>
      </c>
      <c r="O1701" s="11">
        <f>YEAR(Table1[[#This Row],[launch date  conversion]])</f>
        <v>2017</v>
      </c>
      <c r="P1701" t="b">
        <v>0</v>
      </c>
      <c r="Q1701">
        <v>4</v>
      </c>
      <c r="R1701" t="b">
        <v>0</v>
      </c>
      <c r="S1701" t="s">
        <v>8291</v>
      </c>
      <c r="T1701" t="s">
        <v>8352</v>
      </c>
      <c r="U1701" t="s">
        <v>8386</v>
      </c>
    </row>
    <row r="1702" spans="1:21" ht="50" customHeight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15" t="str">
        <f t="shared" si="78"/>
        <v>20000 to 24999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 s="9">
        <f t="shared" si="79"/>
        <v>42826.166666666672</v>
      </c>
      <c r="L1702" s="11">
        <v>2017</v>
      </c>
      <c r="M1702">
        <v>1488418990</v>
      </c>
      <c r="N1702" s="9">
        <f t="shared" si="80"/>
        <v>42796.071643518517</v>
      </c>
      <c r="O1702" s="11">
        <f>YEAR(Table1[[#This Row],[launch date  conversion]])</f>
        <v>2017</v>
      </c>
      <c r="P1702" t="b">
        <v>0</v>
      </c>
      <c r="Q1702">
        <v>79</v>
      </c>
      <c r="R1702" t="b">
        <v>0</v>
      </c>
      <c r="S1702" t="s">
        <v>8291</v>
      </c>
      <c r="T1702" t="s">
        <v>8352</v>
      </c>
      <c r="U1702" t="s">
        <v>8386</v>
      </c>
    </row>
    <row r="1703" spans="1:21" ht="50" customHeight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15" t="str">
        <f t="shared" si="78"/>
        <v>5000 to 9999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 s="9">
        <f t="shared" si="79"/>
        <v>42019.664409722223</v>
      </c>
      <c r="L1703" s="11">
        <v>2015</v>
      </c>
      <c r="M1703">
        <v>1418745405</v>
      </c>
      <c r="N1703" s="9">
        <f t="shared" si="80"/>
        <v>41989.664409722223</v>
      </c>
      <c r="O1703" s="11">
        <f>YEAR(Table1[[#This Row],[launch date  conversion]])</f>
        <v>2014</v>
      </c>
      <c r="P1703" t="b">
        <v>0</v>
      </c>
      <c r="Q1703">
        <v>2</v>
      </c>
      <c r="R1703" t="b">
        <v>0</v>
      </c>
      <c r="S1703" t="s">
        <v>8291</v>
      </c>
      <c r="T1703" t="s">
        <v>8352</v>
      </c>
      <c r="U1703" t="s">
        <v>8386</v>
      </c>
    </row>
    <row r="1704" spans="1:21" ht="50" customHeight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15" t="str">
        <f t="shared" si="78"/>
        <v>15000 to 19999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 s="9">
        <f t="shared" si="79"/>
        <v>42093.828125</v>
      </c>
      <c r="L1704" s="11">
        <v>2015</v>
      </c>
      <c r="M1704">
        <v>1425156750</v>
      </c>
      <c r="N1704" s="9">
        <f t="shared" si="80"/>
        <v>42063.869791666672</v>
      </c>
      <c r="O1704" s="11">
        <f>YEAR(Table1[[#This Row],[launch date  conversion]])</f>
        <v>2015</v>
      </c>
      <c r="P1704" t="b">
        <v>0</v>
      </c>
      <c r="Q1704">
        <v>1</v>
      </c>
      <c r="R1704" t="b">
        <v>0</v>
      </c>
      <c r="S1704" t="s">
        <v>8291</v>
      </c>
      <c r="T1704" t="s">
        <v>8352</v>
      </c>
      <c r="U1704" t="s">
        <v>8386</v>
      </c>
    </row>
    <row r="1705" spans="1:21" ht="50" customHeight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15" t="str">
        <f t="shared" si="78"/>
        <v>5000 to 9999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 s="9">
        <f t="shared" si="79"/>
        <v>42247.281678240746</v>
      </c>
      <c r="L1705" s="11">
        <v>2015</v>
      </c>
      <c r="M1705">
        <v>1435819537</v>
      </c>
      <c r="N1705" s="9">
        <f t="shared" si="80"/>
        <v>42187.281678240746</v>
      </c>
      <c r="O1705" s="11">
        <f>YEAR(Table1[[#This Row],[launch date  conversion]])</f>
        <v>2015</v>
      </c>
      <c r="P1705" t="b">
        <v>0</v>
      </c>
      <c r="Q1705">
        <v>2</v>
      </c>
      <c r="R1705" t="b">
        <v>0</v>
      </c>
      <c r="S1705" t="s">
        <v>8291</v>
      </c>
      <c r="T1705" t="s">
        <v>8352</v>
      </c>
      <c r="U1705" t="s">
        <v>8386</v>
      </c>
    </row>
    <row r="1706" spans="1:21" ht="50" customHeight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15" t="str">
        <f t="shared" si="78"/>
        <v>1000 to 4999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 s="9">
        <f t="shared" si="79"/>
        <v>42051.139733796299</v>
      </c>
      <c r="L1706" s="11">
        <v>2015</v>
      </c>
      <c r="M1706">
        <v>1421464873</v>
      </c>
      <c r="N1706" s="9">
        <f t="shared" si="80"/>
        <v>42021.139733796299</v>
      </c>
      <c r="O1706" s="11">
        <f>YEAR(Table1[[#This Row],[launch date  conversion]])</f>
        <v>2015</v>
      </c>
      <c r="P1706" t="b">
        <v>0</v>
      </c>
      <c r="Q1706">
        <v>11</v>
      </c>
      <c r="R1706" t="b">
        <v>0</v>
      </c>
      <c r="S1706" t="s">
        <v>8291</v>
      </c>
      <c r="T1706" t="s">
        <v>8352</v>
      </c>
      <c r="U1706" t="s">
        <v>8386</v>
      </c>
    </row>
    <row r="1707" spans="1:21" ht="50" customHeight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15" t="str">
        <f t="shared" si="78"/>
        <v>1000 to 4999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9">
        <f t="shared" si="79"/>
        <v>42256.666666666672</v>
      </c>
      <c r="L1707" s="11">
        <v>2015</v>
      </c>
      <c r="M1707">
        <v>1440807846</v>
      </c>
      <c r="N1707" s="9">
        <f t="shared" si="80"/>
        <v>42245.016736111109</v>
      </c>
      <c r="O1707" s="11">
        <f>YEAR(Table1[[#This Row],[launch date  conversion]])</f>
        <v>2015</v>
      </c>
      <c r="P1707" t="b">
        <v>0</v>
      </c>
      <c r="Q1707">
        <v>0</v>
      </c>
      <c r="R1707" t="b">
        <v>0</v>
      </c>
      <c r="S1707" t="s">
        <v>8291</v>
      </c>
      <c r="T1707" t="s">
        <v>8352</v>
      </c>
      <c r="U1707" t="s">
        <v>8386</v>
      </c>
    </row>
    <row r="1708" spans="1:21" ht="50" customHeight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15" t="str">
        <f t="shared" si="78"/>
        <v>5000 to 9999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9">
        <f t="shared" si="79"/>
        <v>42239.306388888886</v>
      </c>
      <c r="L1708" s="11">
        <v>2015</v>
      </c>
      <c r="M1708">
        <v>1435130472</v>
      </c>
      <c r="N1708" s="9">
        <f t="shared" si="80"/>
        <v>42179.306388888886</v>
      </c>
      <c r="O1708" s="11">
        <f>YEAR(Table1[[#This Row],[launch date  conversion]])</f>
        <v>2015</v>
      </c>
      <c r="P1708" t="b">
        <v>0</v>
      </c>
      <c r="Q1708">
        <v>0</v>
      </c>
      <c r="R1708" t="b">
        <v>0</v>
      </c>
      <c r="S1708" t="s">
        <v>8291</v>
      </c>
      <c r="T1708" t="s">
        <v>8352</v>
      </c>
      <c r="U1708" t="s">
        <v>8386</v>
      </c>
    </row>
    <row r="1709" spans="1:21" ht="50" customHeight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15" t="str">
        <f t="shared" si="78"/>
        <v>5000 to 9999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 s="9">
        <f t="shared" si="79"/>
        <v>42457.679340277777</v>
      </c>
      <c r="L1709" s="11">
        <v>2016</v>
      </c>
      <c r="M1709">
        <v>1456593495</v>
      </c>
      <c r="N1709" s="9">
        <f t="shared" si="80"/>
        <v>42427.721006944441</v>
      </c>
      <c r="O1709" s="11">
        <f>YEAR(Table1[[#This Row],[launch date  conversion]])</f>
        <v>2016</v>
      </c>
      <c r="P1709" t="b">
        <v>0</v>
      </c>
      <c r="Q1709">
        <v>9</v>
      </c>
      <c r="R1709" t="b">
        <v>0</v>
      </c>
      <c r="S1709" t="s">
        <v>8291</v>
      </c>
      <c r="T1709" t="s">
        <v>8352</v>
      </c>
      <c r="U1709" t="s">
        <v>8386</v>
      </c>
    </row>
    <row r="1710" spans="1:21" ht="50" customHeight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15" t="str">
        <f t="shared" si="78"/>
        <v>5000 to 9999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9">
        <f t="shared" si="79"/>
        <v>42491.866967592592</v>
      </c>
      <c r="L1710" s="11">
        <v>2016</v>
      </c>
      <c r="M1710">
        <v>1458679706</v>
      </c>
      <c r="N1710" s="9">
        <f t="shared" si="80"/>
        <v>42451.866967592592</v>
      </c>
      <c r="O1710" s="11">
        <f>YEAR(Table1[[#This Row],[launch date  conversion]])</f>
        <v>2016</v>
      </c>
      <c r="P1710" t="b">
        <v>0</v>
      </c>
      <c r="Q1710">
        <v>0</v>
      </c>
      <c r="R1710" t="b">
        <v>0</v>
      </c>
      <c r="S1710" t="s">
        <v>8291</v>
      </c>
      <c r="T1710" t="s">
        <v>8352</v>
      </c>
      <c r="U1710" t="s">
        <v>8386</v>
      </c>
    </row>
    <row r="1711" spans="1:21" ht="50" customHeight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15" t="str">
        <f t="shared" si="78"/>
        <v>1000 to 4999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 s="9">
        <f t="shared" si="79"/>
        <v>41882.818749999999</v>
      </c>
      <c r="L1711" s="11">
        <v>2014</v>
      </c>
      <c r="M1711">
        <v>1405949514</v>
      </c>
      <c r="N1711" s="9">
        <f t="shared" si="80"/>
        <v>41841.56381944444</v>
      </c>
      <c r="O1711" s="11">
        <f>YEAR(Table1[[#This Row],[launch date  conversion]])</f>
        <v>2014</v>
      </c>
      <c r="P1711" t="b">
        <v>0</v>
      </c>
      <c r="Q1711">
        <v>4</v>
      </c>
      <c r="R1711" t="b">
        <v>0</v>
      </c>
      <c r="S1711" t="s">
        <v>8291</v>
      </c>
      <c r="T1711" t="s">
        <v>8352</v>
      </c>
      <c r="U1711" t="s">
        <v>8386</v>
      </c>
    </row>
    <row r="1712" spans="1:21" ht="50" customHeight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15" t="str">
        <f t="shared" si="78"/>
        <v>5000 to 9999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 s="9">
        <f t="shared" si="79"/>
        <v>42387.541666666672</v>
      </c>
      <c r="L1712" s="11">
        <v>2016</v>
      </c>
      <c r="M1712">
        <v>1449151888</v>
      </c>
      <c r="N1712" s="9">
        <f t="shared" si="80"/>
        <v>42341.59129629629</v>
      </c>
      <c r="O1712" s="11">
        <f>YEAR(Table1[[#This Row],[launch date  conversion]])</f>
        <v>2015</v>
      </c>
      <c r="P1712" t="b">
        <v>0</v>
      </c>
      <c r="Q1712">
        <v>1</v>
      </c>
      <c r="R1712" t="b">
        <v>0</v>
      </c>
      <c r="S1712" t="s">
        <v>8291</v>
      </c>
      <c r="T1712" t="s">
        <v>8352</v>
      </c>
      <c r="U1712" t="s">
        <v>8386</v>
      </c>
    </row>
    <row r="1713" spans="1:21" ht="50" customHeight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15" t="str">
        <f t="shared" si="78"/>
        <v>10000 to 14999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 s="9">
        <f t="shared" si="79"/>
        <v>41883.646226851852</v>
      </c>
      <c r="L1713" s="11">
        <v>2014</v>
      </c>
      <c r="M1713">
        <v>1406907034</v>
      </c>
      <c r="N1713" s="9">
        <f t="shared" si="80"/>
        <v>41852.646226851852</v>
      </c>
      <c r="O1713" s="11">
        <f>YEAR(Table1[[#This Row],[launch date  conversion]])</f>
        <v>2014</v>
      </c>
      <c r="P1713" t="b">
        <v>0</v>
      </c>
      <c r="Q1713">
        <v>2</v>
      </c>
      <c r="R1713" t="b">
        <v>0</v>
      </c>
      <c r="S1713" t="s">
        <v>8291</v>
      </c>
      <c r="T1713" t="s">
        <v>8352</v>
      </c>
      <c r="U1713" t="s">
        <v>8386</v>
      </c>
    </row>
    <row r="1714" spans="1:21" ht="50" customHeight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15" t="str">
        <f t="shared" si="78"/>
        <v>5000 to 9999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9">
        <f t="shared" si="79"/>
        <v>42185.913807870369</v>
      </c>
      <c r="L1714" s="11">
        <v>2015</v>
      </c>
      <c r="M1714">
        <v>1430517353</v>
      </c>
      <c r="N1714" s="9">
        <f t="shared" si="80"/>
        <v>42125.913807870369</v>
      </c>
      <c r="O1714" s="11">
        <f>YEAR(Table1[[#This Row],[launch date  conversion]])</f>
        <v>2015</v>
      </c>
      <c r="P1714" t="b">
        <v>0</v>
      </c>
      <c r="Q1714">
        <v>0</v>
      </c>
      <c r="R1714" t="b">
        <v>0</v>
      </c>
      <c r="S1714" t="s">
        <v>8291</v>
      </c>
      <c r="T1714" t="s">
        <v>8352</v>
      </c>
      <c r="U1714" t="s">
        <v>8386</v>
      </c>
    </row>
    <row r="1715" spans="1:21" ht="50" customHeight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15" t="str">
        <f t="shared" si="78"/>
        <v>1000 to 4999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 s="9">
        <f t="shared" si="79"/>
        <v>41917.801064814819</v>
      </c>
      <c r="L1715" s="11">
        <v>2014</v>
      </c>
      <c r="M1715">
        <v>1409944412</v>
      </c>
      <c r="N1715" s="9">
        <f t="shared" si="80"/>
        <v>41887.801064814819</v>
      </c>
      <c r="O1715" s="11">
        <f>YEAR(Table1[[#This Row],[launch date  conversion]])</f>
        <v>2014</v>
      </c>
      <c r="P1715" t="b">
        <v>0</v>
      </c>
      <c r="Q1715">
        <v>1</v>
      </c>
      <c r="R1715" t="b">
        <v>0</v>
      </c>
      <c r="S1715" t="s">
        <v>8291</v>
      </c>
      <c r="T1715" t="s">
        <v>8352</v>
      </c>
      <c r="U1715" t="s">
        <v>8386</v>
      </c>
    </row>
    <row r="1716" spans="1:21" ht="50" customHeight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15" t="str">
        <f t="shared" si="78"/>
        <v>25000 to 29999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 s="9">
        <f t="shared" si="79"/>
        <v>42125.918530092589</v>
      </c>
      <c r="L1716" s="11">
        <v>2015</v>
      </c>
      <c r="M1716">
        <v>1427925761</v>
      </c>
      <c r="N1716" s="9">
        <f t="shared" si="80"/>
        <v>42095.918530092589</v>
      </c>
      <c r="O1716" s="11">
        <f>YEAR(Table1[[#This Row],[launch date  conversion]])</f>
        <v>2015</v>
      </c>
      <c r="P1716" t="b">
        <v>0</v>
      </c>
      <c r="Q1716">
        <v>17</v>
      </c>
      <c r="R1716" t="b">
        <v>0</v>
      </c>
      <c r="S1716" t="s">
        <v>8291</v>
      </c>
      <c r="T1716" t="s">
        <v>8352</v>
      </c>
      <c r="U1716" t="s">
        <v>8386</v>
      </c>
    </row>
    <row r="1717" spans="1:21" ht="50" customHeight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15" t="str">
        <f t="shared" si="78"/>
        <v>5000 to 9999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 s="9">
        <f t="shared" si="79"/>
        <v>42094.140277777777</v>
      </c>
      <c r="L1717" s="11">
        <v>2015</v>
      </c>
      <c r="M1717">
        <v>1425186785</v>
      </c>
      <c r="N1717" s="9">
        <f t="shared" si="80"/>
        <v>42064.217418981483</v>
      </c>
      <c r="O1717" s="11">
        <f>YEAR(Table1[[#This Row],[launch date  conversion]])</f>
        <v>2015</v>
      </c>
      <c r="P1717" t="b">
        <v>0</v>
      </c>
      <c r="Q1717">
        <v>2</v>
      </c>
      <c r="R1717" t="b">
        <v>0</v>
      </c>
      <c r="S1717" t="s">
        <v>8291</v>
      </c>
      <c r="T1717" t="s">
        <v>8352</v>
      </c>
      <c r="U1717" t="s">
        <v>8386</v>
      </c>
    </row>
    <row r="1718" spans="1:21" ht="50" customHeight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15" t="str">
        <f t="shared" si="78"/>
        <v>1000 to 4999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 s="9">
        <f t="shared" si="79"/>
        <v>42713.619201388887</v>
      </c>
      <c r="L1718" s="11">
        <v>2016</v>
      </c>
      <c r="M1718">
        <v>1477835499</v>
      </c>
      <c r="N1718" s="9">
        <f t="shared" si="80"/>
        <v>42673.577534722222</v>
      </c>
      <c r="O1718" s="11">
        <f>YEAR(Table1[[#This Row],[launch date  conversion]])</f>
        <v>2016</v>
      </c>
      <c r="P1718" t="b">
        <v>0</v>
      </c>
      <c r="Q1718">
        <v>3</v>
      </c>
      <c r="R1718" t="b">
        <v>0</v>
      </c>
      <c r="S1718" t="s">
        <v>8291</v>
      </c>
      <c r="T1718" t="s">
        <v>8352</v>
      </c>
      <c r="U1718" t="s">
        <v>8386</v>
      </c>
    </row>
    <row r="1719" spans="1:21" ht="50" customHeight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15" t="str">
        <f t="shared" si="78"/>
        <v>1000 to 4999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 s="9">
        <f t="shared" si="79"/>
        <v>42481.166666666672</v>
      </c>
      <c r="L1719" s="11">
        <v>2016</v>
      </c>
      <c r="M1719">
        <v>1459467238</v>
      </c>
      <c r="N1719" s="9">
        <f t="shared" si="80"/>
        <v>42460.98192129629</v>
      </c>
      <c r="O1719" s="11">
        <f>YEAR(Table1[[#This Row],[launch date  conversion]])</f>
        <v>2016</v>
      </c>
      <c r="P1719" t="b">
        <v>0</v>
      </c>
      <c r="Q1719">
        <v>41</v>
      </c>
      <c r="R1719" t="b">
        <v>0</v>
      </c>
      <c r="S1719" t="s">
        <v>8291</v>
      </c>
      <c r="T1719" t="s">
        <v>8352</v>
      </c>
      <c r="U1719" t="s">
        <v>8386</v>
      </c>
    </row>
    <row r="1720" spans="1:21" ht="50" customHeight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15" t="str">
        <f t="shared" si="78"/>
        <v>35000 to 39999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 s="9">
        <f t="shared" si="79"/>
        <v>42504.207638888889</v>
      </c>
      <c r="L1720" s="11">
        <v>2016</v>
      </c>
      <c r="M1720">
        <v>1459435149</v>
      </c>
      <c r="N1720" s="9">
        <f t="shared" si="80"/>
        <v>42460.610520833332</v>
      </c>
      <c r="O1720" s="11">
        <f>YEAR(Table1[[#This Row],[launch date  conversion]])</f>
        <v>2016</v>
      </c>
      <c r="P1720" t="b">
        <v>0</v>
      </c>
      <c r="Q1720">
        <v>2</v>
      </c>
      <c r="R1720" t="b">
        <v>0</v>
      </c>
      <c r="S1720" t="s">
        <v>8291</v>
      </c>
      <c r="T1720" t="s">
        <v>8352</v>
      </c>
      <c r="U1720" t="s">
        <v>8386</v>
      </c>
    </row>
    <row r="1721" spans="1:21" ht="50" customHeight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15" t="str">
        <f t="shared" si="78"/>
        <v>1000 to 4999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 s="9">
        <f t="shared" si="79"/>
        <v>41899.534618055557</v>
      </c>
      <c r="L1721" s="11">
        <v>2014</v>
      </c>
      <c r="M1721">
        <v>1408366191</v>
      </c>
      <c r="N1721" s="9">
        <f t="shared" si="80"/>
        <v>41869.534618055557</v>
      </c>
      <c r="O1721" s="11">
        <f>YEAR(Table1[[#This Row],[launch date  conversion]])</f>
        <v>2014</v>
      </c>
      <c r="P1721" t="b">
        <v>0</v>
      </c>
      <c r="Q1721">
        <v>3</v>
      </c>
      <c r="R1721" t="b">
        <v>0</v>
      </c>
      <c r="S1721" t="s">
        <v>8291</v>
      </c>
      <c r="T1721" t="s">
        <v>8352</v>
      </c>
      <c r="U1721" t="s">
        <v>8386</v>
      </c>
    </row>
    <row r="1722" spans="1:21" ht="50" customHeight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15" t="str">
        <f t="shared" si="78"/>
        <v>1000 to 4999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 s="9">
        <f t="shared" si="79"/>
        <v>41952.824895833335</v>
      </c>
      <c r="L1722" s="11">
        <v>2014</v>
      </c>
      <c r="M1722">
        <v>1412966871</v>
      </c>
      <c r="N1722" s="9">
        <f t="shared" si="80"/>
        <v>41922.783229166671</v>
      </c>
      <c r="O1722" s="11">
        <f>YEAR(Table1[[#This Row],[launch date  conversion]])</f>
        <v>2014</v>
      </c>
      <c r="P1722" t="b">
        <v>0</v>
      </c>
      <c r="Q1722">
        <v>8</v>
      </c>
      <c r="R1722" t="b">
        <v>0</v>
      </c>
      <c r="S1722" t="s">
        <v>8291</v>
      </c>
      <c r="T1722" t="s">
        <v>8352</v>
      </c>
      <c r="U1722" t="s">
        <v>8386</v>
      </c>
    </row>
    <row r="1723" spans="1:21" ht="50" customHeight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15" t="str">
        <f t="shared" si="78"/>
        <v>5000 to 9999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9">
        <f t="shared" si="79"/>
        <v>42349.461377314816</v>
      </c>
      <c r="L1723" s="11">
        <v>2015</v>
      </c>
      <c r="M1723">
        <v>1447239863</v>
      </c>
      <c r="N1723" s="9">
        <f t="shared" si="80"/>
        <v>42319.461377314816</v>
      </c>
      <c r="O1723" s="11">
        <f>YEAR(Table1[[#This Row],[launch date  conversion]])</f>
        <v>2015</v>
      </c>
      <c r="P1723" t="b">
        <v>0</v>
      </c>
      <c r="Q1723">
        <v>0</v>
      </c>
      <c r="R1723" t="b">
        <v>0</v>
      </c>
      <c r="S1723" t="s">
        <v>8291</v>
      </c>
      <c r="T1723" t="s">
        <v>8352</v>
      </c>
      <c r="U1723" t="s">
        <v>8386</v>
      </c>
    </row>
    <row r="1724" spans="1:21" ht="50" customHeight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15" t="str">
        <f t="shared" si="78"/>
        <v>1000 to 4999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 s="9">
        <f t="shared" si="79"/>
        <v>42463.006944444445</v>
      </c>
      <c r="L1724" s="11">
        <v>2016</v>
      </c>
      <c r="M1724">
        <v>1456441429</v>
      </c>
      <c r="N1724" s="9">
        <f t="shared" si="80"/>
        <v>42425.960983796293</v>
      </c>
      <c r="O1724" s="11">
        <f>YEAR(Table1[[#This Row],[launch date  conversion]])</f>
        <v>2016</v>
      </c>
      <c r="P1724" t="b">
        <v>0</v>
      </c>
      <c r="Q1724">
        <v>1</v>
      </c>
      <c r="R1724" t="b">
        <v>0</v>
      </c>
      <c r="S1724" t="s">
        <v>8291</v>
      </c>
      <c r="T1724" t="s">
        <v>8352</v>
      </c>
      <c r="U1724" t="s">
        <v>8386</v>
      </c>
    </row>
    <row r="1725" spans="1:21" ht="50" customHeight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15" t="str">
        <f t="shared" si="78"/>
        <v>10000 to 14999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 s="9">
        <f t="shared" si="79"/>
        <v>42186.25</v>
      </c>
      <c r="L1725" s="11">
        <v>2015</v>
      </c>
      <c r="M1725">
        <v>1430855315</v>
      </c>
      <c r="N1725" s="9">
        <f t="shared" si="80"/>
        <v>42129.82540509259</v>
      </c>
      <c r="O1725" s="11">
        <f>YEAR(Table1[[#This Row],[launch date  conversion]])</f>
        <v>2015</v>
      </c>
      <c r="P1725" t="b">
        <v>0</v>
      </c>
      <c r="Q1725">
        <v>3</v>
      </c>
      <c r="R1725" t="b">
        <v>0</v>
      </c>
      <c r="S1725" t="s">
        <v>8291</v>
      </c>
      <c r="T1725" t="s">
        <v>8352</v>
      </c>
      <c r="U1725" t="s">
        <v>8386</v>
      </c>
    </row>
    <row r="1726" spans="1:21" ht="50" customHeight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15" t="str">
        <f t="shared" si="78"/>
        <v>5000 to 9999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 s="9">
        <f t="shared" si="79"/>
        <v>41942.932430555556</v>
      </c>
      <c r="L1726" s="11">
        <v>2014</v>
      </c>
      <c r="M1726">
        <v>1412115762</v>
      </c>
      <c r="N1726" s="9">
        <f t="shared" si="80"/>
        <v>41912.932430555556</v>
      </c>
      <c r="O1726" s="11">
        <f>YEAR(Table1[[#This Row],[launch date  conversion]])</f>
        <v>2014</v>
      </c>
      <c r="P1726" t="b">
        <v>0</v>
      </c>
      <c r="Q1726">
        <v>4</v>
      </c>
      <c r="R1726" t="b">
        <v>0</v>
      </c>
      <c r="S1726" t="s">
        <v>8291</v>
      </c>
      <c r="T1726" t="s">
        <v>8352</v>
      </c>
      <c r="U1726" t="s">
        <v>8386</v>
      </c>
    </row>
    <row r="1727" spans="1:21" ht="50" customHeight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15" t="str">
        <f t="shared" si="78"/>
        <v>5000 to 9999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 s="9">
        <f t="shared" si="79"/>
        <v>41875.968159722222</v>
      </c>
      <c r="L1727" s="11">
        <v>2014</v>
      </c>
      <c r="M1727">
        <v>1406330049</v>
      </c>
      <c r="N1727" s="9">
        <f t="shared" si="80"/>
        <v>41845.968159722222</v>
      </c>
      <c r="O1727" s="11">
        <f>YEAR(Table1[[#This Row],[launch date  conversion]])</f>
        <v>2014</v>
      </c>
      <c r="P1727" t="b">
        <v>0</v>
      </c>
      <c r="Q1727">
        <v>9</v>
      </c>
      <c r="R1727" t="b">
        <v>0</v>
      </c>
      <c r="S1727" t="s">
        <v>8291</v>
      </c>
      <c r="T1727" t="s">
        <v>8352</v>
      </c>
      <c r="U1727" t="s">
        <v>8386</v>
      </c>
    </row>
    <row r="1728" spans="1:21" ht="50" customHeight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15" t="str">
        <f t="shared" si="78"/>
        <v>5000 to 9999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 s="9">
        <f t="shared" si="79"/>
        <v>41817.919722222221</v>
      </c>
      <c r="L1728" s="11">
        <v>2014</v>
      </c>
      <c r="M1728">
        <v>1401401064</v>
      </c>
      <c r="N1728" s="9">
        <f t="shared" si="80"/>
        <v>41788.919722222221</v>
      </c>
      <c r="O1728" s="11">
        <f>YEAR(Table1[[#This Row],[launch date  conversion]])</f>
        <v>2014</v>
      </c>
      <c r="P1728" t="b">
        <v>0</v>
      </c>
      <c r="Q1728">
        <v>16</v>
      </c>
      <c r="R1728" t="b">
        <v>0</v>
      </c>
      <c r="S1728" t="s">
        <v>8291</v>
      </c>
      <c r="T1728" t="s">
        <v>8352</v>
      </c>
      <c r="U1728" t="s">
        <v>8386</v>
      </c>
    </row>
    <row r="1729" spans="1:21" ht="50" customHeight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15" t="str">
        <f t="shared" si="78"/>
        <v>1000 to 4999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 s="9">
        <f t="shared" si="79"/>
        <v>42099.458333333328</v>
      </c>
      <c r="L1729" s="11">
        <v>2015</v>
      </c>
      <c r="M1729">
        <v>1423520177</v>
      </c>
      <c r="N1729" s="9">
        <f t="shared" si="80"/>
        <v>42044.927974537044</v>
      </c>
      <c r="O1729" s="11">
        <f>YEAR(Table1[[#This Row],[launch date  conversion]])</f>
        <v>2015</v>
      </c>
      <c r="P1729" t="b">
        <v>0</v>
      </c>
      <c r="Q1729">
        <v>1</v>
      </c>
      <c r="R1729" t="b">
        <v>0</v>
      </c>
      <c r="S1729" t="s">
        <v>8291</v>
      </c>
      <c r="T1729" t="s">
        <v>8352</v>
      </c>
      <c r="U1729" t="s">
        <v>8386</v>
      </c>
    </row>
    <row r="1730" spans="1:21" ht="50" customHeight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15" t="str">
        <f t="shared" ref="E1730:E1793" si="81">_xlfn.IFS(D1730&lt;1000,"less than 1000",D1730&lt;5000, "1000 to 4999",D1730&lt;10000, "5000 to 9999",D1730&lt;15000, "10000 to 14999",D1730&lt;20000,"15000 to 19999",D1730&lt;25000, "20000 to 24999", D1730&lt;30000, "25000 to 29999",D1730&lt;35000,"30000 to 34999", D1730&lt;40000,"35000 to 39999", D1730&lt;45000,"40000 to 44999",D1730&lt;50000,"45000 to 49999",TRUE, "Greater than 50000")</f>
        <v>1000 to 4999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 s="9">
        <f t="shared" si="79"/>
        <v>42298.625856481478</v>
      </c>
      <c r="L1730" s="11">
        <v>2015</v>
      </c>
      <c r="M1730">
        <v>1442847674</v>
      </c>
      <c r="N1730" s="9">
        <f t="shared" si="80"/>
        <v>42268.625856481478</v>
      </c>
      <c r="O1730" s="11">
        <f>YEAR(Table1[[#This Row],[launch date  conversion]])</f>
        <v>2015</v>
      </c>
      <c r="P1730" t="b">
        <v>0</v>
      </c>
      <c r="Q1730">
        <v>7</v>
      </c>
      <c r="R1730" t="b">
        <v>0</v>
      </c>
      <c r="S1730" t="s">
        <v>8291</v>
      </c>
      <c r="T1730" t="s">
        <v>8352</v>
      </c>
      <c r="U1730" t="s">
        <v>8386</v>
      </c>
    </row>
    <row r="1731" spans="1:21" ht="50" customHeight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15" t="str">
        <f t="shared" si="81"/>
        <v>10000 to 14999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9">
        <f t="shared" ref="K1731:K1794" si="82">(((J1731/60)/60)/24)+DATE(1970,1,1)</f>
        <v>42531.052152777775</v>
      </c>
      <c r="L1731" s="11">
        <v>2016</v>
      </c>
      <c r="M1731">
        <v>1460337306</v>
      </c>
      <c r="N1731" s="9">
        <f t="shared" ref="N1731:N1794" si="83">(((M1731/60)/60)/24)+DATE(1970,1,1)</f>
        <v>42471.052152777775</v>
      </c>
      <c r="O1731" s="11">
        <f>YEAR(Table1[[#This Row],[launch date  conversion]])</f>
        <v>2016</v>
      </c>
      <c r="P1731" t="b">
        <v>0</v>
      </c>
      <c r="Q1731">
        <v>0</v>
      </c>
      <c r="R1731" t="b">
        <v>0</v>
      </c>
      <c r="S1731" t="s">
        <v>8291</v>
      </c>
      <c r="T1731" t="s">
        <v>8352</v>
      </c>
      <c r="U1731" t="s">
        <v>8386</v>
      </c>
    </row>
    <row r="1732" spans="1:21" ht="50" customHeight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15" t="str">
        <f t="shared" si="81"/>
        <v>1000 to 4999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9">
        <f t="shared" si="82"/>
        <v>42302.087766203709</v>
      </c>
      <c r="L1732" s="11">
        <v>2015</v>
      </c>
      <c r="M1732">
        <v>1443146783</v>
      </c>
      <c r="N1732" s="9">
        <f t="shared" si="83"/>
        <v>42272.087766203709</v>
      </c>
      <c r="O1732" s="11">
        <f>YEAR(Table1[[#This Row],[launch date  conversion]])</f>
        <v>2015</v>
      </c>
      <c r="P1732" t="b">
        <v>0</v>
      </c>
      <c r="Q1732">
        <v>0</v>
      </c>
      <c r="R1732" t="b">
        <v>0</v>
      </c>
      <c r="S1732" t="s">
        <v>8291</v>
      </c>
      <c r="T1732" t="s">
        <v>8352</v>
      </c>
      <c r="U1732" t="s">
        <v>8386</v>
      </c>
    </row>
    <row r="1733" spans="1:21" ht="50" customHeight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15" t="str">
        <f t="shared" si="81"/>
        <v>1000 to 4999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9">
        <f t="shared" si="82"/>
        <v>42166.625</v>
      </c>
      <c r="L1733" s="11">
        <v>2015</v>
      </c>
      <c r="M1733">
        <v>1432849552</v>
      </c>
      <c r="N1733" s="9">
        <f t="shared" si="83"/>
        <v>42152.906851851847</v>
      </c>
      <c r="O1733" s="11">
        <f>YEAR(Table1[[#This Row],[launch date  conversion]])</f>
        <v>2015</v>
      </c>
      <c r="P1733" t="b">
        <v>0</v>
      </c>
      <c r="Q1733">
        <v>0</v>
      </c>
      <c r="R1733" t="b">
        <v>0</v>
      </c>
      <c r="S1733" t="s">
        <v>8291</v>
      </c>
      <c r="T1733" t="s">
        <v>8352</v>
      </c>
      <c r="U1733" t="s">
        <v>8386</v>
      </c>
    </row>
    <row r="1734" spans="1:21" ht="50" customHeight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15" t="str">
        <f t="shared" si="81"/>
        <v>1000 to 4999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9">
        <f t="shared" si="82"/>
        <v>42385.208333333328</v>
      </c>
      <c r="L1734" s="11">
        <v>2016</v>
      </c>
      <c r="M1734">
        <v>1447777481</v>
      </c>
      <c r="N1734" s="9">
        <f t="shared" si="83"/>
        <v>42325.683807870373</v>
      </c>
      <c r="O1734" s="11">
        <f>YEAR(Table1[[#This Row],[launch date  conversion]])</f>
        <v>2015</v>
      </c>
      <c r="P1734" t="b">
        <v>0</v>
      </c>
      <c r="Q1734">
        <v>0</v>
      </c>
      <c r="R1734" t="b">
        <v>0</v>
      </c>
      <c r="S1734" t="s">
        <v>8291</v>
      </c>
      <c r="T1734" t="s">
        <v>8352</v>
      </c>
      <c r="U1734" t="s">
        <v>8386</v>
      </c>
    </row>
    <row r="1735" spans="1:21" ht="50" customHeight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15" t="str">
        <f t="shared" si="81"/>
        <v>10000 to 14999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9">
        <f t="shared" si="82"/>
        <v>42626.895833333328</v>
      </c>
      <c r="L1735" s="11">
        <v>2016</v>
      </c>
      <c r="M1735">
        <v>1472746374</v>
      </c>
      <c r="N1735" s="9">
        <f t="shared" si="83"/>
        <v>42614.675625000003</v>
      </c>
      <c r="O1735" s="11">
        <f>YEAR(Table1[[#This Row],[launch date  conversion]])</f>
        <v>2016</v>
      </c>
      <c r="P1735" t="b">
        <v>0</v>
      </c>
      <c r="Q1735">
        <v>0</v>
      </c>
      <c r="R1735" t="b">
        <v>0</v>
      </c>
      <c r="S1735" t="s">
        <v>8291</v>
      </c>
      <c r="T1735" t="s">
        <v>8352</v>
      </c>
      <c r="U1735" t="s">
        <v>8386</v>
      </c>
    </row>
    <row r="1736" spans="1:21" ht="50" customHeight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15" t="str">
        <f t="shared" si="81"/>
        <v>1000 to 4999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 s="9">
        <f t="shared" si="82"/>
        <v>42132.036527777775</v>
      </c>
      <c r="L1736" s="11">
        <v>2015</v>
      </c>
      <c r="M1736">
        <v>1428454356</v>
      </c>
      <c r="N1736" s="9">
        <f t="shared" si="83"/>
        <v>42102.036527777775</v>
      </c>
      <c r="O1736" s="11">
        <f>YEAR(Table1[[#This Row],[launch date  conversion]])</f>
        <v>2015</v>
      </c>
      <c r="P1736" t="b">
        <v>0</v>
      </c>
      <c r="Q1736">
        <v>1</v>
      </c>
      <c r="R1736" t="b">
        <v>0</v>
      </c>
      <c r="S1736" t="s">
        <v>8291</v>
      </c>
      <c r="T1736" t="s">
        <v>8352</v>
      </c>
      <c r="U1736" t="s">
        <v>8386</v>
      </c>
    </row>
    <row r="1737" spans="1:21" ht="50" customHeight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15" t="str">
        <f t="shared" si="81"/>
        <v>1000 to 4999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 s="9">
        <f t="shared" si="82"/>
        <v>42589.814178240747</v>
      </c>
      <c r="L1737" s="11">
        <v>2016</v>
      </c>
      <c r="M1737">
        <v>1468006345</v>
      </c>
      <c r="N1737" s="9">
        <f t="shared" si="83"/>
        <v>42559.814178240747</v>
      </c>
      <c r="O1737" s="11">
        <f>YEAR(Table1[[#This Row],[launch date  conversion]])</f>
        <v>2016</v>
      </c>
      <c r="P1737" t="b">
        <v>0</v>
      </c>
      <c r="Q1737">
        <v>2</v>
      </c>
      <c r="R1737" t="b">
        <v>0</v>
      </c>
      <c r="S1737" t="s">
        <v>8291</v>
      </c>
      <c r="T1737" t="s">
        <v>8352</v>
      </c>
      <c r="U1737" t="s">
        <v>8386</v>
      </c>
    </row>
    <row r="1738" spans="1:21" ht="50" customHeight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15" t="str">
        <f t="shared" si="81"/>
        <v>1000 to 4999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 s="9">
        <f t="shared" si="82"/>
        <v>42316.90315972222</v>
      </c>
      <c r="L1738" s="11">
        <v>2015</v>
      </c>
      <c r="M1738">
        <v>1444423233</v>
      </c>
      <c r="N1738" s="9">
        <f t="shared" si="83"/>
        <v>42286.861493055556</v>
      </c>
      <c r="O1738" s="11">
        <f>YEAR(Table1[[#This Row],[launch date  conversion]])</f>
        <v>2015</v>
      </c>
      <c r="P1738" t="b">
        <v>0</v>
      </c>
      <c r="Q1738">
        <v>1</v>
      </c>
      <c r="R1738" t="b">
        <v>0</v>
      </c>
      <c r="S1738" t="s">
        <v>8291</v>
      </c>
      <c r="T1738" t="s">
        <v>8352</v>
      </c>
      <c r="U1738" t="s">
        <v>8386</v>
      </c>
    </row>
    <row r="1739" spans="1:21" ht="50" customHeight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15" t="str">
        <f t="shared" si="81"/>
        <v>1000 to 4999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 s="9">
        <f t="shared" si="82"/>
        <v>42205.948981481488</v>
      </c>
      <c r="L1739" s="11">
        <v>2015</v>
      </c>
      <c r="M1739">
        <v>1434840392</v>
      </c>
      <c r="N1739" s="9">
        <f t="shared" si="83"/>
        <v>42175.948981481488</v>
      </c>
      <c r="O1739" s="11">
        <f>YEAR(Table1[[#This Row],[launch date  conversion]])</f>
        <v>2015</v>
      </c>
      <c r="P1739" t="b">
        <v>0</v>
      </c>
      <c r="Q1739">
        <v>15</v>
      </c>
      <c r="R1739" t="b">
        <v>0</v>
      </c>
      <c r="S1739" t="s">
        <v>8291</v>
      </c>
      <c r="T1739" t="s">
        <v>8352</v>
      </c>
      <c r="U1739" t="s">
        <v>8386</v>
      </c>
    </row>
    <row r="1740" spans="1:21" ht="50" customHeight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15" t="str">
        <f t="shared" si="81"/>
        <v>5000 to 9999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 s="9">
        <f t="shared" si="82"/>
        <v>41914.874328703707</v>
      </c>
      <c r="L1740" s="11">
        <v>2014</v>
      </c>
      <c r="M1740">
        <v>1409691542</v>
      </c>
      <c r="N1740" s="9">
        <f t="shared" si="83"/>
        <v>41884.874328703707</v>
      </c>
      <c r="O1740" s="11">
        <f>YEAR(Table1[[#This Row],[launch date  conversion]])</f>
        <v>2014</v>
      </c>
      <c r="P1740" t="b">
        <v>0</v>
      </c>
      <c r="Q1740">
        <v>1</v>
      </c>
      <c r="R1740" t="b">
        <v>0</v>
      </c>
      <c r="S1740" t="s">
        <v>8291</v>
      </c>
      <c r="T1740" t="s">
        <v>8352</v>
      </c>
      <c r="U1740" t="s">
        <v>8386</v>
      </c>
    </row>
    <row r="1741" spans="1:21" ht="50" customHeight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15" t="str">
        <f t="shared" si="81"/>
        <v>1000 to 4999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 s="9">
        <f t="shared" si="82"/>
        <v>42494.832546296297</v>
      </c>
      <c r="L1741" s="11">
        <v>2016</v>
      </c>
      <c r="M1741">
        <v>1457297932</v>
      </c>
      <c r="N1741" s="9">
        <f t="shared" si="83"/>
        <v>42435.874212962968</v>
      </c>
      <c r="O1741" s="11">
        <f>YEAR(Table1[[#This Row],[launch date  conversion]])</f>
        <v>2016</v>
      </c>
      <c r="P1741" t="b">
        <v>0</v>
      </c>
      <c r="Q1741">
        <v>1</v>
      </c>
      <c r="R1741" t="b">
        <v>0</v>
      </c>
      <c r="S1741" t="s">
        <v>8291</v>
      </c>
      <c r="T1741" t="s">
        <v>8352</v>
      </c>
      <c r="U1741" t="s">
        <v>8386</v>
      </c>
    </row>
    <row r="1742" spans="1:21" ht="50" customHeight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15" t="str">
        <f t="shared" si="81"/>
        <v>1000 to 4999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9">
        <f t="shared" si="82"/>
        <v>42201.817384259266</v>
      </c>
      <c r="L1742" s="11">
        <v>2015</v>
      </c>
      <c r="M1742">
        <v>1434483422</v>
      </c>
      <c r="N1742" s="9">
        <f t="shared" si="83"/>
        <v>42171.817384259266</v>
      </c>
      <c r="O1742" s="11">
        <f>YEAR(Table1[[#This Row],[launch date  conversion]])</f>
        <v>2015</v>
      </c>
      <c r="P1742" t="b">
        <v>0</v>
      </c>
      <c r="Q1742">
        <v>0</v>
      </c>
      <c r="R1742" t="b">
        <v>0</v>
      </c>
      <c r="S1742" t="s">
        <v>8291</v>
      </c>
      <c r="T1742" t="s">
        <v>8352</v>
      </c>
      <c r="U1742" t="s">
        <v>8386</v>
      </c>
    </row>
    <row r="1743" spans="1:21" ht="50" customHeight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15" t="str">
        <f t="shared" si="81"/>
        <v>1000 to 4999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 s="9">
        <f t="shared" si="82"/>
        <v>42165.628136574072</v>
      </c>
      <c r="L1743" s="11">
        <v>2015</v>
      </c>
      <c r="M1743">
        <v>1430060671</v>
      </c>
      <c r="N1743" s="9">
        <f t="shared" si="83"/>
        <v>42120.628136574072</v>
      </c>
      <c r="O1743" s="11">
        <f>YEAR(Table1[[#This Row],[launch date  conversion]])</f>
        <v>2015</v>
      </c>
      <c r="P1743" t="b">
        <v>0</v>
      </c>
      <c r="Q1743">
        <v>52</v>
      </c>
      <c r="R1743" t="b">
        <v>1</v>
      </c>
      <c r="S1743" t="s">
        <v>8283</v>
      </c>
      <c r="T1743" t="s">
        <v>8353</v>
      </c>
      <c r="U1743" t="s">
        <v>8379</v>
      </c>
    </row>
    <row r="1744" spans="1:21" ht="50" customHeight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15" t="str">
        <f t="shared" si="81"/>
        <v>1000 to 4999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 s="9">
        <f t="shared" si="82"/>
        <v>42742.875</v>
      </c>
      <c r="L1744" s="11">
        <v>2017</v>
      </c>
      <c r="M1744">
        <v>1481058170</v>
      </c>
      <c r="N1744" s="9">
        <f t="shared" si="83"/>
        <v>42710.876967592587</v>
      </c>
      <c r="O1744" s="11">
        <f>YEAR(Table1[[#This Row],[launch date  conversion]])</f>
        <v>2016</v>
      </c>
      <c r="P1744" t="b">
        <v>0</v>
      </c>
      <c r="Q1744">
        <v>34</v>
      </c>
      <c r="R1744" t="b">
        <v>1</v>
      </c>
      <c r="S1744" t="s">
        <v>8283</v>
      </c>
      <c r="T1744" t="s">
        <v>8353</v>
      </c>
      <c r="U1744" t="s">
        <v>8379</v>
      </c>
    </row>
    <row r="1745" spans="1:21" ht="50" customHeight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15" t="str">
        <f t="shared" si="81"/>
        <v>5000 to 9999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 s="9">
        <f t="shared" si="82"/>
        <v>42609.165972222225</v>
      </c>
      <c r="L1745" s="11">
        <v>2016</v>
      </c>
      <c r="M1745">
        <v>1470348775</v>
      </c>
      <c r="N1745" s="9">
        <f t="shared" si="83"/>
        <v>42586.925636574073</v>
      </c>
      <c r="O1745" s="11">
        <f>YEAR(Table1[[#This Row],[launch date  conversion]])</f>
        <v>2016</v>
      </c>
      <c r="P1745" t="b">
        <v>0</v>
      </c>
      <c r="Q1745">
        <v>67</v>
      </c>
      <c r="R1745" t="b">
        <v>1</v>
      </c>
      <c r="S1745" t="s">
        <v>8283</v>
      </c>
      <c r="T1745" t="s">
        <v>8353</v>
      </c>
      <c r="U1745" t="s">
        <v>8379</v>
      </c>
    </row>
    <row r="1746" spans="1:21" ht="50" customHeight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15" t="str">
        <f t="shared" si="81"/>
        <v>5000 to 9999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 s="9">
        <f t="shared" si="82"/>
        <v>42071.563391203701</v>
      </c>
      <c r="L1746" s="11">
        <v>2015</v>
      </c>
      <c r="M1746">
        <v>1421937077</v>
      </c>
      <c r="N1746" s="9">
        <f t="shared" si="83"/>
        <v>42026.605057870373</v>
      </c>
      <c r="O1746" s="11">
        <f>YEAR(Table1[[#This Row],[launch date  conversion]])</f>
        <v>2015</v>
      </c>
      <c r="P1746" t="b">
        <v>0</v>
      </c>
      <c r="Q1746">
        <v>70</v>
      </c>
      <c r="R1746" t="b">
        <v>1</v>
      </c>
      <c r="S1746" t="s">
        <v>8283</v>
      </c>
      <c r="T1746" t="s">
        <v>8353</v>
      </c>
      <c r="U1746" t="s">
        <v>8379</v>
      </c>
    </row>
    <row r="1747" spans="1:21" ht="50" customHeight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15" t="str">
        <f t="shared" si="81"/>
        <v>5000 to 9999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 s="9">
        <f t="shared" si="82"/>
        <v>42726.083333333328</v>
      </c>
      <c r="L1747" s="11">
        <v>2016</v>
      </c>
      <c r="M1747">
        <v>1479276838</v>
      </c>
      <c r="N1747" s="9">
        <f t="shared" si="83"/>
        <v>42690.259699074071</v>
      </c>
      <c r="O1747" s="11">
        <f>YEAR(Table1[[#This Row],[launch date  conversion]])</f>
        <v>2016</v>
      </c>
      <c r="P1747" t="b">
        <v>0</v>
      </c>
      <c r="Q1747">
        <v>89</v>
      </c>
      <c r="R1747" t="b">
        <v>1</v>
      </c>
      <c r="S1747" t="s">
        <v>8283</v>
      </c>
      <c r="T1747" t="s">
        <v>8353</v>
      </c>
      <c r="U1747" t="s">
        <v>8379</v>
      </c>
    </row>
    <row r="1748" spans="1:21" ht="50" customHeight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15" t="str">
        <f t="shared" si="81"/>
        <v>15000 to 19999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 s="9">
        <f t="shared" si="82"/>
        <v>42698.083333333328</v>
      </c>
      <c r="L1748" s="11">
        <v>2016</v>
      </c>
      <c r="M1748">
        <v>1477368867</v>
      </c>
      <c r="N1748" s="9">
        <f t="shared" si="83"/>
        <v>42668.176701388889</v>
      </c>
      <c r="O1748" s="11">
        <f>YEAR(Table1[[#This Row],[launch date  conversion]])</f>
        <v>2016</v>
      </c>
      <c r="P1748" t="b">
        <v>0</v>
      </c>
      <c r="Q1748">
        <v>107</v>
      </c>
      <c r="R1748" t="b">
        <v>1</v>
      </c>
      <c r="S1748" t="s">
        <v>8283</v>
      </c>
      <c r="T1748" t="s">
        <v>8353</v>
      </c>
      <c r="U1748" t="s">
        <v>8379</v>
      </c>
    </row>
    <row r="1749" spans="1:21" ht="50" customHeight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15" t="str">
        <f t="shared" si="81"/>
        <v>5000 to 9999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 s="9">
        <f t="shared" si="82"/>
        <v>42321.625</v>
      </c>
      <c r="L1749" s="11">
        <v>2015</v>
      </c>
      <c r="M1749">
        <v>1444904830</v>
      </c>
      <c r="N1749" s="9">
        <f t="shared" si="83"/>
        <v>42292.435532407413</v>
      </c>
      <c r="O1749" s="11">
        <f>YEAR(Table1[[#This Row],[launch date  conversion]])</f>
        <v>2015</v>
      </c>
      <c r="P1749" t="b">
        <v>0</v>
      </c>
      <c r="Q1749">
        <v>159</v>
      </c>
      <c r="R1749" t="b">
        <v>1</v>
      </c>
      <c r="S1749" t="s">
        <v>8283</v>
      </c>
      <c r="T1749" t="s">
        <v>8353</v>
      </c>
      <c r="U1749" t="s">
        <v>8379</v>
      </c>
    </row>
    <row r="1750" spans="1:21" ht="50" customHeight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15" t="str">
        <f t="shared" si="81"/>
        <v>Greater than 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 s="9">
        <f t="shared" si="82"/>
        <v>42249.950729166667</v>
      </c>
      <c r="L1750" s="11">
        <v>2015</v>
      </c>
      <c r="M1750">
        <v>1438642143</v>
      </c>
      <c r="N1750" s="9">
        <f t="shared" si="83"/>
        <v>42219.950729166667</v>
      </c>
      <c r="O1750" s="11">
        <f>YEAR(Table1[[#This Row],[launch date  conversion]])</f>
        <v>2015</v>
      </c>
      <c r="P1750" t="b">
        <v>0</v>
      </c>
      <c r="Q1750">
        <v>181</v>
      </c>
      <c r="R1750" t="b">
        <v>1</v>
      </c>
      <c r="S1750" t="s">
        <v>8283</v>
      </c>
      <c r="T1750" t="s">
        <v>8353</v>
      </c>
      <c r="U1750" t="s">
        <v>8379</v>
      </c>
    </row>
    <row r="1751" spans="1:21" ht="50" customHeight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15" t="str">
        <f t="shared" si="81"/>
        <v>10000 to 14999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 s="9">
        <f t="shared" si="82"/>
        <v>42795.791666666672</v>
      </c>
      <c r="L1751" s="11">
        <v>2017</v>
      </c>
      <c r="M1751">
        <v>1485213921</v>
      </c>
      <c r="N1751" s="9">
        <f t="shared" si="83"/>
        <v>42758.975937499999</v>
      </c>
      <c r="O1751" s="11">
        <f>YEAR(Table1[[#This Row],[launch date  conversion]])</f>
        <v>2017</v>
      </c>
      <c r="P1751" t="b">
        <v>0</v>
      </c>
      <c r="Q1751">
        <v>131</v>
      </c>
      <c r="R1751" t="b">
        <v>1</v>
      </c>
      <c r="S1751" t="s">
        <v>8283</v>
      </c>
      <c r="T1751" t="s">
        <v>8353</v>
      </c>
      <c r="U1751" t="s">
        <v>8379</v>
      </c>
    </row>
    <row r="1752" spans="1:21" ht="50" customHeight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15" t="str">
        <f t="shared" si="81"/>
        <v>5000 to 9999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 s="9">
        <f t="shared" si="82"/>
        <v>42479.836851851855</v>
      </c>
      <c r="L1752" s="11">
        <v>2016</v>
      </c>
      <c r="M1752">
        <v>1458936304</v>
      </c>
      <c r="N1752" s="9">
        <f t="shared" si="83"/>
        <v>42454.836851851855</v>
      </c>
      <c r="O1752" s="11">
        <f>YEAR(Table1[[#This Row],[launch date  conversion]])</f>
        <v>2016</v>
      </c>
      <c r="P1752" t="b">
        <v>0</v>
      </c>
      <c r="Q1752">
        <v>125</v>
      </c>
      <c r="R1752" t="b">
        <v>1</v>
      </c>
      <c r="S1752" t="s">
        <v>8283</v>
      </c>
      <c r="T1752" t="s">
        <v>8353</v>
      </c>
      <c r="U1752" t="s">
        <v>8379</v>
      </c>
    </row>
    <row r="1753" spans="1:21" ht="50" customHeight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15" t="str">
        <f t="shared" si="81"/>
        <v>10000 to 14999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 s="9">
        <f t="shared" si="82"/>
        <v>42082.739849537036</v>
      </c>
      <c r="L1753" s="11">
        <v>2015</v>
      </c>
      <c r="M1753">
        <v>1424198723</v>
      </c>
      <c r="N1753" s="9">
        <f t="shared" si="83"/>
        <v>42052.7815162037</v>
      </c>
      <c r="O1753" s="11">
        <f>YEAR(Table1[[#This Row],[launch date  conversion]])</f>
        <v>2015</v>
      </c>
      <c r="P1753" t="b">
        <v>0</v>
      </c>
      <c r="Q1753">
        <v>61</v>
      </c>
      <c r="R1753" t="b">
        <v>1</v>
      </c>
      <c r="S1753" t="s">
        <v>8283</v>
      </c>
      <c r="T1753" t="s">
        <v>8353</v>
      </c>
      <c r="U1753" t="s">
        <v>8379</v>
      </c>
    </row>
    <row r="1754" spans="1:21" ht="50" customHeight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15" t="str">
        <f t="shared" si="81"/>
        <v>1000 to 4999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 s="9">
        <f t="shared" si="82"/>
        <v>42657.253263888888</v>
      </c>
      <c r="L1754" s="11">
        <v>2016</v>
      </c>
      <c r="M1754">
        <v>1473833082</v>
      </c>
      <c r="N1754" s="9">
        <f t="shared" si="83"/>
        <v>42627.253263888888</v>
      </c>
      <c r="O1754" s="11">
        <f>YEAR(Table1[[#This Row],[launch date  conversion]])</f>
        <v>2016</v>
      </c>
      <c r="P1754" t="b">
        <v>0</v>
      </c>
      <c r="Q1754">
        <v>90</v>
      </c>
      <c r="R1754" t="b">
        <v>1</v>
      </c>
      <c r="S1754" t="s">
        <v>8283</v>
      </c>
      <c r="T1754" t="s">
        <v>8353</v>
      </c>
      <c r="U1754" t="s">
        <v>8379</v>
      </c>
    </row>
    <row r="1755" spans="1:21" ht="50" customHeight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15" t="str">
        <f t="shared" si="81"/>
        <v>15000 to 19999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 s="9">
        <f t="shared" si="82"/>
        <v>42450.707962962959</v>
      </c>
      <c r="L1755" s="11">
        <v>2016</v>
      </c>
      <c r="M1755">
        <v>1455991168</v>
      </c>
      <c r="N1755" s="9">
        <f t="shared" si="83"/>
        <v>42420.74962962963</v>
      </c>
      <c r="O1755" s="11">
        <f>YEAR(Table1[[#This Row],[launch date  conversion]])</f>
        <v>2016</v>
      </c>
      <c r="P1755" t="b">
        <v>0</v>
      </c>
      <c r="Q1755">
        <v>35</v>
      </c>
      <c r="R1755" t="b">
        <v>1</v>
      </c>
      <c r="S1755" t="s">
        <v>8283</v>
      </c>
      <c r="T1755" t="s">
        <v>8353</v>
      </c>
      <c r="U1755" t="s">
        <v>8379</v>
      </c>
    </row>
    <row r="1756" spans="1:21" ht="50" customHeight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15" t="str">
        <f t="shared" si="81"/>
        <v>5000 to 9999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 s="9">
        <f t="shared" si="82"/>
        <v>42097.835104166668</v>
      </c>
      <c r="L1756" s="11">
        <v>2015</v>
      </c>
      <c r="M1756">
        <v>1425502953</v>
      </c>
      <c r="N1756" s="9">
        <f t="shared" si="83"/>
        <v>42067.876770833333</v>
      </c>
      <c r="O1756" s="11">
        <f>YEAR(Table1[[#This Row],[launch date  conversion]])</f>
        <v>2015</v>
      </c>
      <c r="P1756" t="b">
        <v>0</v>
      </c>
      <c r="Q1756">
        <v>90</v>
      </c>
      <c r="R1756" t="b">
        <v>1</v>
      </c>
      <c r="S1756" t="s">
        <v>8283</v>
      </c>
      <c r="T1756" t="s">
        <v>8353</v>
      </c>
      <c r="U1756" t="s">
        <v>8379</v>
      </c>
    </row>
    <row r="1757" spans="1:21" ht="50" customHeight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15" t="str">
        <f t="shared" si="81"/>
        <v>less than 1000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 s="9">
        <f t="shared" si="82"/>
        <v>42282.788900462961</v>
      </c>
      <c r="L1757" s="11">
        <v>2015</v>
      </c>
      <c r="M1757">
        <v>1441479361</v>
      </c>
      <c r="N1757" s="9">
        <f t="shared" si="83"/>
        <v>42252.788900462961</v>
      </c>
      <c r="O1757" s="11">
        <f>YEAR(Table1[[#This Row],[launch date  conversion]])</f>
        <v>2015</v>
      </c>
      <c r="P1757" t="b">
        <v>0</v>
      </c>
      <c r="Q1757">
        <v>4</v>
      </c>
      <c r="R1757" t="b">
        <v>1</v>
      </c>
      <c r="S1757" t="s">
        <v>8283</v>
      </c>
      <c r="T1757" t="s">
        <v>8353</v>
      </c>
      <c r="U1757" t="s">
        <v>8379</v>
      </c>
    </row>
    <row r="1758" spans="1:21" ht="50" customHeight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15" t="str">
        <f t="shared" si="81"/>
        <v>5000 to 9999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 s="9">
        <f t="shared" si="82"/>
        <v>42611.167465277773</v>
      </c>
      <c r="L1758" s="11">
        <v>2016</v>
      </c>
      <c r="M1758">
        <v>1468987269</v>
      </c>
      <c r="N1758" s="9">
        <f t="shared" si="83"/>
        <v>42571.167465277773</v>
      </c>
      <c r="O1758" s="11">
        <f>YEAR(Table1[[#This Row],[launch date  conversion]])</f>
        <v>2016</v>
      </c>
      <c r="P1758" t="b">
        <v>0</v>
      </c>
      <c r="Q1758">
        <v>120</v>
      </c>
      <c r="R1758" t="b">
        <v>1</v>
      </c>
      <c r="S1758" t="s">
        <v>8283</v>
      </c>
      <c r="T1758" t="s">
        <v>8353</v>
      </c>
      <c r="U1758" t="s">
        <v>8379</v>
      </c>
    </row>
    <row r="1759" spans="1:21" ht="50" customHeight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15" t="str">
        <f t="shared" si="81"/>
        <v>5000 to 9999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 s="9">
        <f t="shared" si="82"/>
        <v>42763.811805555553</v>
      </c>
      <c r="L1759" s="11">
        <v>2017</v>
      </c>
      <c r="M1759">
        <v>1483041083</v>
      </c>
      <c r="N1759" s="9">
        <f t="shared" si="83"/>
        <v>42733.827349537038</v>
      </c>
      <c r="O1759" s="11">
        <f>YEAR(Table1[[#This Row],[launch date  conversion]])</f>
        <v>2016</v>
      </c>
      <c r="P1759" t="b">
        <v>0</v>
      </c>
      <c r="Q1759">
        <v>14</v>
      </c>
      <c r="R1759" t="b">
        <v>1</v>
      </c>
      <c r="S1759" t="s">
        <v>8283</v>
      </c>
      <c r="T1759" t="s">
        <v>8353</v>
      </c>
      <c r="U1759" t="s">
        <v>8379</v>
      </c>
    </row>
    <row r="1760" spans="1:21" ht="50" customHeight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15" t="str">
        <f t="shared" si="81"/>
        <v>1000 to 4999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 s="9">
        <f t="shared" si="82"/>
        <v>42565.955925925926</v>
      </c>
      <c r="L1760" s="11">
        <v>2016</v>
      </c>
      <c r="M1760">
        <v>1463352992</v>
      </c>
      <c r="N1760" s="9">
        <f t="shared" si="83"/>
        <v>42505.955925925926</v>
      </c>
      <c r="O1760" s="11">
        <f>YEAR(Table1[[#This Row],[launch date  conversion]])</f>
        <v>2016</v>
      </c>
      <c r="P1760" t="b">
        <v>0</v>
      </c>
      <c r="Q1760">
        <v>27</v>
      </c>
      <c r="R1760" t="b">
        <v>1</v>
      </c>
      <c r="S1760" t="s">
        <v>8283</v>
      </c>
      <c r="T1760" t="s">
        <v>8353</v>
      </c>
      <c r="U1760" t="s">
        <v>8379</v>
      </c>
    </row>
    <row r="1761" spans="1:21" ht="50" customHeight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15" t="str">
        <f t="shared" si="81"/>
        <v>5000 to 9999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 s="9">
        <f t="shared" si="82"/>
        <v>42088.787372685183</v>
      </c>
      <c r="L1761" s="11">
        <v>2015</v>
      </c>
      <c r="M1761">
        <v>1425585229</v>
      </c>
      <c r="N1761" s="9">
        <f t="shared" si="83"/>
        <v>42068.829039351855</v>
      </c>
      <c r="O1761" s="11">
        <f>YEAR(Table1[[#This Row],[launch date  conversion]])</f>
        <v>2015</v>
      </c>
      <c r="P1761" t="b">
        <v>0</v>
      </c>
      <c r="Q1761">
        <v>49</v>
      </c>
      <c r="R1761" t="b">
        <v>1</v>
      </c>
      <c r="S1761" t="s">
        <v>8283</v>
      </c>
      <c r="T1761" t="s">
        <v>8353</v>
      </c>
      <c r="U1761" t="s">
        <v>8379</v>
      </c>
    </row>
    <row r="1762" spans="1:21" ht="50" customHeight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15" t="str">
        <f t="shared" si="81"/>
        <v>5000 to 9999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 s="9">
        <f t="shared" si="82"/>
        <v>42425.67260416667</v>
      </c>
      <c r="L1762" s="11">
        <v>2016</v>
      </c>
      <c r="M1762">
        <v>1454688513</v>
      </c>
      <c r="N1762" s="9">
        <f t="shared" si="83"/>
        <v>42405.67260416667</v>
      </c>
      <c r="O1762" s="11">
        <f>YEAR(Table1[[#This Row],[launch date  conversion]])</f>
        <v>2016</v>
      </c>
      <c r="P1762" t="b">
        <v>0</v>
      </c>
      <c r="Q1762">
        <v>102</v>
      </c>
      <c r="R1762" t="b">
        <v>1</v>
      </c>
      <c r="S1762" t="s">
        <v>8283</v>
      </c>
      <c r="T1762" t="s">
        <v>8353</v>
      </c>
      <c r="U1762" t="s">
        <v>8379</v>
      </c>
    </row>
    <row r="1763" spans="1:21" ht="50" customHeight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15" t="str">
        <f t="shared" si="81"/>
        <v>less than 1000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9">
        <f t="shared" si="82"/>
        <v>42259.567824074074</v>
      </c>
      <c r="L1763" s="11">
        <v>2015</v>
      </c>
      <c r="M1763">
        <v>1437745060</v>
      </c>
      <c r="N1763" s="9">
        <f t="shared" si="83"/>
        <v>42209.567824074074</v>
      </c>
      <c r="O1763" s="11">
        <f>YEAR(Table1[[#This Row],[launch date  conversion]])</f>
        <v>2015</v>
      </c>
      <c r="P1763" t="b">
        <v>0</v>
      </c>
      <c r="Q1763">
        <v>3</v>
      </c>
      <c r="R1763" t="b">
        <v>1</v>
      </c>
      <c r="S1763" t="s">
        <v>8283</v>
      </c>
      <c r="T1763" t="s">
        <v>8353</v>
      </c>
      <c r="U1763" t="s">
        <v>8379</v>
      </c>
    </row>
    <row r="1764" spans="1:21" ht="50" customHeight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15" t="str">
        <f t="shared" si="81"/>
        <v>less than 1000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9">
        <f t="shared" si="82"/>
        <v>42440.982002314813</v>
      </c>
      <c r="L1764" s="11">
        <v>2016</v>
      </c>
      <c r="M1764">
        <v>1455147245</v>
      </c>
      <c r="N1764" s="9">
        <f t="shared" si="83"/>
        <v>42410.982002314813</v>
      </c>
      <c r="O1764" s="11">
        <f>YEAR(Table1[[#This Row],[launch date  conversion]])</f>
        <v>2016</v>
      </c>
      <c r="P1764" t="b">
        <v>0</v>
      </c>
      <c r="Q1764">
        <v>25</v>
      </c>
      <c r="R1764" t="b">
        <v>1</v>
      </c>
      <c r="S1764" t="s">
        <v>8283</v>
      </c>
      <c r="T1764" t="s">
        <v>8353</v>
      </c>
      <c r="U1764" t="s">
        <v>8379</v>
      </c>
    </row>
    <row r="1765" spans="1:21" ht="50" customHeight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15" t="str">
        <f t="shared" si="81"/>
        <v>10000 to 14999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 s="9">
        <f t="shared" si="82"/>
        <v>42666.868518518517</v>
      </c>
      <c r="L1765" s="11">
        <v>2016</v>
      </c>
      <c r="M1765">
        <v>1474663840</v>
      </c>
      <c r="N1765" s="9">
        <f t="shared" si="83"/>
        <v>42636.868518518517</v>
      </c>
      <c r="O1765" s="11">
        <f>YEAR(Table1[[#This Row],[launch date  conversion]])</f>
        <v>2016</v>
      </c>
      <c r="P1765" t="b">
        <v>0</v>
      </c>
      <c r="Q1765">
        <v>118</v>
      </c>
      <c r="R1765" t="b">
        <v>1</v>
      </c>
      <c r="S1765" t="s">
        <v>8283</v>
      </c>
      <c r="T1765" t="s">
        <v>8353</v>
      </c>
      <c r="U1765" t="s">
        <v>8379</v>
      </c>
    </row>
    <row r="1766" spans="1:21" ht="50" customHeight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15" t="str">
        <f t="shared" si="81"/>
        <v>10000 to 14999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 s="9">
        <f t="shared" si="82"/>
        <v>41854.485868055555</v>
      </c>
      <c r="L1766" s="11">
        <v>2014</v>
      </c>
      <c r="M1766">
        <v>1404560379</v>
      </c>
      <c r="N1766" s="9">
        <f t="shared" si="83"/>
        <v>41825.485868055555</v>
      </c>
      <c r="O1766" s="11">
        <f>YEAR(Table1[[#This Row],[launch date  conversion]])</f>
        <v>2014</v>
      </c>
      <c r="P1766" t="b">
        <v>1</v>
      </c>
      <c r="Q1766">
        <v>39</v>
      </c>
      <c r="R1766" t="b">
        <v>0</v>
      </c>
      <c r="S1766" t="s">
        <v>8283</v>
      </c>
      <c r="T1766" t="s">
        <v>8353</v>
      </c>
      <c r="U1766" t="s">
        <v>8379</v>
      </c>
    </row>
    <row r="1767" spans="1:21" ht="50" customHeight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15" t="str">
        <f t="shared" si="81"/>
        <v>10000 to 14999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 s="9">
        <f t="shared" si="82"/>
        <v>41864.980462962965</v>
      </c>
      <c r="L1767" s="11">
        <v>2014</v>
      </c>
      <c r="M1767">
        <v>1405380712</v>
      </c>
      <c r="N1767" s="9">
        <f t="shared" si="83"/>
        <v>41834.980462962965</v>
      </c>
      <c r="O1767" s="11">
        <f>YEAR(Table1[[#This Row],[launch date  conversion]])</f>
        <v>2014</v>
      </c>
      <c r="P1767" t="b">
        <v>1</v>
      </c>
      <c r="Q1767">
        <v>103</v>
      </c>
      <c r="R1767" t="b">
        <v>0</v>
      </c>
      <c r="S1767" t="s">
        <v>8283</v>
      </c>
      <c r="T1767" t="s">
        <v>8353</v>
      </c>
      <c r="U1767" t="s">
        <v>8379</v>
      </c>
    </row>
    <row r="1768" spans="1:21" ht="50" customHeight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15" t="str">
        <f t="shared" si="81"/>
        <v>1000 to 4999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9">
        <f t="shared" si="82"/>
        <v>41876.859814814816</v>
      </c>
      <c r="L1768" s="11">
        <v>2014</v>
      </c>
      <c r="M1768">
        <v>1407184688</v>
      </c>
      <c r="N1768" s="9">
        <f t="shared" si="83"/>
        <v>41855.859814814816</v>
      </c>
      <c r="O1768" s="11">
        <f>YEAR(Table1[[#This Row],[launch date  conversion]])</f>
        <v>2014</v>
      </c>
      <c r="P1768" t="b">
        <v>1</v>
      </c>
      <c r="Q1768">
        <v>0</v>
      </c>
      <c r="R1768" t="b">
        <v>0</v>
      </c>
      <c r="S1768" t="s">
        <v>8283</v>
      </c>
      <c r="T1768" t="s">
        <v>8353</v>
      </c>
      <c r="U1768" t="s">
        <v>8379</v>
      </c>
    </row>
    <row r="1769" spans="1:21" ht="50" customHeight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15" t="str">
        <f t="shared" si="81"/>
        <v>5000 to 9999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 s="9">
        <f t="shared" si="82"/>
        <v>41854.658379629633</v>
      </c>
      <c r="L1769" s="11">
        <v>2014</v>
      </c>
      <c r="M1769">
        <v>1404488884</v>
 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
      </c>
      <c r="Q1769">
        <v>39</v>
      </c>
      <c r="R1769" t="b">
        <v>0</v>
      </c>
      <c r="S1769" t="s">
        <v>8283</v>
      </c>
      <c r="T1769" t="s">
        <v>8353</v>
      </c>
      <c r="U1769" t="s">
        <v>8379</v>
      </c>
    </row>
    <row r="1770" spans="1:21" ht="50" customHeight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15" t="str">
        <f t="shared" si="81"/>
        <v>5000 to 9999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 s="9">
        <f t="shared" si="82"/>
        <v>41909.560694444444</v>
      </c>
      <c r="L1770" s="11">
        <v>2014</v>
      </c>
      <c r="M1770">
        <v>1406640444</v>
      </c>
      <c r="N1770" s="9">
        <f t="shared" si="83"/>
        <v>41849.560694444444</v>
      </c>
      <c r="O1770" s="11">
        <f>YEAR(Table1[[#This Row],[launch date  conversion]])</f>
        <v>2014</v>
      </c>
      <c r="P1770" t="b">
        <v>1</v>
      </c>
      <c r="Q1770">
        <v>15</v>
      </c>
      <c r="R1770" t="b">
        <v>0</v>
      </c>
      <c r="S1770" t="s">
        <v>8283</v>
      </c>
      <c r="T1770" t="s">
        <v>8353</v>
      </c>
      <c r="U1770" t="s">
        <v>8379</v>
      </c>
    </row>
    <row r="1771" spans="1:21" ht="50" customHeight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15" t="str">
        <f t="shared" si="81"/>
        <v>40000 to 44999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 s="9">
        <f t="shared" si="82"/>
        <v>42017.818969907406</v>
      </c>
      <c r="L1771" s="11">
        <v>2015</v>
      </c>
      <c r="M1771">
        <v>1418585959</v>
      </c>
      <c r="N1771" s="9">
        <f t="shared" si="83"/>
        <v>41987.818969907406</v>
      </c>
      <c r="O1771" s="11">
        <f>YEAR(Table1[[#This Row],[launch date  conversion]])</f>
        <v>2014</v>
      </c>
      <c r="P1771" t="b">
        <v>1</v>
      </c>
      <c r="Q1771">
        <v>22</v>
      </c>
      <c r="R1771" t="b">
        <v>0</v>
      </c>
      <c r="S1771" t="s">
        <v>8283</v>
      </c>
      <c r="T1771" t="s">
        <v>8353</v>
      </c>
      <c r="U1771" t="s">
        <v>8379</v>
      </c>
    </row>
    <row r="1772" spans="1:21" ht="50" customHeight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15" t="str">
        <f t="shared" si="81"/>
        <v>20000 to 24999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 s="9">
        <f t="shared" si="82"/>
        <v>41926.780023148152</v>
      </c>
      <c r="L1772" s="11">
        <v>2014</v>
      </c>
      <c r="M1772">
        <v>1410288194</v>
      </c>
      <c r="N1772" s="9">
        <f t="shared" si="83"/>
        <v>41891.780023148152</v>
      </c>
      <c r="O1772" s="11">
        <f>YEAR(Table1[[#This Row],[launch date  conversion]])</f>
        <v>2014</v>
      </c>
      <c r="P1772" t="b">
        <v>1</v>
      </c>
      <c r="Q1772">
        <v>92</v>
      </c>
      <c r="R1772" t="b">
        <v>0</v>
      </c>
      <c r="S1772" t="s">
        <v>8283</v>
      </c>
      <c r="T1772" t="s">
        <v>8353</v>
      </c>
      <c r="U1772" t="s">
        <v>8379</v>
      </c>
    </row>
    <row r="1773" spans="1:21" ht="50" customHeight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15" t="str">
        <f t="shared" si="81"/>
        <v>1000 to 4999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 s="9">
        <f t="shared" si="82"/>
        <v>41935.979629629634</v>
      </c>
      <c r="L1773" s="11">
        <v>2014</v>
      </c>
      <c r="M1773">
        <v>1411515040</v>
      </c>
      <c r="N1773" s="9">
        <f t="shared" si="83"/>
        <v>41905.979629629634</v>
      </c>
      <c r="O1773" s="11">
        <f>YEAR(Table1[[#This Row],[launch date  conversion]])</f>
        <v>2014</v>
      </c>
      <c r="P1773" t="b">
        <v>1</v>
      </c>
      <c r="Q1773">
        <v>25</v>
      </c>
      <c r="R1773" t="b">
        <v>0</v>
      </c>
      <c r="S1773" t="s">
        <v>8283</v>
      </c>
      <c r="T1773" t="s">
        <v>8353</v>
      </c>
      <c r="U1773" t="s">
        <v>8379</v>
      </c>
    </row>
    <row r="1774" spans="1:21" ht="50" customHeight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15" t="str">
        <f t="shared" si="81"/>
        <v>5000 to 9999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 s="9">
        <f t="shared" si="82"/>
        <v>41826.718009259261</v>
      </c>
      <c r="L1774" s="11">
        <v>2014</v>
      </c>
      <c r="M1774">
        <v>1399482836</v>
      </c>
      <c r="N1774" s="9">
        <f t="shared" si="83"/>
        <v>41766.718009259261</v>
      </c>
      <c r="O1774" s="11">
        <f>YEAR(Table1[[#This Row],[launch date  conversion]])</f>
        <v>2014</v>
      </c>
      <c r="P1774" t="b">
        <v>1</v>
      </c>
      <c r="Q1774">
        <v>19</v>
      </c>
      <c r="R1774" t="b">
        <v>0</v>
      </c>
      <c r="S1774" t="s">
        <v>8283</v>
      </c>
      <c r="T1774" t="s">
        <v>8353</v>
      </c>
      <c r="U1774" t="s">
        <v>8379</v>
      </c>
    </row>
    <row r="1775" spans="1:21" ht="50" customHeight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15" t="str">
        <f t="shared" si="81"/>
        <v>30000 to 34999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 s="9">
        <f t="shared" si="82"/>
        <v>42023.760393518518</v>
      </c>
      <c r="L1775" s="11">
        <v>2015</v>
      </c>
      <c r="M1775">
        <v>1417803298</v>
      </c>
      <c r="N1775" s="9">
        <f t="shared" si="83"/>
        <v>41978.760393518518</v>
      </c>
      <c r="O1775" s="11">
        <f>YEAR(Table1[[#This Row],[launch date  conversion]])</f>
        <v>2014</v>
      </c>
      <c r="P1775" t="b">
        <v>1</v>
      </c>
      <c r="Q1775">
        <v>19</v>
      </c>
      <c r="R1775" t="b">
        <v>0</v>
      </c>
      <c r="S1775" t="s">
        <v>8283</v>
      </c>
      <c r="T1775" t="s">
        <v>8353</v>
      </c>
      <c r="U1775" t="s">
        <v>8379</v>
      </c>
    </row>
    <row r="1776" spans="1:21" ht="50" customHeight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15" t="str">
        <f t="shared" si="81"/>
        <v>1000 to 4999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 s="9">
        <f t="shared" si="82"/>
        <v>41972.624305555553</v>
      </c>
      <c r="L1776" s="11">
        <v>2014</v>
      </c>
      <c r="M1776">
        <v>1413609292</v>
      </c>
      <c r="N1776" s="9">
        <f t="shared" si="83"/>
        <v>41930.218657407408</v>
      </c>
      <c r="O1776" s="11">
        <f>YEAR(Table1[[#This Row],[launch date  conversion]])</f>
        <v>2014</v>
      </c>
      <c r="P1776" t="b">
        <v>1</v>
      </c>
      <c r="Q1776">
        <v>13</v>
      </c>
      <c r="R1776" t="b">
        <v>0</v>
      </c>
      <c r="S1776" t="s">
        <v>8283</v>
      </c>
      <c r="T1776" t="s">
        <v>8353</v>
      </c>
      <c r="U1776" t="s">
        <v>8379</v>
      </c>
    </row>
    <row r="1777" spans="1:21" ht="50" customHeight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15" t="str">
        <f t="shared" si="81"/>
        <v>30000 to 34999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 s="9">
        <f t="shared" si="82"/>
        <v>41936.976388888892</v>
      </c>
      <c r="L1777" s="11">
        <v>2014</v>
      </c>
      <c r="M1777">
        <v>1410305160</v>
      </c>
      <c r="N1777" s="9">
        <f t="shared" si="83"/>
        <v>41891.976388888892</v>
      </c>
      <c r="O1777" s="11">
        <f>YEAR(Table1[[#This Row],[launch date  conversion]])</f>
        <v>2014</v>
      </c>
      <c r="P1777" t="b">
        <v>1</v>
      </c>
      <c r="Q1777">
        <v>124</v>
      </c>
      <c r="R1777" t="b">
        <v>0</v>
      </c>
      <c r="S1777" t="s">
        <v>8283</v>
      </c>
      <c r="T1777" t="s">
        <v>8353</v>
      </c>
      <c r="U1777" t="s">
        <v>8379</v>
      </c>
    </row>
    <row r="1778" spans="1:21" ht="50" customHeight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15" t="str">
        <f t="shared" si="81"/>
        <v>5000 to 9999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 s="9">
        <f t="shared" si="82"/>
        <v>41941.95684027778</v>
      </c>
      <c r="L1778" s="11">
        <v>2014</v>
      </c>
      <c r="M1778">
        <v>1411513071</v>
      </c>
      <c r="N1778" s="9">
        <f t="shared" si="83"/>
        <v>41905.95684027778</v>
      </c>
      <c r="O1778" s="11">
        <f>YEAR(Table1[[#This Row],[launch date  conversion]])</f>
        <v>2014</v>
      </c>
      <c r="P1778" t="b">
        <v>1</v>
      </c>
      <c r="Q1778">
        <v>4</v>
      </c>
      <c r="R1778" t="b">
        <v>0</v>
      </c>
      <c r="S1778" t="s">
        <v>8283</v>
      </c>
      <c r="T1778" t="s">
        <v>8353</v>
      </c>
      <c r="U1778" t="s">
        <v>8379</v>
      </c>
    </row>
    <row r="1779" spans="1:21" ht="50" customHeight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15" t="str">
        <f t="shared" si="81"/>
        <v>1000 to 4999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 s="9">
        <f t="shared" si="82"/>
        <v>42055.357094907406</v>
      </c>
      <c r="L1779" s="11">
        <v>2015</v>
      </c>
      <c r="M1779">
        <v>1421829253</v>
      </c>
      <c r="N1779" s="9">
        <f t="shared" si="83"/>
        <v>42025.357094907406</v>
      </c>
      <c r="O1779" s="11">
        <f>YEAR(Table1[[#This Row],[launch date  conversion]])</f>
        <v>2015</v>
      </c>
      <c r="P1779" t="b">
        <v>1</v>
      </c>
      <c r="Q1779">
        <v>10</v>
      </c>
      <c r="R1779" t="b">
        <v>0</v>
      </c>
      <c r="S1779" t="s">
        <v>8283</v>
      </c>
      <c r="T1779" t="s">
        <v>8353</v>
      </c>
      <c r="U1779" t="s">
        <v>8379</v>
      </c>
    </row>
    <row r="1780" spans="1:21" ht="50" customHeight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15" t="str">
        <f t="shared" si="81"/>
        <v>Greater than 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 s="9">
        <f t="shared" si="82"/>
        <v>42090.821701388893</v>
      </c>
      <c r="L1780" s="11">
        <v>2015</v>
      </c>
      <c r="M1780">
        <v>1423600995</v>
      </c>
      <c r="N1780" s="9">
        <f t="shared" si="83"/>
        <v>42045.86336805555</v>
      </c>
      <c r="O1780" s="11">
        <f>YEAR(Table1[[#This Row],[launch date  conversion]])</f>
        <v>2015</v>
      </c>
      <c r="P1780" t="b">
        <v>1</v>
      </c>
      <c r="Q1780">
        <v>15</v>
      </c>
      <c r="R1780" t="b">
        <v>0</v>
      </c>
      <c r="S1780" t="s">
        <v>8283</v>
      </c>
      <c r="T1780" t="s">
        <v>8353</v>
      </c>
      <c r="U1780" t="s">
        <v>8379</v>
      </c>
    </row>
    <row r="1781" spans="1:21" ht="50" customHeight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15" t="str">
        <f t="shared" si="81"/>
        <v>10000 to 14999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 s="9">
        <f t="shared" si="82"/>
        <v>42615.691898148143</v>
      </c>
      <c r="L1781" s="11">
        <v>2016</v>
      </c>
      <c r="M1781">
        <v>1470242180</v>
      </c>
      <c r="N1781" s="9">
        <f t="shared" si="83"/>
        <v>42585.691898148143</v>
      </c>
      <c r="O1781" s="11">
        <f>YEAR(Table1[[#This Row],[launch date  conversion]])</f>
        <v>2016</v>
      </c>
      <c r="P1781" t="b">
        <v>1</v>
      </c>
      <c r="Q1781">
        <v>38</v>
      </c>
      <c r="R1781" t="b">
        <v>0</v>
      </c>
      <c r="S1781" t="s">
        <v>8283</v>
      </c>
      <c r="T1781" t="s">
        <v>8353</v>
      </c>
      <c r="U1781" t="s">
        <v>8379</v>
      </c>
    </row>
    <row r="1782" spans="1:21" ht="50" customHeight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15" t="str">
        <f t="shared" si="81"/>
        <v>30000 to 34999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 s="9">
        <f t="shared" si="82"/>
        <v>42553.600810185191</v>
      </c>
      <c r="L1782" s="11">
        <v>2016</v>
      </c>
      <c r="M1782">
        <v>1462285510</v>
      </c>
      <c r="N1782" s="9">
        <f t="shared" si="83"/>
        <v>42493.600810185191</v>
      </c>
      <c r="O1782" s="11">
        <f>YEAR(Table1[[#This Row],[launch date  conversion]])</f>
        <v>2016</v>
      </c>
      <c r="P1782" t="b">
        <v>1</v>
      </c>
      <c r="Q1782">
        <v>152</v>
      </c>
      <c r="R1782" t="b">
        <v>0</v>
      </c>
      <c r="S1782" t="s">
        <v>8283</v>
      </c>
      <c r="T1782" t="s">
        <v>8353</v>
      </c>
      <c r="U1782" t="s">
        <v>8379</v>
      </c>
    </row>
    <row r="1783" spans="1:21" ht="50" customHeight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15" t="str">
        <f t="shared" si="81"/>
        <v>5000 to 9999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 s="9">
        <f t="shared" si="82"/>
        <v>42628.617418981477</v>
      </c>
      <c r="L1783" s="11">
        <v>2016</v>
      </c>
      <c r="M1783">
        <v>1471272545</v>
      </c>
      <c r="N1783" s="9">
        <f t="shared" si="83"/>
        <v>42597.617418981477</v>
      </c>
      <c r="O1783" s="11">
        <f>YEAR(Table1[[#This Row],[launch date  conversion]])</f>
        <v>2016</v>
      </c>
      <c r="P1783" t="b">
        <v>1</v>
      </c>
      <c r="Q1783">
        <v>24</v>
      </c>
      <c r="R1783" t="b">
        <v>0</v>
      </c>
      <c r="S1783" t="s">
        <v>8283</v>
      </c>
      <c r="T1783" t="s">
        <v>8353</v>
      </c>
      <c r="U1783" t="s">
        <v>8379</v>
      </c>
    </row>
    <row r="1784" spans="1:21" ht="50" customHeight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15" t="str">
        <f t="shared" si="81"/>
        <v>35000 to 39999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 s="9">
        <f t="shared" si="82"/>
        <v>42421.575104166666</v>
      </c>
      <c r="L1784" s="11">
        <v>2016</v>
      </c>
      <c r="M1784">
        <v>1453211289</v>
      </c>
      <c r="N1784" s="9">
        <f t="shared" si="83"/>
        <v>42388.575104166666</v>
      </c>
      <c r="O1784" s="11">
        <f>YEAR(Table1[[#This Row],[launch date  conversion]])</f>
        <v>2016</v>
      </c>
      <c r="P1784" t="b">
        <v>1</v>
      </c>
      <c r="Q1784">
        <v>76</v>
      </c>
      <c r="R1784" t="b">
        <v>0</v>
      </c>
      <c r="S1784" t="s">
        <v>8283</v>
      </c>
      <c r="T1784" t="s">
        <v>8353</v>
      </c>
      <c r="U1784" t="s">
        <v>8379</v>
      </c>
    </row>
    <row r="1785" spans="1:21" ht="50" customHeight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15" t="str">
        <f t="shared" si="81"/>
        <v>40000 to 44999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 s="9">
        <f t="shared" si="82"/>
        <v>42145.949976851851</v>
      </c>
      <c r="L1785" s="11">
        <v>2015</v>
      </c>
      <c r="M1785">
        <v>1429656478</v>
      </c>
      <c r="N1785" s="9">
        <f t="shared" si="83"/>
        <v>42115.949976851851</v>
      </c>
      <c r="O1785" s="11">
        <f>YEAR(Table1[[#This Row],[launch date  conversion]])</f>
        <v>2015</v>
      </c>
      <c r="P1785" t="b">
        <v>1</v>
      </c>
      <c r="Q1785">
        <v>185</v>
      </c>
      <c r="R1785" t="b">
        <v>0</v>
      </c>
      <c r="S1785" t="s">
        <v>8283</v>
      </c>
      <c r="T1785" t="s">
        <v>8353</v>
      </c>
      <c r="U1785" t="s">
        <v>8379</v>
      </c>
    </row>
    <row r="1786" spans="1:21" ht="50" customHeight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15" t="str">
        <f t="shared" si="81"/>
        <v>5000 to 9999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 s="9">
        <f t="shared" si="82"/>
        <v>42035.142361111109</v>
      </c>
      <c r="L1786" s="11">
        <v>2015</v>
      </c>
      <c r="M1786">
        <v>1419954240</v>
      </c>
      <c r="N1786" s="9">
        <f t="shared" si="83"/>
        <v>42003.655555555553</v>
      </c>
      <c r="O1786" s="11">
        <f>YEAR(Table1[[#This Row],[launch date  conversion]])</f>
        <v>2014</v>
      </c>
      <c r="P1786" t="b">
        <v>1</v>
      </c>
      <c r="Q1786">
        <v>33</v>
      </c>
      <c r="R1786" t="b">
        <v>0</v>
      </c>
      <c r="S1786" t="s">
        <v>8283</v>
      </c>
      <c r="T1786" t="s">
        <v>8353</v>
      </c>
      <c r="U1786" t="s">
        <v>8379</v>
      </c>
    </row>
    <row r="1787" spans="1:21" ht="50" customHeight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15" t="str">
        <f t="shared" si="81"/>
        <v>20000 to 24999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 s="9">
        <f t="shared" si="82"/>
        <v>41928</v>
      </c>
      <c r="L1787" s="11">
        <v>2014</v>
      </c>
      <c r="M1787">
        <v>1410750855</v>
      </c>
      <c r="N1787" s="9">
        <f t="shared" si="83"/>
        <v>41897.134895833333</v>
      </c>
      <c r="O1787" s="11">
        <f>YEAR(Table1[[#This Row],[launch date  conversion]])</f>
        <v>2014</v>
      </c>
      <c r="P1787" t="b">
        <v>1</v>
      </c>
      <c r="Q1787">
        <v>108</v>
      </c>
      <c r="R1787" t="b">
        <v>0</v>
      </c>
      <c r="S1787" t="s">
        <v>8283</v>
      </c>
      <c r="T1787" t="s">
        <v>8353</v>
      </c>
      <c r="U1787" t="s">
        <v>8379</v>
      </c>
    </row>
    <row r="1788" spans="1:21" ht="50" customHeight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15" t="str">
        <f t="shared" si="81"/>
        <v>1000 to 4999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 s="9">
        <f t="shared" si="82"/>
        <v>41988.550659722227</v>
      </c>
      <c r="L1788" s="11">
        <v>2014</v>
      </c>
      <c r="M1788">
        <v>1416057177</v>
      </c>
      <c r="N1788" s="9">
        <f t="shared" si="83"/>
        <v>41958.550659722227</v>
      </c>
      <c r="O1788" s="11">
        <f>YEAR(Table1[[#This Row],[launch date  conversion]])</f>
        <v>2014</v>
      </c>
      <c r="P1788" t="b">
        <v>1</v>
      </c>
      <c r="Q1788">
        <v>29</v>
      </c>
      <c r="R1788" t="b">
        <v>0</v>
      </c>
      <c r="S1788" t="s">
        <v>8283</v>
      </c>
      <c r="T1788" t="s">
        <v>8353</v>
      </c>
      <c r="U1788" t="s">
        <v>8379</v>
      </c>
    </row>
    <row r="1789" spans="1:21" ht="50" customHeight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15" t="str">
        <f t="shared" si="81"/>
        <v>10000 to 14999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 s="9">
        <f t="shared" si="82"/>
        <v>42098.613854166666</v>
      </c>
      <c r="L1789" s="11">
        <v>2015</v>
      </c>
      <c r="M1789">
        <v>1425570237</v>
      </c>
      <c r="N1789" s="9">
        <f t="shared" si="83"/>
        <v>42068.65552083333</v>
      </c>
      <c r="O1789" s="11">
        <f>YEAR(Table1[[#This Row],[launch date  conversion]])</f>
        <v>2015</v>
      </c>
      <c r="P1789" t="b">
        <v>1</v>
      </c>
      <c r="Q1789">
        <v>24</v>
      </c>
      <c r="R1789" t="b">
        <v>0</v>
      </c>
      <c r="S1789" t="s">
        <v>8283</v>
      </c>
      <c r="T1789" t="s">
        <v>8353</v>
      </c>
      <c r="U1789" t="s">
        <v>8379</v>
      </c>
    </row>
    <row r="1790" spans="1:21" ht="50" customHeight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15" t="str">
        <f t="shared" si="81"/>
        <v>5000 to 9999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 s="9">
        <f t="shared" si="82"/>
        <v>41943.94840277778</v>
      </c>
      <c r="L1790" s="11">
        <v>2014</v>
      </c>
      <c r="M1790">
        <v>1412203542</v>
      </c>
      <c r="N1790" s="9">
        <f t="shared" si="83"/>
        <v>41913.94840277778</v>
      </c>
      <c r="O1790" s="11">
        <f>YEAR(Table1[[#This Row],[launch date  conversion]])</f>
        <v>2014</v>
      </c>
      <c r="P1790" t="b">
        <v>1</v>
      </c>
      <c r="Q1790">
        <v>4</v>
      </c>
      <c r="R1790" t="b">
        <v>0</v>
      </c>
      <c r="S1790" t="s">
        <v>8283</v>
      </c>
      <c r="T1790" t="s">
        <v>8353</v>
      </c>
      <c r="U1790" t="s">
        <v>8379</v>
      </c>
    </row>
    <row r="1791" spans="1:21" ht="50" customHeight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15" t="str">
        <f t="shared" si="81"/>
        <v>5000 to 9999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 s="9">
        <f t="shared" si="82"/>
        <v>42016.250034722223</v>
      </c>
      <c r="L1791" s="11">
        <v>2015</v>
      </c>
      <c r="M1791">
        <v>1415858403</v>
      </c>
      <c r="N1791" s="9">
        <f t="shared" si="83"/>
        <v>41956.250034722223</v>
      </c>
      <c r="O1791" s="11">
        <f>YEAR(Table1[[#This Row],[launch date  conversion]])</f>
        <v>2014</v>
      </c>
      <c r="P1791" t="b">
        <v>1</v>
      </c>
      <c r="Q1791">
        <v>4</v>
      </c>
      <c r="R1791" t="b">
        <v>0</v>
      </c>
      <c r="S1791" t="s">
        <v>8283</v>
      </c>
      <c r="T1791" t="s">
        <v>8353</v>
      </c>
      <c r="U1791" t="s">
        <v>8379</v>
      </c>
    </row>
    <row r="1792" spans="1:21" ht="50" customHeight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15" t="str">
        <f t="shared" si="81"/>
        <v>30000 to 34999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 s="9">
        <f t="shared" si="82"/>
        <v>42040.674513888895</v>
      </c>
      <c r="L1792" s="11">
        <v>2015</v>
      </c>
      <c r="M1792">
        <v>1420560678</v>
      </c>
      <c r="N1792" s="9">
        <f t="shared" si="83"/>
        <v>42010.674513888895</v>
      </c>
      <c r="O1792" s="11">
        <f>YEAR(Table1[[#This Row],[launch date  conversion]])</f>
        <v>2015</v>
      </c>
      <c r="P1792" t="b">
        <v>1</v>
      </c>
      <c r="Q1792">
        <v>15</v>
      </c>
      <c r="R1792" t="b">
        <v>0</v>
      </c>
      <c r="S1792" t="s">
        <v>8283</v>
      </c>
      <c r="T1792" t="s">
        <v>8353</v>
      </c>
      <c r="U1792" t="s">
        <v>8379</v>
      </c>
    </row>
    <row r="1793" spans="1:21" ht="50" customHeight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15" t="str">
        <f t="shared" si="81"/>
        <v>1000 to 4999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 s="9">
        <f t="shared" si="82"/>
        <v>42033.740335648152</v>
      </c>
      <c r="L1793" s="11">
        <v>2015</v>
      </c>
      <c r="M1793">
        <v>1417369565</v>
      </c>
      <c r="N1793" s="9">
        <f t="shared" si="83"/>
        <v>41973.740335648152</v>
      </c>
      <c r="O1793" s="11">
        <f>YEAR(Table1[[#This Row],[launch date  conversion]])</f>
        <v>2014</v>
      </c>
      <c r="P1793" t="b">
        <v>1</v>
      </c>
      <c r="Q1793">
        <v>4</v>
      </c>
      <c r="R1793" t="b">
        <v>0</v>
      </c>
      <c r="S1793" t="s">
        <v>8283</v>
      </c>
      <c r="T1793" t="s">
        <v>8353</v>
      </c>
      <c r="U1793" t="s">
        <v>8379</v>
      </c>
    </row>
    <row r="1794" spans="1:21" ht="50" customHeight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15" t="str">
        <f t="shared" ref="E1794:E1857" si="84">_xlfn.IFS(D1794&lt;1000,"less than 1000",D1794&lt;5000, "1000 to 4999",D1794&lt;10000, "5000 to 9999",D1794&lt;15000, "10000 to 14999",D1794&lt;20000,"15000 to 19999",D1794&lt;25000, "20000 to 24999", D1794&lt;30000, "25000 to 29999",D1794&lt;35000,"30000 to 34999", D1794&lt;40000,"35000 to 39999", D1794&lt;45000,"40000 to 44999",D1794&lt;50000,"45000 to 49999",TRUE, "Greater than 50000")</f>
        <v>25000 to 29999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 s="9">
        <f t="shared" si="82"/>
        <v>42226.290972222225</v>
      </c>
      <c r="L1794" s="11">
        <v>2015</v>
      </c>
      <c r="M1794">
        <v>1435970682</v>
      </c>
      <c r="N1794" s="9">
        <f t="shared" si="83"/>
        <v>42189.031041666662</v>
      </c>
      <c r="O1794" s="11">
        <f>YEAR(Table1[[#This Row],[launch date  conversion]])</f>
        <v>2015</v>
      </c>
      <c r="P1794" t="b">
        <v>1</v>
      </c>
      <c r="Q1794">
        <v>139</v>
      </c>
      <c r="R1794" t="b">
        <v>0</v>
      </c>
      <c r="S1794" t="s">
        <v>8283</v>
      </c>
      <c r="T1794" t="s">
        <v>8353</v>
      </c>
      <c r="U1794" t="s">
        <v>8379</v>
      </c>
    </row>
    <row r="1795" spans="1:21" ht="50" customHeight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15" t="str">
        <f t="shared" si="84"/>
        <v>1000 to 4999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 s="9">
        <f t="shared" ref="K1795:K1858" si="85">(((J1795/60)/60)/24)+DATE(1970,1,1)</f>
        <v>41970.933333333334</v>
      </c>
      <c r="L1795" s="11">
        <v>2014</v>
      </c>
      <c r="M1795">
        <v>1414531440</v>
      </c>
      <c r="N1795" s="9">
        <f t="shared" ref="N1795:N1858" si="86">(((M1795/60)/60)/24)+DATE(1970,1,1)</f>
        <v>41940.89166666667</v>
      </c>
      <c r="O1795" s="11">
        <f>YEAR(Table1[[#This Row],[launch date  conversion]])</f>
        <v>2014</v>
      </c>
      <c r="P1795" t="b">
        <v>1</v>
      </c>
      <c r="Q1795">
        <v>2</v>
      </c>
      <c r="R1795" t="b">
        <v>0</v>
      </c>
      <c r="S1795" t="s">
        <v>8283</v>
      </c>
      <c r="T1795" t="s">
        <v>8353</v>
      </c>
      <c r="U1795" t="s">
        <v>8379</v>
      </c>
    </row>
    <row r="1796" spans="1:21" ht="50" customHeight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15" t="str">
        <f t="shared" si="84"/>
        <v>5000 to 9999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 s="9">
        <f t="shared" si="85"/>
        <v>42046.551180555558</v>
      </c>
      <c r="L1796" s="11">
        <v>2015</v>
      </c>
      <c r="M1796">
        <v>1420636422</v>
      </c>
      <c r="N1796" s="9">
        <f t="shared" si="86"/>
        <v>42011.551180555558</v>
      </c>
      <c r="O1796" s="11">
        <f>YEAR(Table1[[#This Row],[launch date  conversion]])</f>
        <v>2015</v>
      </c>
      <c r="P1796" t="b">
        <v>1</v>
      </c>
      <c r="Q1796">
        <v>18</v>
      </c>
      <c r="R1796" t="b">
        <v>0</v>
      </c>
      <c r="S1796" t="s">
        <v>8283</v>
      </c>
      <c r="T1796" t="s">
        <v>8353</v>
      </c>
      <c r="U1796" t="s">
        <v>8379</v>
      </c>
    </row>
    <row r="1797" spans="1:21" ht="50" customHeight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15" t="str">
        <f t="shared" si="84"/>
        <v>25000 to 29999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 s="9">
        <f t="shared" si="85"/>
        <v>42657.666666666672</v>
      </c>
      <c r="L1797" s="11">
        <v>2016</v>
      </c>
      <c r="M1797">
        <v>1473922541</v>
      </c>
      <c r="N1797" s="9">
        <f t="shared" si="86"/>
        <v>42628.288668981477</v>
      </c>
      <c r="O1797" s="11">
        <f>YEAR(Table1[[#This Row],[launch date  conversion]])</f>
        <v>2016</v>
      </c>
      <c r="P1797" t="b">
        <v>1</v>
      </c>
      <c r="Q1797">
        <v>81</v>
      </c>
      <c r="R1797" t="b">
        <v>0</v>
      </c>
      <c r="S1797" t="s">
        <v>8283</v>
      </c>
      <c r="T1797" t="s">
        <v>8353</v>
      </c>
      <c r="U1797" t="s">
        <v>8379</v>
      </c>
    </row>
    <row r="1798" spans="1:21" ht="50" customHeight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15" t="str">
        <f t="shared" si="84"/>
        <v>15000 to 19999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 s="9">
        <f t="shared" si="85"/>
        <v>42575.439421296294</v>
      </c>
      <c r="L1798" s="11">
        <v>2016</v>
      </c>
      <c r="M1798">
        <v>1464172366</v>
      </c>
      <c r="N1798" s="9">
        <f t="shared" si="86"/>
        <v>42515.439421296294</v>
      </c>
      <c r="O1798" s="11">
        <f>YEAR(Table1[[#This Row],[launch date  conversion]])</f>
        <v>2016</v>
      </c>
      <c r="P1798" t="b">
        <v>1</v>
      </c>
      <c r="Q1798">
        <v>86</v>
      </c>
      <c r="R1798" t="b">
        <v>0</v>
      </c>
      <c r="S1798" t="s">
        <v>8283</v>
      </c>
      <c r="T1798" t="s">
        <v>8353</v>
      </c>
      <c r="U1798" t="s">
        <v>8379</v>
      </c>
    </row>
    <row r="1799" spans="1:21" ht="50" customHeight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15" t="str">
        <f t="shared" si="84"/>
        <v>10000 to 14999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 s="9">
        <f t="shared" si="85"/>
        <v>42719.56931712963</v>
      </c>
      <c r="L1799" s="11">
        <v>2016</v>
      </c>
      <c r="M1799">
        <v>1479217189</v>
      </c>
      <c r="N1799" s="9">
        <f t="shared" si="86"/>
        <v>42689.56931712963</v>
      </c>
      <c r="O1799" s="11">
        <f>YEAR(Table1[[#This Row],[launch date  conversion]])</f>
        <v>2016</v>
      </c>
      <c r="P1799" t="b">
        <v>1</v>
      </c>
      <c r="Q1799">
        <v>140</v>
      </c>
      <c r="R1799" t="b">
        <v>0</v>
      </c>
      <c r="S1799" t="s">
        <v>8283</v>
      </c>
      <c r="T1799" t="s">
        <v>8353</v>
      </c>
      <c r="U1799" t="s">
        <v>8379</v>
      </c>
    </row>
    <row r="1800" spans="1:21" ht="50" customHeight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15" t="str">
        <f t="shared" si="84"/>
        <v>15000 to 19999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 s="9">
        <f t="shared" si="85"/>
        <v>42404.32677083333</v>
      </c>
      <c r="L1800" s="11">
        <v>2016</v>
      </c>
      <c r="M1800">
        <v>1449388233</v>
      </c>
      <c r="N1800" s="9">
        <f t="shared" si="86"/>
        <v>42344.32677083333</v>
      </c>
      <c r="O1800" s="11">
        <f>YEAR(Table1[[#This Row],[launch date  conversion]])</f>
        <v>2015</v>
      </c>
      <c r="P1800" t="b">
        <v>1</v>
      </c>
      <c r="Q1800">
        <v>37</v>
      </c>
      <c r="R1800" t="b">
        <v>0</v>
      </c>
      <c r="S1800" t="s">
        <v>8283</v>
      </c>
      <c r="T1800" t="s">
        <v>8353</v>
      </c>
      <c r="U1800" t="s">
        <v>8379</v>
      </c>
    </row>
    <row r="1801" spans="1:21" ht="50" customHeight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15" t="str">
        <f t="shared" si="84"/>
        <v>1000 to 4999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 s="9">
        <f t="shared" si="85"/>
        <v>41954.884351851855</v>
      </c>
      <c r="L1801" s="11">
        <v>2014</v>
      </c>
      <c r="M1801">
        <v>1414008808</v>
      </c>
      <c r="N1801" s="9">
        <f t="shared" si="86"/>
        <v>41934.842685185184</v>
      </c>
      <c r="O1801" s="11">
        <f>YEAR(Table1[[#This Row],[launch date  conversion]])</f>
        <v>2014</v>
      </c>
      <c r="P1801" t="b">
        <v>1</v>
      </c>
      <c r="Q1801">
        <v>6</v>
      </c>
      <c r="R1801" t="b">
        <v>0</v>
      </c>
      <c r="S1801" t="s">
        <v>8283</v>
      </c>
      <c r="T1801" t="s">
        <v>8353</v>
      </c>
      <c r="U1801" t="s">
        <v>8379</v>
      </c>
    </row>
    <row r="1802" spans="1:21" ht="50" customHeight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15" t="str">
        <f t="shared" si="84"/>
        <v>45000 to 49999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 s="9">
        <f t="shared" si="85"/>
        <v>42653.606134259258</v>
      </c>
      <c r="L1802" s="11">
        <v>2016</v>
      </c>
      <c r="M1802">
        <v>1473517970</v>
      </c>
      <c r="N1802" s="9">
        <f t="shared" si="86"/>
        <v>42623.606134259258</v>
      </c>
      <c r="O1802" s="11">
        <f>YEAR(Table1[[#This Row],[launch date  conversion]])</f>
        <v>2016</v>
      </c>
      <c r="P1802" t="b">
        <v>1</v>
      </c>
      <c r="Q1802">
        <v>113</v>
      </c>
      <c r="R1802" t="b">
        <v>0</v>
      </c>
      <c r="S1802" t="s">
        <v>8283</v>
      </c>
      <c r="T1802" t="s">
        <v>8353</v>
      </c>
      <c r="U1802" t="s">
        <v>8379</v>
      </c>
    </row>
    <row r="1803" spans="1:21" ht="50" customHeight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15" t="str">
        <f t="shared" si="84"/>
        <v>15000 to 19999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 s="9">
        <f t="shared" si="85"/>
        <v>42353.506944444445</v>
      </c>
      <c r="L1803" s="11">
        <v>2015</v>
      </c>
      <c r="M1803">
        <v>1447429868</v>
      </c>
      <c r="N1803" s="9">
        <f t="shared" si="86"/>
        <v>42321.660509259258</v>
      </c>
      <c r="O1803" s="11">
        <f>YEAR(Table1[[#This Row],[launch date  conversion]])</f>
        <v>2015</v>
      </c>
      <c r="P1803" t="b">
        <v>1</v>
      </c>
      <c r="Q1803">
        <v>37</v>
      </c>
      <c r="R1803" t="b">
        <v>0</v>
      </c>
      <c r="S1803" t="s">
        <v>8283</v>
      </c>
      <c r="T1803" t="s">
        <v>8353</v>
      </c>
      <c r="U1803" t="s">
        <v>8379</v>
      </c>
    </row>
    <row r="1804" spans="1:21" ht="50" customHeight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15" t="str">
        <f t="shared" si="84"/>
        <v>1000 to 4999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 s="9">
        <f t="shared" si="85"/>
        <v>42182.915972222225</v>
      </c>
      <c r="L1804" s="11">
        <v>2015</v>
      </c>
      <c r="M1804">
        <v>1433416830</v>
      </c>
      <c r="N1804" s="9">
        <f t="shared" si="86"/>
        <v>42159.47256944445</v>
      </c>
      <c r="O1804" s="11">
        <f>YEAR(Table1[[#This Row],[launch date  conversion]])</f>
        <v>2015</v>
      </c>
      <c r="P1804" t="b">
        <v>1</v>
      </c>
      <c r="Q1804">
        <v>18</v>
      </c>
      <c r="R1804" t="b">
        <v>0</v>
      </c>
      <c r="S1804" t="s">
        <v>8283</v>
      </c>
      <c r="T1804" t="s">
        <v>8353</v>
      </c>
      <c r="U1804" t="s">
        <v>8379</v>
      </c>
    </row>
    <row r="1805" spans="1:21" ht="50" customHeight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15" t="str">
        <f t="shared" si="84"/>
        <v>15000 to 19999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 s="9">
        <f t="shared" si="85"/>
        <v>42049.071550925932</v>
      </c>
      <c r="L1805" s="11">
        <v>2015</v>
      </c>
      <c r="M1805">
        <v>1421199782</v>
      </c>
      <c r="N1805" s="9">
        <f t="shared" si="86"/>
        <v>42018.071550925932</v>
      </c>
      <c r="O1805" s="11">
        <f>YEAR(Table1[[#This Row],[launch date  conversion]])</f>
        <v>2015</v>
      </c>
      <c r="P1805" t="b">
        <v>1</v>
      </c>
      <c r="Q1805">
        <v>75</v>
      </c>
      <c r="R1805" t="b">
        <v>0</v>
      </c>
      <c r="S1805" t="s">
        <v>8283</v>
      </c>
      <c r="T1805" t="s">
        <v>8353</v>
      </c>
      <c r="U1805" t="s">
        <v>8379</v>
      </c>
    </row>
    <row r="1806" spans="1:21" ht="50" customHeight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15" t="str">
        <f t="shared" si="84"/>
        <v>15000 to 19999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 s="9">
        <f t="shared" si="85"/>
        <v>42322.719953703709</v>
      </c>
      <c r="L1806" s="11">
        <v>2015</v>
      </c>
      <c r="M1806">
        <v>1444061804</v>
      </c>
      <c r="N1806" s="9">
        <f t="shared" si="86"/>
        <v>42282.678287037037</v>
      </c>
      <c r="O1806" s="11">
        <f>YEAR(Table1[[#This Row],[launch date  conversion]])</f>
        <v>2015</v>
      </c>
      <c r="P1806" t="b">
        <v>1</v>
      </c>
      <c r="Q1806">
        <v>52</v>
      </c>
      <c r="R1806" t="b">
        <v>0</v>
      </c>
      <c r="S1806" t="s">
        <v>8283</v>
      </c>
      <c r="T1806" t="s">
        <v>8353</v>
      </c>
      <c r="U1806" t="s">
        <v>8379</v>
      </c>
    </row>
    <row r="1807" spans="1:21" ht="50" customHeight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15" t="str">
        <f t="shared" si="84"/>
        <v>20000 to 24999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 s="9">
        <f t="shared" si="85"/>
        <v>42279.75</v>
      </c>
      <c r="L1807" s="11">
        <v>2015</v>
      </c>
      <c r="M1807">
        <v>1441048658</v>
      </c>
      <c r="N1807" s="9">
        <f t="shared" si="86"/>
        <v>42247.803912037038</v>
      </c>
      <c r="O1807" s="11">
        <f>YEAR(Table1[[#This Row],[launch date  conversion]])</f>
        <v>2015</v>
      </c>
      <c r="P1807" t="b">
        <v>1</v>
      </c>
      <c r="Q1807">
        <v>122</v>
      </c>
      <c r="R1807" t="b">
        <v>0</v>
      </c>
      <c r="S1807" t="s">
        <v>8283</v>
      </c>
      <c r="T1807" t="s">
        <v>8353</v>
      </c>
      <c r="U1807" t="s">
        <v>8379</v>
      </c>
    </row>
    <row r="1808" spans="1:21" ht="50" customHeight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15" t="str">
        <f t="shared" si="84"/>
        <v>20000 to 24999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 s="9">
        <f t="shared" si="85"/>
        <v>41912.638298611113</v>
      </c>
      <c r="L1808" s="11">
        <v>2014</v>
      </c>
      <c r="M1808">
        <v>1409066349</v>
      </c>
      <c r="N1808" s="9">
        <f t="shared" si="86"/>
        <v>41877.638298611113</v>
      </c>
      <c r="O1808" s="11">
        <f>YEAR(Table1[[#This Row],[launch date  conversion]])</f>
        <v>2014</v>
      </c>
      <c r="P1808" t="b">
        <v>1</v>
      </c>
      <c r="Q1808">
        <v>8</v>
      </c>
      <c r="R1808" t="b">
        <v>0</v>
      </c>
      <c r="S1808" t="s">
        <v>8283</v>
      </c>
      <c r="T1808" t="s">
        <v>8353</v>
      </c>
      <c r="U1808" t="s">
        <v>8379</v>
      </c>
    </row>
    <row r="1809" spans="1:21" ht="50" customHeight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15" t="str">
        <f t="shared" si="84"/>
        <v>5000 to 9999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 s="9">
        <f t="shared" si="85"/>
        <v>41910.068437499998</v>
      </c>
      <c r="L1809" s="11">
        <v>2014</v>
      </c>
      <c r="M1809">
        <v>1409276313</v>
      </c>
      <c r="N1809" s="9">
        <f t="shared" si="86"/>
        <v>41880.068437499998</v>
      </c>
      <c r="O1809" s="11">
        <f>YEAR(Table1[[#This Row],[launch date  conversion]])</f>
        <v>2014</v>
      </c>
      <c r="P1809" t="b">
        <v>1</v>
      </c>
      <c r="Q1809">
        <v>8</v>
      </c>
      <c r="R1809" t="b">
        <v>0</v>
      </c>
      <c r="S1809" t="s">
        <v>8283</v>
      </c>
      <c r="T1809" t="s">
        <v>8353</v>
      </c>
      <c r="U1809" t="s">
        <v>8379</v>
      </c>
    </row>
    <row r="1810" spans="1:21" ht="50" customHeight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15" t="str">
        <f t="shared" si="84"/>
        <v>25000 to 29999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 s="9">
        <f t="shared" si="85"/>
        <v>42777.680902777778</v>
      </c>
      <c r="L1810" s="11">
        <v>2017</v>
      </c>
      <c r="M1810">
        <v>1483806030</v>
      </c>
      <c r="N1810" s="9">
        <f t="shared" si="86"/>
        <v>42742.680902777778</v>
      </c>
      <c r="O1810" s="11">
        <f>YEAR(Table1[[#This Row],[launch date  conversion]])</f>
        <v>2017</v>
      </c>
      <c r="P1810" t="b">
        <v>1</v>
      </c>
      <c r="Q1810">
        <v>96</v>
      </c>
      <c r="R1810" t="b">
        <v>0</v>
      </c>
      <c r="S1810" t="s">
        <v>8283</v>
      </c>
      <c r="T1810" t="s">
        <v>8353</v>
      </c>
      <c r="U1810" t="s">
        <v>8379</v>
      </c>
    </row>
    <row r="1811" spans="1:21" ht="50" customHeight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15" t="str">
        <f t="shared" si="84"/>
        <v>1000 to 4999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 s="9">
        <f t="shared" si="85"/>
        <v>42064.907858796301</v>
      </c>
      <c r="L1811" s="11">
        <v>2015</v>
      </c>
      <c r="M1811">
        <v>1422222439</v>
      </c>
      <c r="N1811" s="9">
        <f t="shared" si="86"/>
        <v>42029.907858796301</v>
      </c>
      <c r="O1811" s="11">
        <f>YEAR(Table1[[#This Row],[launch date  conversion]])</f>
        <v>2015</v>
      </c>
      <c r="P1811" t="b">
        <v>1</v>
      </c>
      <c r="Q1811">
        <v>9</v>
      </c>
      <c r="R1811" t="b">
        <v>0</v>
      </c>
      <c r="S1811" t="s">
        <v>8283</v>
      </c>
      <c r="T1811" t="s">
        <v>8353</v>
      </c>
      <c r="U1811" t="s">
        <v>8379</v>
      </c>
    </row>
    <row r="1812" spans="1:21" ht="50" customHeight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15" t="str">
        <f t="shared" si="84"/>
        <v>less than 1000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 s="9">
        <f t="shared" si="85"/>
        <v>41872.91002314815</v>
      </c>
      <c r="L1812" s="11">
        <v>2014</v>
      </c>
      <c r="M1812">
        <v>1407621026</v>
      </c>
      <c r="N1812" s="9">
        <f t="shared" si="86"/>
        <v>41860.91002314815</v>
      </c>
      <c r="O1812" s="11">
        <f>YEAR(Table1[[#This Row],[launch date  conversion]])</f>
        <v>2014</v>
      </c>
      <c r="P1812" t="b">
        <v>0</v>
      </c>
      <c r="Q1812">
        <v>2</v>
      </c>
      <c r="R1812" t="b">
        <v>0</v>
      </c>
      <c r="S1812" t="s">
        <v>8283</v>
      </c>
      <c r="T1812" t="s">
        <v>8353</v>
      </c>
      <c r="U1812" t="s">
        <v>8379</v>
      </c>
    </row>
    <row r="1813" spans="1:21" ht="50" customHeight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15" t="str">
        <f t="shared" si="84"/>
        <v>Greater than 50000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 s="9">
        <f t="shared" si="85"/>
        <v>41936.166666666664</v>
      </c>
      <c r="L1813" s="11">
        <v>2014</v>
      </c>
      <c r="M1813">
        <v>1408962270</v>
      </c>
      <c r="N1813" s="9">
        <f t="shared" si="86"/>
        <v>41876.433680555558</v>
      </c>
      <c r="O1813" s="11">
        <f>YEAR(Table1[[#This Row],[launch date  conversion]])</f>
        <v>2014</v>
      </c>
      <c r="P1813" t="b">
        <v>0</v>
      </c>
      <c r="Q1813">
        <v>26</v>
      </c>
      <c r="R1813" t="b">
        <v>0</v>
      </c>
      <c r="S1813" t="s">
        <v>8283</v>
      </c>
      <c r="T1813" t="s">
        <v>8353</v>
      </c>
      <c r="U1813" t="s">
        <v>8379</v>
      </c>
    </row>
    <row r="1814" spans="1:21" ht="50" customHeight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15" t="str">
        <f t="shared" si="84"/>
        <v>5000 to 9999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 s="9">
        <f t="shared" si="85"/>
        <v>42554.318703703699</v>
      </c>
      <c r="L1814" s="11">
        <v>2016</v>
      </c>
      <c r="M1814">
        <v>1464939536</v>
      </c>
      <c r="N1814" s="9">
        <f t="shared" si="86"/>
        <v>42524.318703703699</v>
      </c>
      <c r="O1814" s="11">
        <f>YEAR(Table1[[#This Row],[launch date  conversion]])</f>
        <v>2016</v>
      </c>
      <c r="P1814" t="b">
        <v>0</v>
      </c>
      <c r="Q1814">
        <v>23</v>
      </c>
      <c r="R1814" t="b">
        <v>0</v>
      </c>
      <c r="S1814" t="s">
        <v>8283</v>
      </c>
      <c r="T1814" t="s">
        <v>8353</v>
      </c>
      <c r="U1814" t="s">
        <v>8379</v>
      </c>
    </row>
    <row r="1815" spans="1:21" ht="50" customHeight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15" t="str">
        <f t="shared" si="84"/>
        <v>5000 to 9999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9">
        <f t="shared" si="85"/>
        <v>41859.889027777775</v>
      </c>
      <c r="L1815" s="11">
        <v>2014</v>
      </c>
      <c r="M1815">
        <v>1404940812</v>
      </c>
      <c r="N1815" s="9">
        <f t="shared" si="86"/>
        <v>41829.889027777775</v>
      </c>
      <c r="O1815" s="11">
        <f>YEAR(Table1[[#This Row],[launch date  conversion]])</f>
        <v>2014</v>
      </c>
      <c r="P1815" t="b">
        <v>0</v>
      </c>
      <c r="Q1815">
        <v>0</v>
      </c>
      <c r="R1815" t="b">
        <v>0</v>
      </c>
      <c r="S1815" t="s">
        <v>8283</v>
      </c>
      <c r="T1815" t="s">
        <v>8353</v>
      </c>
      <c r="U1815" t="s">
        <v>8379</v>
      </c>
    </row>
    <row r="1816" spans="1:21" ht="50" customHeight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15" t="str">
        <f t="shared" si="84"/>
        <v>10000 to 14999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 s="9">
        <f t="shared" si="85"/>
        <v>42063.314074074078</v>
      </c>
      <c r="L1816" s="11">
        <v>2015</v>
      </c>
      <c r="M1816">
        <v>1422516736</v>
      </c>
      <c r="N1816" s="9">
        <f t="shared" si="86"/>
        <v>42033.314074074078</v>
      </c>
      <c r="O1816" s="11">
        <f>YEAR(Table1[[#This Row],[launch date  conversion]])</f>
        <v>2015</v>
      </c>
      <c r="P1816" t="b">
        <v>0</v>
      </c>
      <c r="Q1816">
        <v>140</v>
      </c>
      <c r="R1816" t="b">
        <v>0</v>
      </c>
      <c r="S1816" t="s">
        <v>8283</v>
      </c>
      <c r="T1816" t="s">
        <v>8353</v>
      </c>
      <c r="U1816" t="s">
        <v>8379</v>
      </c>
    </row>
    <row r="1817" spans="1:21" ht="50" customHeight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15" t="str">
        <f t="shared" si="84"/>
        <v>1000 to 4999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9">
        <f t="shared" si="85"/>
        <v>42186.906678240746</v>
      </c>
      <c r="L1817" s="11">
        <v>2015</v>
      </c>
      <c r="M1817">
        <v>1434577537</v>
      </c>
      <c r="N1817" s="9">
        <f t="shared" si="86"/>
        <v>42172.906678240746</v>
      </c>
      <c r="O1817" s="11">
        <f>YEAR(Table1[[#This Row],[launch date  conversion]])</f>
        <v>2015</v>
      </c>
      <c r="P1817" t="b">
        <v>0</v>
      </c>
      <c r="Q1817">
        <v>0</v>
      </c>
      <c r="R1817" t="b">
        <v>0</v>
      </c>
      <c r="S1817" t="s">
        <v>8283</v>
      </c>
      <c r="T1817" t="s">
        <v>8353</v>
      </c>
      <c r="U1817" t="s">
        <v>8379</v>
      </c>
    </row>
    <row r="1818" spans="1:21" ht="50" customHeight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15" t="str">
        <f t="shared" si="84"/>
        <v>25000 to 29999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 s="9">
        <f t="shared" si="85"/>
        <v>42576.791666666672</v>
      </c>
      <c r="L1818" s="11">
        <v>2016</v>
      </c>
      <c r="M1818">
        <v>1467061303</v>
      </c>
      <c r="N1818" s="9">
        <f t="shared" si="86"/>
        <v>42548.876192129625</v>
      </c>
      <c r="O1818" s="11">
        <f>YEAR(Table1[[#This Row],[launch date  conversion]])</f>
        <v>2016</v>
      </c>
      <c r="P1818" t="b">
        <v>0</v>
      </c>
      <c r="Q1818">
        <v>6</v>
      </c>
      <c r="R1818" t="b">
        <v>0</v>
      </c>
      <c r="S1818" t="s">
        <v>8283</v>
      </c>
      <c r="T1818" t="s">
        <v>8353</v>
      </c>
      <c r="U1818" t="s">
        <v>8379</v>
      </c>
    </row>
    <row r="1819" spans="1:21" ht="50" customHeight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15" t="str">
        <f t="shared" si="84"/>
        <v>15000 to 19999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 s="9">
        <f t="shared" si="85"/>
        <v>42765.290972222225</v>
      </c>
      <c r="L1819" s="11">
        <v>2017</v>
      </c>
      <c r="M1819">
        <v>1480607607</v>
      </c>
      <c r="N1819" s="9">
        <f t="shared" si="86"/>
        <v>42705.662118055552</v>
      </c>
      <c r="O1819" s="11">
        <f>YEAR(Table1[[#This Row],[launch date  conversion]])</f>
        <v>2016</v>
      </c>
      <c r="P1819" t="b">
        <v>0</v>
      </c>
      <c r="Q1819">
        <v>100</v>
      </c>
      <c r="R1819" t="b">
        <v>0</v>
      </c>
      <c r="S1819" t="s">
        <v>8283</v>
      </c>
      <c r="T1819" t="s">
        <v>8353</v>
      </c>
      <c r="U1819" t="s">
        <v>8379</v>
      </c>
    </row>
    <row r="1820" spans="1:21" ht="50" customHeight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15" t="str">
        <f t="shared" si="84"/>
        <v>15000 to 19999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9">
        <f t="shared" si="85"/>
        <v>42097.192708333328</v>
      </c>
      <c r="L1820" s="11">
        <v>2015</v>
      </c>
      <c r="M1820">
        <v>1425447450</v>
      </c>
      <c r="N1820" s="9">
        <f t="shared" si="86"/>
        <v>42067.234375</v>
      </c>
      <c r="O1820" s="11">
        <f>YEAR(Table1[[#This Row],[launch date  conversion]])</f>
        <v>2015</v>
      </c>
      <c r="P1820" t="b">
        <v>0</v>
      </c>
      <c r="Q1820">
        <v>0</v>
      </c>
      <c r="R1820" t="b">
        <v>0</v>
      </c>
      <c r="S1820" t="s">
        <v>8283</v>
      </c>
      <c r="T1820" t="s">
        <v>8353</v>
      </c>
      <c r="U1820" t="s">
        <v>8379</v>
      </c>
    </row>
    <row r="1821" spans="1:21" ht="50" customHeight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15" t="str">
        <f t="shared" si="84"/>
        <v>1000 to 4999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 s="9">
        <f t="shared" si="85"/>
        <v>41850.752268518518</v>
      </c>
      <c r="L1821" s="11">
        <v>2014</v>
      </c>
      <c r="M1821">
        <v>1404151396</v>
      </c>
      <c r="N1821" s="9">
        <f t="shared" si="86"/>
        <v>41820.752268518518</v>
      </c>
      <c r="O1821" s="11">
        <f>YEAR(Table1[[#This Row],[launch date  conversion]])</f>
        <v>2014</v>
      </c>
      <c r="P1821" t="b">
        <v>0</v>
      </c>
      <c r="Q1821">
        <v>4</v>
      </c>
      <c r="R1821" t="b">
        <v>0</v>
      </c>
      <c r="S1821" t="s">
        <v>8283</v>
      </c>
      <c r="T1821" t="s">
        <v>8353</v>
      </c>
      <c r="U1821" t="s">
        <v>8379</v>
      </c>
    </row>
    <row r="1822" spans="1:21" ht="50" customHeight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15" t="str">
        <f t="shared" si="84"/>
        <v>25000 to 29999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 s="9">
        <f t="shared" si="85"/>
        <v>42095.042708333334</v>
      </c>
      <c r="L1822" s="11">
        <v>2015</v>
      </c>
      <c r="M1822">
        <v>1425261690</v>
      </c>
      <c r="N1822" s="9">
        <f t="shared" si="86"/>
        <v>42065.084375000006</v>
      </c>
      <c r="O1822" s="11">
        <f>YEAR(Table1[[#This Row],[launch date  conversion]])</f>
        <v>2015</v>
      </c>
      <c r="P1822" t="b">
        <v>0</v>
      </c>
      <c r="Q1822">
        <v>8</v>
      </c>
      <c r="R1822" t="b">
        <v>0</v>
      </c>
      <c r="S1822" t="s">
        <v>8283</v>
      </c>
      <c r="T1822" t="s">
        <v>8353</v>
      </c>
      <c r="U1822" t="s">
        <v>8379</v>
      </c>
    </row>
    <row r="1823" spans="1:21" ht="50" customHeight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15" t="str">
        <f t="shared" si="84"/>
        <v>1000 to 4999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 s="9">
        <f t="shared" si="85"/>
        <v>40971.319062499999</v>
      </c>
      <c r="L1823" s="11">
        <v>2012</v>
      </c>
      <c r="M1823">
        <v>1326872367</v>
      </c>
      <c r="N1823" s="9">
        <f t="shared" si="86"/>
        <v>40926.319062499999</v>
      </c>
      <c r="O1823" s="11">
        <f>YEAR(Table1[[#This Row],[launch date  conversion]])</f>
        <v>2012</v>
      </c>
      <c r="P1823" t="b">
        <v>0</v>
      </c>
      <c r="Q1823">
        <v>57</v>
      </c>
      <c r="R1823" t="b">
        <v>1</v>
      </c>
      <c r="S1823" t="s">
        <v>8274</v>
      </c>
      <c r="T1823" t="s">
        <v>8352</v>
      </c>
      <c r="U1823" t="s">
        <v>8370</v>
      </c>
    </row>
    <row r="1824" spans="1:21" ht="50" customHeight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15" t="str">
        <f t="shared" si="84"/>
        <v>less than 1000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 s="9">
        <f t="shared" si="85"/>
        <v>41670.792361111111</v>
      </c>
      <c r="L1824" s="11">
        <v>2014</v>
      </c>
      <c r="M1824">
        <v>1388084862</v>
      </c>
      <c r="N1824" s="9">
        <f t="shared" si="86"/>
        <v>41634.797013888885</v>
      </c>
      <c r="O1824" s="11">
        <f>YEAR(Table1[[#This Row],[launch date  conversion]])</f>
        <v>2013</v>
      </c>
      <c r="P1824" t="b">
        <v>0</v>
      </c>
      <c r="Q1824">
        <v>11</v>
      </c>
      <c r="R1824" t="b">
        <v>1</v>
      </c>
      <c r="S1824" t="s">
        <v>8274</v>
      </c>
      <c r="T1824" t="s">
        <v>8352</v>
      </c>
      <c r="U1824" t="s">
        <v>8370</v>
      </c>
    </row>
    <row r="1825" spans="1:21" ht="50" customHeight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15" t="str">
        <f t="shared" si="84"/>
        <v>less than 1000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 s="9">
        <f t="shared" si="85"/>
        <v>41206.684907407405</v>
      </c>
      <c r="L1825" s="11">
        <v>2012</v>
      </c>
      <c r="M1825">
        <v>1348503976</v>
      </c>
      <c r="N1825" s="9">
        <f t="shared" si="86"/>
        <v>41176.684907407405</v>
      </c>
      <c r="O1825" s="11">
        <f>YEAR(Table1[[#This Row],[launch date  conversion]])</f>
        <v>2012</v>
      </c>
      <c r="P1825" t="b">
        <v>0</v>
      </c>
      <c r="Q1825">
        <v>33</v>
      </c>
      <c r="R1825" t="b">
        <v>1</v>
      </c>
      <c r="S1825" t="s">
        <v>8274</v>
      </c>
      <c r="T1825" t="s">
        <v>8352</v>
      </c>
      <c r="U1825" t="s">
        <v>8370</v>
      </c>
    </row>
    <row r="1826" spans="1:21" ht="50" customHeight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15" t="str">
        <f t="shared" si="84"/>
        <v>1000 to 4999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 s="9">
        <f t="shared" si="85"/>
        <v>41647.088888888888</v>
      </c>
      <c r="L1826" s="11">
        <v>2014</v>
      </c>
      <c r="M1826">
        <v>1387403967</v>
      </c>
      <c r="N1826" s="9">
        <f t="shared" si="86"/>
        <v>41626.916284722225</v>
      </c>
      <c r="O1826" s="11">
        <f>YEAR(Table1[[#This Row],[launch date  conversion]])</f>
        <v>2013</v>
      </c>
      <c r="P1826" t="b">
        <v>0</v>
      </c>
      <c r="Q1826">
        <v>40</v>
      </c>
      <c r="R1826" t="b">
        <v>1</v>
      </c>
      <c r="S1826" t="s">
        <v>8274</v>
      </c>
      <c r="T1826" t="s">
        <v>8352</v>
      </c>
      <c r="U1826" t="s">
        <v>8370</v>
      </c>
    </row>
    <row r="1827" spans="1:21" ht="50" customHeight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15" t="str">
        <f t="shared" si="84"/>
        <v>1000 to 4999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 s="9">
        <f t="shared" si="85"/>
        <v>41466.83452546296</v>
      </c>
      <c r="L1827" s="11">
        <v>2013</v>
      </c>
      <c r="M1827">
        <v>1371585703</v>
      </c>
      <c r="N1827" s="9">
        <f t="shared" si="86"/>
        <v>41443.83452546296</v>
      </c>
      <c r="O1827" s="11">
        <f>YEAR(Table1[[#This Row],[launch date  conversion]])</f>
        <v>2013</v>
      </c>
      <c r="P1827" t="b">
        <v>0</v>
      </c>
      <c r="Q1827">
        <v>50</v>
      </c>
      <c r="R1827" t="b">
        <v>1</v>
      </c>
      <c r="S1827" t="s">
        <v>8274</v>
      </c>
      <c r="T1827" t="s">
        <v>8352</v>
      </c>
      <c r="U1827" t="s">
        <v>8370</v>
      </c>
    </row>
    <row r="1828" spans="1:21" ht="50" customHeight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15" t="str">
        <f t="shared" si="84"/>
        <v>1000 to 4999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 s="9">
        <f t="shared" si="85"/>
        <v>41687.923807870371</v>
      </c>
      <c r="L1828" s="11">
        <v>2014</v>
      </c>
      <c r="M1828">
        <v>1390083017</v>
      </c>
      <c r="N1828" s="9">
        <f t="shared" si="86"/>
        <v>41657.923807870371</v>
      </c>
      <c r="O1828" s="11">
        <f>YEAR(Table1[[#This Row],[launch date  conversion]])</f>
        <v>2014</v>
      </c>
      <c r="P1828" t="b">
        <v>0</v>
      </c>
      <c r="Q1828">
        <v>38</v>
      </c>
      <c r="R1828" t="b">
        <v>1</v>
      </c>
      <c r="S1828" t="s">
        <v>8274</v>
      </c>
      <c r="T1828" t="s">
        <v>8352</v>
      </c>
      <c r="U1828" t="s">
        <v>8370</v>
      </c>
    </row>
    <row r="1829" spans="1:21" ht="50" customHeight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15" t="str">
        <f t="shared" si="84"/>
        <v>5000 to 9999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 s="9">
        <f t="shared" si="85"/>
        <v>40605.325937499998</v>
      </c>
      <c r="L1829" s="11">
        <v>2011</v>
      </c>
      <c r="M1829">
        <v>1294818561</v>
      </c>
      <c r="N1829" s="9">
        <f t="shared" si="86"/>
        <v>40555.325937499998</v>
      </c>
      <c r="O1829" s="11">
        <f>YEAR(Table1[[#This Row],[launch date  conversion]])</f>
        <v>2011</v>
      </c>
      <c r="P1829" t="b">
        <v>0</v>
      </c>
      <c r="Q1829">
        <v>96</v>
      </c>
      <c r="R1829" t="b">
        <v>1</v>
      </c>
      <c r="S1829" t="s">
        <v>8274</v>
      </c>
      <c r="T1829" t="s">
        <v>8352</v>
      </c>
      <c r="U1829" t="s">
        <v>8370</v>
      </c>
    </row>
    <row r="1830" spans="1:21" ht="50" customHeight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15" t="str">
        <f t="shared" si="84"/>
        <v>20000 to 24999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 s="9">
        <f t="shared" si="85"/>
        <v>41768.916666666664</v>
      </c>
      <c r="L1830" s="11">
        <v>2014</v>
      </c>
      <c r="M1830">
        <v>1396906530</v>
      </c>
      <c r="N1830" s="9">
        <f t="shared" si="86"/>
        <v>41736.899652777778</v>
      </c>
      <c r="O1830" s="11">
        <f>YEAR(Table1[[#This Row],[launch date  conversion]])</f>
        <v>2014</v>
      </c>
      <c r="P1830" t="b">
        <v>0</v>
      </c>
      <c r="Q1830">
        <v>48</v>
      </c>
      <c r="R1830" t="b">
        <v>1</v>
      </c>
      <c r="S1830" t="s">
        <v>8274</v>
      </c>
      <c r="T1830" t="s">
        <v>8352</v>
      </c>
      <c r="U1830" t="s">
        <v>8370</v>
      </c>
    </row>
    <row r="1831" spans="1:21" ht="50" customHeight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15" t="str">
        <f t="shared" si="84"/>
        <v>1000 to 4999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 s="9">
        <f t="shared" si="85"/>
        <v>40564.916666666664</v>
      </c>
      <c r="L1831" s="11">
        <v>2011</v>
      </c>
      <c r="M1831">
        <v>1291428371</v>
      </c>
      <c r="N1831" s="9">
        <f t="shared" si="86"/>
        <v>40516.087627314817</v>
      </c>
      <c r="O1831" s="11">
        <f>YEAR(Table1[[#This Row],[launch date  conversion]])</f>
        <v>2010</v>
      </c>
      <c r="P1831" t="b">
        <v>0</v>
      </c>
      <c r="Q1831">
        <v>33</v>
      </c>
      <c r="R1831" t="b">
        <v>1</v>
      </c>
      <c r="S1831" t="s">
        <v>8274</v>
      </c>
      <c r="T1831" t="s">
        <v>8352</v>
      </c>
      <c r="U1831" t="s">
        <v>8370</v>
      </c>
    </row>
    <row r="1832" spans="1:21" ht="50" customHeight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15" t="str">
        <f t="shared" si="84"/>
        <v>15000 to 19999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 s="9">
        <f t="shared" si="85"/>
        <v>41694.684108796297</v>
      </c>
      <c r="L1832" s="11">
        <v>2014</v>
      </c>
      <c r="M1832">
        <v>1390667107</v>
      </c>
      <c r="N1832" s="9">
        <f t="shared" si="86"/>
        <v>41664.684108796297</v>
      </c>
      <c r="O1832" s="11">
        <f>YEAR(Table1[[#This Row],[launch date  conversion]])</f>
        <v>2014</v>
      </c>
      <c r="P1832" t="b">
        <v>0</v>
      </c>
      <c r="Q1832">
        <v>226</v>
      </c>
      <c r="R1832" t="b">
        <v>1</v>
      </c>
      <c r="S1832" t="s">
        <v>8274</v>
      </c>
      <c r="T1832" t="s">
        <v>8352</v>
      </c>
      <c r="U1832" t="s">
        <v>8370</v>
      </c>
    </row>
    <row r="1833" spans="1:21" ht="50" customHeight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15" t="str">
        <f t="shared" si="84"/>
        <v>1000 to 4999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 s="9">
        <f t="shared" si="85"/>
        <v>41041.996099537035</v>
      </c>
      <c r="L1833" s="11">
        <v>2012</v>
      </c>
      <c r="M1833">
        <v>1335570863</v>
      </c>
      <c r="N1833" s="9">
        <f t="shared" si="86"/>
        <v>41026.996099537035</v>
      </c>
      <c r="O1833" s="11">
        <f>YEAR(Table1[[#This Row],[launch date  conversion]])</f>
        <v>2012</v>
      </c>
      <c r="P1833" t="b">
        <v>0</v>
      </c>
      <c r="Q1833">
        <v>14</v>
      </c>
      <c r="R1833" t="b">
        <v>1</v>
      </c>
      <c r="S1833" t="s">
        <v>8274</v>
      </c>
      <c r="T1833" t="s">
        <v>8352</v>
      </c>
      <c r="U1833" t="s">
        <v>8370</v>
      </c>
    </row>
    <row r="1834" spans="1:21" ht="50" customHeight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15" t="str">
        <f t="shared" si="84"/>
        <v>less than 1000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 s="9">
        <f t="shared" si="85"/>
        <v>40606.539664351854</v>
      </c>
      <c r="L1834" s="11">
        <v>2011</v>
      </c>
      <c r="M1834">
        <v>1296651427</v>
      </c>
      <c r="N1834" s="9">
        <f t="shared" si="86"/>
        <v>40576.539664351854</v>
      </c>
      <c r="O1834" s="11">
        <f>YEAR(Table1[[#This Row],[launch date  conversion]])</f>
        <v>2011</v>
      </c>
      <c r="P1834" t="b">
        <v>0</v>
      </c>
      <c r="Q1834">
        <v>20</v>
      </c>
      <c r="R1834" t="b">
        <v>1</v>
      </c>
      <c r="S1834" t="s">
        <v>8274</v>
      </c>
      <c r="T1834" t="s">
        <v>8352</v>
      </c>
      <c r="U1834" t="s">
        <v>8370</v>
      </c>
    </row>
    <row r="1835" spans="1:21" ht="50" customHeight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15" t="str">
        <f t="shared" si="84"/>
        <v>less than 1000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 s="9">
        <f t="shared" si="85"/>
        <v>41335.332638888889</v>
      </c>
      <c r="L1835" s="11">
        <v>2013</v>
      </c>
      <c r="M1835">
        <v>1359421403</v>
      </c>
      <c r="N1835" s="9">
        <f t="shared" si="86"/>
        <v>41303.044016203705</v>
      </c>
      <c r="O1835" s="11">
        <f>YEAR(Table1[[#This Row],[launch date  conversion]])</f>
        <v>2013</v>
      </c>
      <c r="P1835" t="b">
        <v>0</v>
      </c>
      <c r="Q1835">
        <v>25</v>
      </c>
      <c r="R1835" t="b">
        <v>1</v>
      </c>
      <c r="S1835" t="s">
        <v>8274</v>
      </c>
      <c r="T1835" t="s">
        <v>8352</v>
      </c>
      <c r="U1835" t="s">
        <v>8370</v>
      </c>
    </row>
    <row r="1836" spans="1:21" ht="50" customHeight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15" t="str">
        <f t="shared" si="84"/>
        <v>10000 to 14999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 s="9">
        <f t="shared" si="85"/>
        <v>42028.964062500003</v>
      </c>
      <c r="L1836" s="11">
        <v>2015</v>
      </c>
      <c r="M1836">
        <v>1418684895</v>
      </c>
      <c r="N1836" s="9">
        <f t="shared" si="86"/>
        <v>41988.964062500003</v>
      </c>
      <c r="O1836" s="11">
        <f>YEAR(Table1[[#This Row],[launch date  conversion]])</f>
        <v>2014</v>
      </c>
      <c r="P1836" t="b">
        <v>0</v>
      </c>
      <c r="Q1836">
        <v>90</v>
      </c>
      <c r="R1836" t="b">
        <v>1</v>
      </c>
      <c r="S1836" t="s">
        <v>8274</v>
      </c>
      <c r="T1836" t="s">
        <v>8352</v>
      </c>
      <c r="U1836" t="s">
        <v>8370</v>
      </c>
    </row>
    <row r="1837" spans="1:21" ht="50" customHeight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15" t="str">
        <f t="shared" si="84"/>
        <v>less than 1000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 s="9">
        <f t="shared" si="85"/>
        <v>42460.660543981481</v>
      </c>
      <c r="L1837" s="11">
        <v>2016</v>
      </c>
      <c r="M1837">
        <v>1456851071</v>
      </c>
      <c r="N1837" s="9">
        <f t="shared" si="86"/>
        <v>42430.702210648145</v>
      </c>
      <c r="O1837" s="11">
        <f>YEAR(Table1[[#This Row],[launch date  conversion]])</f>
        <v>2016</v>
      </c>
      <c r="P1837" t="b">
        <v>0</v>
      </c>
      <c r="Q1837">
        <v>11</v>
      </c>
      <c r="R1837" t="b">
        <v>1</v>
      </c>
      <c r="S1837" t="s">
        <v>8274</v>
      </c>
      <c r="T1837" t="s">
        <v>8352</v>
      </c>
      <c r="U1837" t="s">
        <v>8370</v>
      </c>
    </row>
    <row r="1838" spans="1:21" ht="50" customHeight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15" t="str">
        <f t="shared" si="84"/>
        <v>5000 to 9999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 s="9">
        <f t="shared" si="85"/>
        <v>41322.809363425928</v>
      </c>
      <c r="L1838" s="11">
        <v>2013</v>
      </c>
      <c r="M1838">
        <v>1359660329</v>
      </c>
      <c r="N1838" s="9">
        <f t="shared" si="86"/>
        <v>41305.809363425928</v>
      </c>
      <c r="O1838" s="11">
        <f>YEAR(Table1[[#This Row],[launch date  conversion]])</f>
        <v>2013</v>
      </c>
      <c r="P1838" t="b">
        <v>0</v>
      </c>
      <c r="Q1838">
        <v>55</v>
      </c>
      <c r="R1838" t="b">
        <v>1</v>
      </c>
      <c r="S1838" t="s">
        <v>8274</v>
      </c>
      <c r="T1838" t="s">
        <v>8352</v>
      </c>
      <c r="U1838" t="s">
        <v>8370</v>
      </c>
    </row>
    <row r="1839" spans="1:21" ht="50" customHeight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15" t="str">
        <f t="shared" si="84"/>
        <v>less than 1000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 s="9">
        <f t="shared" si="85"/>
        <v>40986.006192129629</v>
      </c>
      <c r="L1839" s="11">
        <v>2012</v>
      </c>
      <c r="M1839">
        <v>1326848935</v>
      </c>
      <c r="N1839" s="9">
        <f t="shared" si="86"/>
        <v>40926.047858796301</v>
      </c>
      <c r="O1839" s="11">
        <f>YEAR(Table1[[#This Row],[launch date  conversion]])</f>
        <v>2012</v>
      </c>
      <c r="P1839" t="b">
        <v>0</v>
      </c>
      <c r="Q1839">
        <v>30</v>
      </c>
      <c r="R1839" t="b">
        <v>1</v>
      </c>
      <c r="S1839" t="s">
        <v>8274</v>
      </c>
      <c r="T1839" t="s">
        <v>8352</v>
      </c>
      <c r="U1839" t="s">
        <v>8370</v>
      </c>
    </row>
    <row r="1840" spans="1:21" ht="50" customHeight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15" t="str">
        <f t="shared" si="84"/>
        <v>1000 to 4999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 s="9">
        <f t="shared" si="85"/>
        <v>40817.125</v>
      </c>
      <c r="L1840" s="11">
        <v>2011</v>
      </c>
      <c r="M1840">
        <v>1314989557</v>
      </c>
      <c r="N1840" s="9">
        <f t="shared" si="86"/>
        <v>40788.786539351851</v>
      </c>
      <c r="O1840" s="11">
        <f>YEAR(Table1[[#This Row],[launch date  conversion]])</f>
        <v>2011</v>
      </c>
      <c r="P1840" t="b">
        <v>0</v>
      </c>
      <c r="Q1840">
        <v>28</v>
      </c>
      <c r="R1840" t="b">
        <v>1</v>
      </c>
      <c r="S1840" t="s">
        <v>8274</v>
      </c>
      <c r="T1840" t="s">
        <v>8352</v>
      </c>
      <c r="U1840" t="s">
        <v>8370</v>
      </c>
    </row>
    <row r="1841" spans="1:21" ht="50" customHeight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15" t="str">
        <f t="shared" si="84"/>
        <v>1000 to 4999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 s="9">
        <f t="shared" si="85"/>
        <v>42644.722013888888</v>
      </c>
      <c r="L1841" s="11">
        <v>2016</v>
      </c>
      <c r="M1841">
        <v>1472750382</v>
      </c>
      <c r="N1841" s="9">
        <f t="shared" si="86"/>
        <v>42614.722013888888</v>
      </c>
      <c r="O1841" s="11">
        <f>YEAR(Table1[[#This Row],[launch date  conversion]])</f>
        <v>2016</v>
      </c>
      <c r="P1841" t="b">
        <v>0</v>
      </c>
      <c r="Q1841">
        <v>45</v>
      </c>
      <c r="R1841" t="b">
        <v>1</v>
      </c>
      <c r="S1841" t="s">
        <v>8274</v>
      </c>
      <c r="T1841" t="s">
        <v>8352</v>
      </c>
      <c r="U1841" t="s">
        <v>8370</v>
      </c>
    </row>
    <row r="1842" spans="1:21" ht="50" customHeight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15" t="str">
        <f t="shared" si="84"/>
        <v>less than 1000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 s="9">
        <f t="shared" si="85"/>
        <v>41401.207638888889</v>
      </c>
      <c r="L1842" s="11">
        <v>2013</v>
      </c>
      <c r="M1842">
        <v>1366251510</v>
      </c>
      <c r="N1842" s="9">
        <f t="shared" si="86"/>
        <v>41382.096180555556</v>
      </c>
      <c r="O1842" s="11">
        <f>YEAR(Table1[[#This Row],[launch date  conversion]])</f>
        <v>2013</v>
      </c>
      <c r="P1842" t="b">
        <v>0</v>
      </c>
      <c r="Q1842">
        <v>13</v>
      </c>
      <c r="R1842" t="b">
        <v>1</v>
      </c>
      <c r="S1842" t="s">
        <v>8274</v>
      </c>
      <c r="T1842" t="s">
        <v>8352</v>
      </c>
      <c r="U1842" t="s">
        <v>8370</v>
      </c>
    </row>
    <row r="1843" spans="1:21" ht="50" customHeight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15" t="str">
        <f t="shared" si="84"/>
        <v>1000 to 4999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 s="9">
        <f t="shared" si="85"/>
        <v>41779.207638888889</v>
      </c>
      <c r="L1843" s="11">
        <v>2014</v>
      </c>
      <c r="M1843">
        <v>1397679445</v>
      </c>
      <c r="N1843" s="9">
        <f t="shared" si="86"/>
        <v>41745.84542824074</v>
      </c>
      <c r="O1843" s="11">
        <f>YEAR(Table1[[#This Row],[launch date  conversion]])</f>
        <v>2014</v>
      </c>
      <c r="P1843" t="b">
        <v>0</v>
      </c>
      <c r="Q1843">
        <v>40</v>
      </c>
      <c r="R1843" t="b">
        <v>1</v>
      </c>
      <c r="S1843" t="s">
        <v>8274</v>
      </c>
      <c r="T1843" t="s">
        <v>8352</v>
      </c>
      <c r="U1843" t="s">
        <v>8370</v>
      </c>
    </row>
    <row r="1844" spans="1:21" ht="50" customHeight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15" t="str">
        <f t="shared" si="84"/>
        <v>1000 to 4999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 s="9">
        <f t="shared" si="85"/>
        <v>42065.249305555553</v>
      </c>
      <c r="L1844" s="11">
        <v>2015</v>
      </c>
      <c r="M1844">
        <v>1422371381</v>
      </c>
      <c r="N1844" s="9">
        <f t="shared" si="86"/>
        <v>42031.631724537037</v>
      </c>
      <c r="O1844" s="11">
        <f>YEAR(Table1[[#This Row],[launch date  conversion]])</f>
        <v>2015</v>
      </c>
      <c r="P1844" t="b">
        <v>0</v>
      </c>
      <c r="Q1844">
        <v>21</v>
      </c>
      <c r="R1844" t="b">
        <v>1</v>
      </c>
      <c r="S1844" t="s">
        <v>8274</v>
      </c>
      <c r="T1844" t="s">
        <v>8352</v>
      </c>
      <c r="U1844" t="s">
        <v>8370</v>
      </c>
    </row>
    <row r="1845" spans="1:21" ht="50" customHeight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15" t="str">
        <f t="shared" si="84"/>
        <v>10000 to 14999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 s="9">
        <f t="shared" si="85"/>
        <v>40594.994837962964</v>
      </c>
      <c r="L1845" s="11">
        <v>2011</v>
      </c>
      <c r="M1845">
        <v>1295653954</v>
      </c>
      <c r="N1845" s="9">
        <f t="shared" si="86"/>
        <v>40564.994837962964</v>
      </c>
      <c r="O1845" s="11">
        <f>YEAR(Table1[[#This Row],[launch date  conversion]])</f>
        <v>2011</v>
      </c>
      <c r="P1845" t="b">
        <v>0</v>
      </c>
      <c r="Q1845">
        <v>134</v>
      </c>
      <c r="R1845" t="b">
        <v>1</v>
      </c>
      <c r="S1845" t="s">
        <v>8274</v>
      </c>
      <c r="T1845" t="s">
        <v>8352</v>
      </c>
      <c r="U1845" t="s">
        <v>8370</v>
      </c>
    </row>
    <row r="1846" spans="1:21" ht="50" customHeight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15" t="str">
        <f t="shared" si="84"/>
        <v>1000 to 4999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 s="9">
        <f t="shared" si="85"/>
        <v>40705.125</v>
      </c>
      <c r="L1846" s="11">
        <v>2011</v>
      </c>
      <c r="M1846">
        <v>1304464914</v>
      </c>
      <c r="N1846" s="9">
        <f t="shared" si="86"/>
        <v>40666.973541666666</v>
      </c>
      <c r="O1846" s="11">
        <f>YEAR(Table1[[#This Row],[launch date  conversion]])</f>
        <v>2011</v>
      </c>
      <c r="P1846" t="b">
        <v>0</v>
      </c>
      <c r="Q1846">
        <v>20</v>
      </c>
      <c r="R1846" t="b">
        <v>1</v>
      </c>
      <c r="S1846" t="s">
        <v>8274</v>
      </c>
      <c r="T1846" t="s">
        <v>8352</v>
      </c>
      <c r="U1846" t="s">
        <v>8370</v>
      </c>
    </row>
    <row r="1847" spans="1:21" ht="50" customHeight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15" t="str">
        <f t="shared" si="84"/>
        <v>1000 to 4999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 s="9">
        <f t="shared" si="85"/>
        <v>42538.204861111109</v>
      </c>
      <c r="L1847" s="11">
        <v>2016</v>
      </c>
      <c r="M1847">
        <v>1464854398</v>
      </c>
      <c r="N1847" s="9">
        <f t="shared" si="86"/>
        <v>42523.333310185189</v>
      </c>
      <c r="O1847" s="11">
        <f>YEAR(Table1[[#This Row],[launch date  conversion]])</f>
        <v>2016</v>
      </c>
      <c r="P1847" t="b">
        <v>0</v>
      </c>
      <c r="Q1847">
        <v>19</v>
      </c>
      <c r="R1847" t="b">
        <v>1</v>
      </c>
      <c r="S1847" t="s">
        <v>8274</v>
      </c>
      <c r="T1847" t="s">
        <v>8352</v>
      </c>
      <c r="U1847" t="s">
        <v>8370</v>
      </c>
    </row>
    <row r="1848" spans="1:21" ht="50" customHeight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15" t="str">
        <f t="shared" si="84"/>
        <v>15000 to 19999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 s="9">
        <f t="shared" si="85"/>
        <v>41258.650196759263</v>
      </c>
      <c r="L1848" s="11">
        <v>2012</v>
      </c>
      <c r="M1848">
        <v>1352993777</v>
      </c>
      <c r="N1848" s="9">
        <f t="shared" si="86"/>
        <v>41228.650196759263</v>
      </c>
      <c r="O1848" s="11">
        <f>YEAR(Table1[[#This Row],[launch date  conversion]])</f>
        <v>2012</v>
      </c>
      <c r="P1848" t="b">
        <v>0</v>
      </c>
      <c r="Q1848">
        <v>209</v>
      </c>
      <c r="R1848" t="b">
        <v>1</v>
      </c>
      <c r="S1848" t="s">
        <v>8274</v>
      </c>
      <c r="T1848" t="s">
        <v>8352</v>
      </c>
      <c r="U1848" t="s">
        <v>8370</v>
      </c>
    </row>
    <row r="1849" spans="1:21" ht="50" customHeight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15" t="str">
        <f t="shared" si="84"/>
        <v>1000 to 4999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 s="9">
        <f t="shared" si="85"/>
        <v>42115.236481481479</v>
      </c>
      <c r="L1849" s="11">
        <v>2015</v>
      </c>
      <c r="M1849">
        <v>1427780432</v>
      </c>
      <c r="N1849" s="9">
        <f t="shared" si="86"/>
        <v>42094.236481481479</v>
      </c>
      <c r="O1849" s="11">
        <f>YEAR(Table1[[#This Row],[launch date  conversion]])</f>
        <v>2015</v>
      </c>
      <c r="P1849" t="b">
        <v>0</v>
      </c>
      <c r="Q1849">
        <v>38</v>
      </c>
      <c r="R1849" t="b">
        <v>1</v>
      </c>
      <c r="S1849" t="s">
        <v>8274</v>
      </c>
      <c r="T1849" t="s">
        <v>8352</v>
      </c>
      <c r="U1849" t="s">
        <v>8370</v>
      </c>
    </row>
    <row r="1850" spans="1:21" ht="50" customHeight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15" t="str">
        <f t="shared" si="84"/>
        <v>1000 to 4999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 s="9">
        <f t="shared" si="85"/>
        <v>40755.290972222225</v>
      </c>
      <c r="L1850" s="11">
        <v>2011</v>
      </c>
      <c r="M1850">
        <v>1306608888</v>
      </c>
      <c r="N1850" s="9">
        <f t="shared" si="86"/>
        <v>40691.788055555553</v>
      </c>
      <c r="O1850" s="11">
        <f>YEAR(Table1[[#This Row],[launch date  conversion]])</f>
        <v>2011</v>
      </c>
      <c r="P1850" t="b">
        <v>0</v>
      </c>
      <c r="Q1850">
        <v>24</v>
      </c>
      <c r="R1850" t="b">
        <v>1</v>
      </c>
      <c r="S1850" t="s">
        <v>8274</v>
      </c>
      <c r="T1850" t="s">
        <v>8352</v>
      </c>
      <c r="U1850" t="s">
        <v>8370</v>
      </c>
    </row>
    <row r="1851" spans="1:21" ht="50" customHeight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15" t="str">
        <f t="shared" si="84"/>
        <v>less than 1000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 s="9">
        <f t="shared" si="85"/>
        <v>41199.845590277779</v>
      </c>
      <c r="L1851" s="11">
        <v>2012</v>
      </c>
      <c r="M1851">
        <v>1347913059</v>
      </c>
      <c r="N1851" s="9">
        <f t="shared" si="86"/>
        <v>41169.845590277779</v>
      </c>
      <c r="O1851" s="11">
        <f>YEAR(Table1[[#This Row],[launch date  conversion]])</f>
        <v>2012</v>
      </c>
      <c r="P1851" t="b">
        <v>0</v>
      </c>
      <c r="Q1851">
        <v>8</v>
      </c>
      <c r="R1851" t="b">
        <v>1</v>
      </c>
      <c r="S1851" t="s">
        <v>8274</v>
      </c>
      <c r="T1851" t="s">
        <v>8352</v>
      </c>
      <c r="U1851" t="s">
        <v>8370</v>
      </c>
    </row>
    <row r="1852" spans="1:21" ht="50" customHeight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15" t="str">
        <f t="shared" si="84"/>
        <v>5000 to 9999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 s="9">
        <f t="shared" si="85"/>
        <v>41830.959490740745</v>
      </c>
      <c r="L1852" s="11">
        <v>2014</v>
      </c>
      <c r="M1852">
        <v>1402441300</v>
      </c>
      <c r="N1852" s="9">
        <f t="shared" si="86"/>
        <v>41800.959490740745</v>
      </c>
      <c r="O1852" s="11">
        <f>YEAR(Table1[[#This Row],[launch date  conversion]])</f>
        <v>2014</v>
      </c>
      <c r="P1852" t="b">
        <v>0</v>
      </c>
      <c r="Q1852">
        <v>179</v>
      </c>
      <c r="R1852" t="b">
        <v>1</v>
      </c>
      <c r="S1852" t="s">
        <v>8274</v>
      </c>
      <c r="T1852" t="s">
        <v>8352</v>
      </c>
      <c r="U1852" t="s">
        <v>8370</v>
      </c>
    </row>
    <row r="1853" spans="1:21" ht="50" customHeight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15" t="str">
        <f t="shared" si="84"/>
        <v>1000 to 4999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 s="9">
        <f t="shared" si="85"/>
        <v>41848.041666666664</v>
      </c>
      <c r="L1853" s="11">
        <v>2014</v>
      </c>
      <c r="M1853">
        <v>1404769538</v>
      </c>
      <c r="N1853" s="9">
        <f t="shared" si="86"/>
        <v>41827.906689814816</v>
      </c>
      <c r="O1853" s="11">
        <f>YEAR(Table1[[#This Row],[launch date  conversion]])</f>
        <v>2014</v>
      </c>
      <c r="P1853" t="b">
        <v>0</v>
      </c>
      <c r="Q1853">
        <v>26</v>
      </c>
      <c r="R1853" t="b">
        <v>1</v>
      </c>
      <c r="S1853" t="s">
        <v>8274</v>
      </c>
      <c r="T1853" t="s">
        <v>8352</v>
      </c>
      <c r="U1853" t="s">
        <v>8370</v>
      </c>
    </row>
    <row r="1854" spans="1:21" ht="50" customHeight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15" t="str">
        <f t="shared" si="84"/>
        <v>15000 to 19999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 s="9">
        <f t="shared" si="85"/>
        <v>42119</v>
      </c>
      <c r="L1854" s="11">
        <v>2015</v>
      </c>
      <c r="M1854">
        <v>1426703452</v>
      </c>
      <c r="N1854" s="9">
        <f t="shared" si="86"/>
        <v>42081.77143518519</v>
      </c>
      <c r="O1854" s="11">
        <f>YEAR(Table1[[#This Row],[launch date  conversion]])</f>
        <v>2015</v>
      </c>
      <c r="P1854" t="b">
        <v>0</v>
      </c>
      <c r="Q1854">
        <v>131</v>
      </c>
      <c r="R1854" t="b">
        <v>1</v>
      </c>
      <c r="S1854" t="s">
        <v>8274</v>
      </c>
      <c r="T1854" t="s">
        <v>8352</v>
      </c>
      <c r="U1854" t="s">
        <v>8370</v>
      </c>
    </row>
    <row r="1855" spans="1:21" ht="50" customHeight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15" t="str">
        <f t="shared" si="84"/>
        <v>less than 1000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 s="9">
        <f t="shared" si="85"/>
        <v>41227.102048611108</v>
      </c>
      <c r="L1855" s="11">
        <v>2012</v>
      </c>
      <c r="M1855">
        <v>1348536417</v>
      </c>
      <c r="N1855" s="9">
        <f t="shared" si="86"/>
        <v>41177.060381944444</v>
      </c>
      <c r="O1855" s="11">
        <f>YEAR(Table1[[#This Row],[launch date  conversion]])</f>
        <v>2012</v>
      </c>
      <c r="P1855" t="b">
        <v>0</v>
      </c>
      <c r="Q1855">
        <v>14</v>
      </c>
      <c r="R1855" t="b">
        <v>1</v>
      </c>
      <c r="S1855" t="s">
        <v>8274</v>
      </c>
      <c r="T1855" t="s">
        <v>8352</v>
      </c>
      <c r="U1855" t="s">
        <v>8370</v>
      </c>
    </row>
    <row r="1856" spans="1:21" ht="50" customHeight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15" t="str">
        <f t="shared" si="84"/>
        <v>15000 to 19999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 s="9">
        <f t="shared" si="85"/>
        <v>41418.021261574075</v>
      </c>
      <c r="L1856" s="11">
        <v>2013</v>
      </c>
      <c r="M1856">
        <v>1366763437</v>
      </c>
      <c r="N1856" s="9">
        <f t="shared" si="86"/>
        <v>41388.021261574075</v>
      </c>
      <c r="O1856" s="11">
        <f>YEAR(Table1[[#This Row],[launch date  conversion]])</f>
        <v>2013</v>
      </c>
      <c r="P1856" t="b">
        <v>0</v>
      </c>
      <c r="Q1856">
        <v>174</v>
      </c>
      <c r="R1856" t="b">
        <v>1</v>
      </c>
      <c r="S1856" t="s">
        <v>8274</v>
      </c>
      <c r="T1856" t="s">
        <v>8352</v>
      </c>
      <c r="U1856" t="s">
        <v>8370</v>
      </c>
    </row>
    <row r="1857" spans="1:21" ht="50" customHeight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15" t="str">
        <f t="shared" si="84"/>
        <v>5000 to 9999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 s="9">
        <f t="shared" si="85"/>
        <v>41645.538657407407</v>
      </c>
      <c r="L1857" s="11">
        <v>2014</v>
      </c>
      <c r="M1857">
        <v>1385124940</v>
      </c>
      <c r="N1857" s="9">
        <f t="shared" si="86"/>
        <v>41600.538657407407</v>
      </c>
      <c r="O1857" s="11">
        <f>YEAR(Table1[[#This Row],[launch date  conversion]])</f>
        <v>2013</v>
      </c>
      <c r="P1857" t="b">
        <v>0</v>
      </c>
      <c r="Q1857">
        <v>191</v>
      </c>
      <c r="R1857" t="b">
        <v>1</v>
      </c>
      <c r="S1857" t="s">
        <v>8274</v>
      </c>
      <c r="T1857" t="s">
        <v>8352</v>
      </c>
      <c r="U1857" t="s">
        <v>8370</v>
      </c>
    </row>
    <row r="1858" spans="1:21" ht="50" customHeight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15" t="str">
        <f t="shared" ref="E1858:E1921" si="87">_xlfn.IFS(D1858&lt;1000,"less than 1000",D1858&lt;5000, "1000 to 4999",D1858&lt;10000, "5000 to 9999",D1858&lt;15000, "10000 to 14999",D1858&lt;20000,"15000 to 19999",D1858&lt;25000, "20000 to 24999", D1858&lt;30000, "25000 to 29999",D1858&lt;35000,"30000 to 34999", D1858&lt;40000,"35000 to 39999", D1858&lt;45000,"40000 to 44999",D1858&lt;50000,"45000 to 49999",TRUE, "Greater than 50000")</f>
        <v>1000 to 4999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 s="9">
        <f t="shared" si="85"/>
        <v>41838.854999999996</v>
      </c>
      <c r="L1858" s="11">
        <v>2014</v>
      </c>
      <c r="M1858">
        <v>1403901072</v>
      </c>
      <c r="N1858" s="9">
        <f t="shared" si="86"/>
        <v>41817.854999999996</v>
      </c>
      <c r="O1858" s="11">
        <f>YEAR(Table1[[#This Row],[launch date  conversion]])</f>
        <v>2014</v>
      </c>
      <c r="P1858" t="b">
        <v>0</v>
      </c>
      <c r="Q1858">
        <v>38</v>
      </c>
      <c r="R1858" t="b">
        <v>1</v>
      </c>
      <c r="S1858" t="s">
        <v>8274</v>
      </c>
      <c r="T1858" t="s">
        <v>8352</v>
      </c>
      <c r="U1858" t="s">
        <v>8370</v>
      </c>
    </row>
    <row r="1859" spans="1:21" ht="50" customHeight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15" t="str">
        <f t="shared" si="87"/>
        <v>1000 to 4999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 s="9">
        <f t="shared" ref="K1859:K1922" si="88">(((J1859/60)/60)/24)+DATE(1970,1,1)</f>
        <v>41894.76866898148</v>
      </c>
      <c r="L1859" s="11">
        <v>2014</v>
      </c>
      <c r="M1859">
        <v>1407954413</v>
      </c>
      <c r="N1859" s="9">
        <f t="shared" ref="N1859:N1922" si="89">(((M1859/60)/60)/24)+DATE(1970,1,1)</f>
        <v>41864.76866898148</v>
      </c>
      <c r="O1859" s="11">
        <f>YEAR(Table1[[#This Row],[launch date  conversion]])</f>
        <v>2014</v>
      </c>
      <c r="P1859" t="b">
        <v>0</v>
      </c>
      <c r="Q1859">
        <v>22</v>
      </c>
      <c r="R1859" t="b">
        <v>1</v>
      </c>
      <c r="S1859" t="s">
        <v>8274</v>
      </c>
      <c r="T1859" t="s">
        <v>8352</v>
      </c>
      <c r="U1859" t="s">
        <v>8370</v>
      </c>
    </row>
    <row r="1860" spans="1:21" ht="50" customHeight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15" t="str">
        <f t="shared" si="87"/>
        <v>5000 to 9999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 s="9">
        <f t="shared" si="88"/>
        <v>40893.242141203707</v>
      </c>
      <c r="L1860" s="11">
        <v>2011</v>
      </c>
      <c r="M1860">
        <v>1318826921</v>
      </c>
      <c r="N1860" s="9">
        <f t="shared" si="89"/>
        <v>40833.200474537036</v>
      </c>
      <c r="O1860" s="11">
        <f>YEAR(Table1[[#This Row],[launch date  conversion]])</f>
        <v>2011</v>
      </c>
      <c r="P1860" t="b">
        <v>0</v>
      </c>
      <c r="Q1860">
        <v>149</v>
      </c>
      <c r="R1860" t="b">
        <v>1</v>
      </c>
      <c r="S1860" t="s">
        <v>8274</v>
      </c>
      <c r="T1860" t="s">
        <v>8352</v>
      </c>
      <c r="U1860" t="s">
        <v>8370</v>
      </c>
    </row>
    <row r="1861" spans="1:21" ht="50" customHeight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15" t="str">
        <f t="shared" si="87"/>
        <v>1000 to 4999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 s="9">
        <f t="shared" si="88"/>
        <v>40808.770011574074</v>
      </c>
      <c r="L1861" s="11">
        <v>2011</v>
      </c>
      <c r="M1861">
        <v>1314124129</v>
      </c>
      <c r="N1861" s="9">
        <f t="shared" si="89"/>
        <v>40778.770011574074</v>
      </c>
      <c r="O1861" s="11">
        <f>YEAR(Table1[[#This Row],[launch date  conversion]])</f>
        <v>2011</v>
      </c>
      <c r="P1861" t="b">
        <v>0</v>
      </c>
      <c r="Q1861">
        <v>56</v>
      </c>
      <c r="R1861" t="b">
        <v>1</v>
      </c>
      <c r="S1861" t="s">
        <v>8274</v>
      </c>
      <c r="T1861" t="s">
        <v>8352</v>
      </c>
      <c r="U1861" t="s">
        <v>8370</v>
      </c>
    </row>
    <row r="1862" spans="1:21" ht="50" customHeight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15" t="str">
        <f t="shared" si="87"/>
        <v>less than 1000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 s="9">
        <f t="shared" si="88"/>
        <v>41676.709305555552</v>
      </c>
      <c r="L1862" s="11">
        <v>2014</v>
      </c>
      <c r="M1862">
        <v>1389891684</v>
      </c>
      <c r="N1862" s="9">
        <f t="shared" si="89"/>
        <v>41655.709305555552</v>
      </c>
      <c r="O1862" s="11">
        <f>YEAR(Table1[[#This Row],[launch date  conversion]])</f>
        <v>2014</v>
      </c>
      <c r="P1862" t="b">
        <v>0</v>
      </c>
      <c r="Q1862">
        <v>19</v>
      </c>
      <c r="R1862" t="b">
        <v>1</v>
      </c>
      <c r="S1862" t="s">
        <v>8274</v>
      </c>
      <c r="T1862" t="s">
        <v>8352</v>
      </c>
      <c r="U1862" t="s">
        <v>8370</v>
      </c>
    </row>
    <row r="1863" spans="1:21" ht="50" customHeight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15" t="str">
        <f t="shared" si="87"/>
        <v>Greater than 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9">
        <f t="shared" si="88"/>
        <v>42030.300243055557</v>
      </c>
      <c r="L1863" s="11">
        <v>2015</v>
      </c>
      <c r="M1863">
        <v>1419664341</v>
      </c>
      <c r="N1863" s="9">
        <f t="shared" si="89"/>
        <v>42000.300243055557</v>
      </c>
      <c r="O1863" s="11">
        <f>YEAR(Table1[[#This Row],[launch date  conversion]])</f>
        <v>2014</v>
      </c>
      <c r="P1863" t="b">
        <v>0</v>
      </c>
      <c r="Q1863">
        <v>0</v>
      </c>
      <c r="R1863" t="b">
        <v>0</v>
      </c>
      <c r="S1863" t="s">
        <v>8281</v>
      </c>
      <c r="T1863" t="s">
        <v>8350</v>
      </c>
      <c r="U1863" t="s">
        <v>8377</v>
      </c>
    </row>
    <row r="1864" spans="1:21" ht="50" customHeight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15" t="str">
        <f t="shared" si="87"/>
        <v>15000 to 19999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 s="9">
        <f t="shared" si="88"/>
        <v>42802.3125</v>
      </c>
      <c r="L1864" s="11">
        <v>2017</v>
      </c>
      <c r="M1864">
        <v>1484912974</v>
      </c>
      <c r="N1864" s="9">
        <f t="shared" si="89"/>
        <v>42755.492754629624</v>
      </c>
      <c r="O1864" s="11">
        <f>YEAR(Table1[[#This Row],[launch date  conversion]])</f>
        <v>2017</v>
      </c>
      <c r="P1864" t="b">
        <v>0</v>
      </c>
      <c r="Q1864">
        <v>16</v>
      </c>
      <c r="R1864" t="b">
        <v>0</v>
      </c>
      <c r="S1864" t="s">
        <v>8281</v>
      </c>
      <c r="T1864" t="s">
        <v>8350</v>
      </c>
      <c r="U1864" t="s">
        <v>8377</v>
      </c>
    </row>
    <row r="1865" spans="1:21" ht="50" customHeight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15" t="str">
        <f t="shared" si="87"/>
        <v>1000 to 4999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 s="9">
        <f t="shared" si="88"/>
        <v>41802.797280092593</v>
      </c>
      <c r="L1865" s="11">
        <v>2014</v>
      </c>
      <c r="M1865">
        <v>1400008085</v>
      </c>
      <c r="N1865" s="9">
        <f t="shared" si="89"/>
        <v>41772.797280092593</v>
      </c>
      <c r="O1865" s="11">
        <f>YEAR(Table1[[#This Row],[launch date  conversion]])</f>
        <v>2014</v>
      </c>
      <c r="P1865" t="b">
        <v>0</v>
      </c>
      <c r="Q1865">
        <v>2</v>
      </c>
      <c r="R1865" t="b">
        <v>0</v>
      </c>
      <c r="S1865" t="s">
        <v>8281</v>
      </c>
      <c r="T1865" t="s">
        <v>8350</v>
      </c>
      <c r="U1865" t="s">
        <v>8377</v>
      </c>
    </row>
    <row r="1866" spans="1:21" ht="50" customHeight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15" t="str">
        <f t="shared" si="87"/>
        <v>5000 to 9999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 s="9">
        <f t="shared" si="88"/>
        <v>41763.716435185182</v>
      </c>
      <c r="L1866" s="11">
        <v>2014</v>
      </c>
      <c r="M1866">
        <v>1396631500</v>
      </c>
      <c r="N1866" s="9">
        <f t="shared" si="89"/>
        <v>41733.716435185182</v>
      </c>
      <c r="O1866" s="11">
        <f>YEAR(Table1[[#This Row],[launch date  conversion]])</f>
        <v>2014</v>
      </c>
      <c r="P1866" t="b">
        <v>0</v>
      </c>
      <c r="Q1866">
        <v>48</v>
      </c>
      <c r="R1866" t="b">
        <v>0</v>
      </c>
      <c r="S1866" t="s">
        <v>8281</v>
      </c>
      <c r="T1866" t="s">
        <v>8350</v>
      </c>
      <c r="U1866" t="s">
        <v>8377</v>
      </c>
    </row>
    <row r="1867" spans="1:21" ht="50" customHeight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15" t="str">
        <f t="shared" si="87"/>
        <v>Greater than 50000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 s="9">
        <f t="shared" si="88"/>
        <v>42680.409108796302</v>
      </c>
      <c r="L1867" s="11">
        <v>2016</v>
      </c>
      <c r="M1867">
        <v>1475398147</v>
      </c>
      <c r="N1867" s="9">
        <f t="shared" si="89"/>
        <v>42645.367442129631</v>
      </c>
      <c r="O1867" s="11">
        <f>YEAR(Table1[[#This Row],[launch date  conversion]])</f>
        <v>2016</v>
      </c>
      <c r="P1867" t="b">
        <v>0</v>
      </c>
      <c r="Q1867">
        <v>2</v>
      </c>
      <c r="R1867" t="b">
        <v>0</v>
      </c>
      <c r="S1867" t="s">
        <v>8281</v>
      </c>
      <c r="T1867" t="s">
        <v>8350</v>
      </c>
      <c r="U1867" t="s">
        <v>8377</v>
      </c>
    </row>
    <row r="1868" spans="1:21" ht="50" customHeight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15" t="str">
        <f t="shared" si="87"/>
        <v>25000 to 29999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 s="9">
        <f t="shared" si="88"/>
        <v>42795.166666666672</v>
      </c>
      <c r="L1868" s="11">
        <v>2017</v>
      </c>
      <c r="M1868">
        <v>1483768497</v>
      </c>
      <c r="N1868" s="9">
        <f t="shared" si="89"/>
        <v>42742.246493055558</v>
      </c>
      <c r="O1868" s="11">
        <f>YEAR(Table1[[#This Row],[launch date  conversion]])</f>
        <v>2017</v>
      </c>
      <c r="P1868" t="b">
        <v>0</v>
      </c>
      <c r="Q1868">
        <v>2</v>
      </c>
      <c r="R1868" t="b">
        <v>0</v>
      </c>
      <c r="S1868" t="s">
        <v>8281</v>
      </c>
      <c r="T1868" t="s">
        <v>8350</v>
      </c>
      <c r="U1868" t="s">
        <v>8377</v>
      </c>
    </row>
    <row r="1869" spans="1:21" ht="50" customHeight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15" t="str">
        <f t="shared" si="87"/>
        <v>20000 to 24999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 s="9">
        <f t="shared" si="88"/>
        <v>42679.924907407403</v>
      </c>
      <c r="L1869" s="11">
        <v>2016</v>
      </c>
      <c r="M1869">
        <v>1475791912</v>
      </c>
      <c r="N1869" s="9">
        <f t="shared" si="89"/>
        <v>42649.924907407403</v>
      </c>
      <c r="O1869" s="11">
        <f>YEAR(Table1[[#This Row],[launch date  conversion]])</f>
        <v>2016</v>
      </c>
      <c r="P1869" t="b">
        <v>0</v>
      </c>
      <c r="Q1869">
        <v>1</v>
      </c>
      <c r="R1869" t="b">
        <v>0</v>
      </c>
      <c r="S1869" t="s">
        <v>8281</v>
      </c>
      <c r="T1869" t="s">
        <v>8350</v>
      </c>
      <c r="U1869" t="s">
        <v>8377</v>
      </c>
    </row>
    <row r="1870" spans="1:21" ht="50" customHeight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15" t="str">
        <f t="shared" si="87"/>
        <v>25000 to 29999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 s="9">
        <f t="shared" si="88"/>
        <v>42353.332638888889</v>
      </c>
      <c r="L1870" s="11">
        <v>2015</v>
      </c>
      <c r="M1870">
        <v>1448044925</v>
      </c>
      <c r="N1870" s="9">
        <f t="shared" si="89"/>
        <v>42328.779224537036</v>
      </c>
      <c r="O1870" s="11">
        <f>YEAR(Table1[[#This Row],[launch date  conversion]])</f>
        <v>2015</v>
      </c>
      <c r="P1870" t="b">
        <v>0</v>
      </c>
      <c r="Q1870">
        <v>17</v>
      </c>
      <c r="R1870" t="b">
        <v>0</v>
      </c>
      <c r="S1870" t="s">
        <v>8281</v>
      </c>
      <c r="T1870" t="s">
        <v>8350</v>
      </c>
      <c r="U1870" t="s">
        <v>8377</v>
      </c>
    </row>
    <row r="1871" spans="1:21" ht="50" customHeight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15" t="str">
        <f t="shared" si="87"/>
        <v>10000 to 14999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9">
        <f t="shared" si="88"/>
        <v>42739.002881944441</v>
      </c>
      <c r="L1871" s="11">
        <v>2017</v>
      </c>
      <c r="M1871">
        <v>1480896249</v>
      </c>
      <c r="N1871" s="9">
        <f t="shared" si="89"/>
        <v>42709.002881944441</v>
      </c>
      <c r="O1871" s="11">
        <f>YEAR(Table1[[#This Row],[launch date  conversion]])</f>
        <v>2016</v>
      </c>
      <c r="P1871" t="b">
        <v>0</v>
      </c>
      <c r="Q1871">
        <v>0</v>
      </c>
      <c r="R1871" t="b">
        <v>0</v>
      </c>
      <c r="S1871" t="s">
        <v>8281</v>
      </c>
      <c r="T1871" t="s">
        <v>8350</v>
      </c>
      <c r="U1871" t="s">
        <v>8377</v>
      </c>
    </row>
    <row r="1872" spans="1:21" ht="50" customHeight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15" t="str">
        <f t="shared" si="87"/>
        <v>1000 to 4999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 s="9">
        <f t="shared" si="88"/>
        <v>42400.178472222222</v>
      </c>
      <c r="L1872" s="11">
        <v>2016</v>
      </c>
      <c r="M1872">
        <v>1451723535</v>
      </c>
      <c r="N1872" s="9">
        <f t="shared" si="89"/>
        <v>42371.355729166666</v>
      </c>
      <c r="O1872" s="11">
        <f>YEAR(Table1[[#This Row],[launch date  conversion]])</f>
        <v>2016</v>
      </c>
      <c r="P1872" t="b">
        <v>0</v>
      </c>
      <c r="Q1872">
        <v>11</v>
      </c>
      <c r="R1872" t="b">
        <v>0</v>
      </c>
      <c r="S1872" t="s">
        <v>8281</v>
      </c>
      <c r="T1872" t="s">
        <v>8350</v>
      </c>
      <c r="U1872" t="s">
        <v>8377</v>
      </c>
    </row>
    <row r="1873" spans="1:21" ht="50" customHeight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15" t="str">
        <f t="shared" si="87"/>
        <v>5000 to 9999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 s="9">
        <f t="shared" si="88"/>
        <v>41963.825243055559</v>
      </c>
      <c r="L1873" s="11">
        <v>2014</v>
      </c>
      <c r="M1873">
        <v>1413053301</v>
      </c>
      <c r="N1873" s="9">
        <f t="shared" si="89"/>
        <v>41923.783576388887</v>
      </c>
      <c r="O1873" s="11">
        <f>YEAR(Table1[[#This Row],[launch date  conversion]])</f>
        <v>2014</v>
      </c>
      <c r="P1873" t="b">
        <v>0</v>
      </c>
      <c r="Q1873">
        <v>95</v>
      </c>
      <c r="R1873" t="b">
        <v>0</v>
      </c>
      <c r="S1873" t="s">
        <v>8281</v>
      </c>
      <c r="T1873" t="s">
        <v>8350</v>
      </c>
      <c r="U1873" t="s">
        <v>8377</v>
      </c>
    </row>
    <row r="1874" spans="1:21" ht="50" customHeight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15" t="str">
        <f t="shared" si="87"/>
        <v>20000 to 24999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 s="9">
        <f t="shared" si="88"/>
        <v>42185.129652777774</v>
      </c>
      <c r="L1874" s="11">
        <v>2015</v>
      </c>
      <c r="M1874">
        <v>1433041602</v>
      </c>
      <c r="N1874" s="9">
        <f t="shared" si="89"/>
        <v>42155.129652777774</v>
      </c>
      <c r="O1874" s="11">
        <f>YEAR(Table1[[#This Row],[launch date  conversion]])</f>
        <v>2015</v>
      </c>
      <c r="P1874" t="b">
        <v>0</v>
      </c>
      <c r="Q1874">
        <v>13</v>
      </c>
      <c r="R1874" t="b">
        <v>0</v>
      </c>
      <c r="S1874" t="s">
        <v>8281</v>
      </c>
      <c r="T1874" t="s">
        <v>8350</v>
      </c>
      <c r="U1874" t="s">
        <v>8377</v>
      </c>
    </row>
    <row r="1875" spans="1:21" ht="50" customHeight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15" t="str">
        <f t="shared" si="87"/>
        <v>5000 to 9999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 s="9">
        <f t="shared" si="88"/>
        <v>42193.697916666672</v>
      </c>
      <c r="L1875" s="11">
        <v>2015</v>
      </c>
      <c r="M1875">
        <v>1433861210</v>
      </c>
      <c r="N1875" s="9">
        <f t="shared" si="89"/>
        <v>42164.615856481483</v>
      </c>
      <c r="O1875" s="11">
        <f>YEAR(Table1[[#This Row],[launch date  conversion]])</f>
        <v>2015</v>
      </c>
      <c r="P1875" t="b">
        <v>0</v>
      </c>
      <c r="Q1875">
        <v>2</v>
      </c>
      <c r="R1875" t="b">
        <v>0</v>
      </c>
      <c r="S1875" t="s">
        <v>8281</v>
      </c>
      <c r="T1875" t="s">
        <v>8350</v>
      </c>
      <c r="U1875" t="s">
        <v>8377</v>
      </c>
    </row>
    <row r="1876" spans="1:21" ht="50" customHeight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15" t="str">
        <f t="shared" si="87"/>
        <v>Greater than 50000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 s="9">
        <f t="shared" si="88"/>
        <v>42549.969131944439</v>
      </c>
      <c r="L1876" s="11">
        <v>2016</v>
      </c>
      <c r="M1876">
        <v>1465427733</v>
      </c>
      <c r="N1876" s="9">
        <f t="shared" si="89"/>
        <v>42529.969131944439</v>
      </c>
      <c r="O1876" s="11">
        <f>YEAR(Table1[[#This Row],[launch date  conversion]])</f>
        <v>2016</v>
      </c>
      <c r="P1876" t="b">
        <v>0</v>
      </c>
      <c r="Q1876">
        <v>2</v>
      </c>
      <c r="R1876" t="b">
        <v>0</v>
      </c>
      <c r="S1876" t="s">
        <v>8281</v>
      </c>
      <c r="T1876" t="s">
        <v>8350</v>
      </c>
      <c r="U1876" t="s">
        <v>8377</v>
      </c>
    </row>
    <row r="1877" spans="1:21" ht="50" customHeight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15" t="str">
        <f t="shared" si="87"/>
        <v>10000 to 14999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 s="9">
        <f t="shared" si="88"/>
        <v>42588.899398148147</v>
      </c>
      <c r="L1877" s="11">
        <v>2016</v>
      </c>
      <c r="M1877">
        <v>1465335308</v>
      </c>
      <c r="N1877" s="9">
        <f t="shared" si="89"/>
        <v>42528.899398148147</v>
      </c>
      <c r="O1877" s="11">
        <f>YEAR(Table1[[#This Row],[launch date  conversion]])</f>
        <v>2016</v>
      </c>
      <c r="P1877" t="b">
        <v>0</v>
      </c>
      <c r="Q1877">
        <v>3</v>
      </c>
      <c r="R1877" t="b">
        <v>0</v>
      </c>
      <c r="S1877" t="s">
        <v>8281</v>
      </c>
      <c r="T1877" t="s">
        <v>8350</v>
      </c>
      <c r="U1877" t="s">
        <v>8377</v>
      </c>
    </row>
    <row r="1878" spans="1:21" ht="50" customHeight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15" t="str">
        <f t="shared" si="87"/>
        <v>less than 1000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9">
        <f t="shared" si="88"/>
        <v>41806.284780092588</v>
      </c>
      <c r="L1878" s="11">
        <v>2014</v>
      </c>
      <c r="M1878">
        <v>1400309405</v>
      </c>
      <c r="N1878" s="9">
        <f t="shared" si="89"/>
        <v>41776.284780092588</v>
      </c>
      <c r="O1878" s="11">
        <f>YEAR(Table1[[#This Row],[launch date  conversion]])</f>
        <v>2014</v>
      </c>
      <c r="P1878" t="b">
        <v>0</v>
      </c>
      <c r="Q1878">
        <v>0</v>
      </c>
      <c r="R1878" t="b">
        <v>0</v>
      </c>
      <c r="S1878" t="s">
        <v>8281</v>
      </c>
      <c r="T1878" t="s">
        <v>8350</v>
      </c>
      <c r="U1878" t="s">
        <v>8377</v>
      </c>
    </row>
    <row r="1879" spans="1:21" ht="50" customHeight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15" t="str">
        <f t="shared" si="87"/>
        <v>less than 1000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9">
        <f t="shared" si="88"/>
        <v>42064.029224537036</v>
      </c>
      <c r="L1879" s="11">
        <v>2015</v>
      </c>
      <c r="M1879">
        <v>1422664925</v>
      </c>
      <c r="N1879" s="9">
        <f t="shared" si="89"/>
        <v>42035.029224537036</v>
      </c>
      <c r="O1879" s="11">
        <f>YEAR(Table1[[#This Row],[launch date  conversion]])</f>
        <v>2015</v>
      </c>
      <c r="P1879" t="b">
        <v>0</v>
      </c>
      <c r="Q1879">
        <v>0</v>
      </c>
      <c r="R1879" t="b">
        <v>0</v>
      </c>
      <c r="S1879" t="s">
        <v>8281</v>
      </c>
      <c r="T1879" t="s">
        <v>8350</v>
      </c>
      <c r="U1879" t="s">
        <v>8377</v>
      </c>
    </row>
    <row r="1880" spans="1:21" ht="50" customHeight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15" t="str">
        <f t="shared" si="87"/>
        <v>5000 to 9999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9">
        <f t="shared" si="88"/>
        <v>41803.008738425924</v>
      </c>
      <c r="L1880" s="11">
        <v>2014</v>
      </c>
      <c r="M1880">
        <v>1400026355</v>
      </c>
      <c r="N1880" s="9">
        <f t="shared" si="89"/>
        <v>41773.008738425924</v>
      </c>
      <c r="O1880" s="11">
        <f>YEAR(Table1[[#This Row],[launch date  conversion]])</f>
        <v>2014</v>
      </c>
      <c r="P1880" t="b">
        <v>0</v>
      </c>
      <c r="Q1880">
        <v>0</v>
      </c>
      <c r="R1880" t="b">
        <v>0</v>
      </c>
      <c r="S1880" t="s">
        <v>8281</v>
      </c>
      <c r="T1880" t="s">
        <v>8350</v>
      </c>
      <c r="U1880" t="s">
        <v>8377</v>
      </c>
    </row>
    <row r="1881" spans="1:21" ht="50" customHeight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15" t="str">
        <f t="shared" si="87"/>
        <v>5000 to 9999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 s="9">
        <f t="shared" si="88"/>
        <v>42443.607974537037</v>
      </c>
      <c r="L1881" s="11">
        <v>2016</v>
      </c>
      <c r="M1881">
        <v>1455377729</v>
      </c>
      <c r="N1881" s="9">
        <f t="shared" si="89"/>
        <v>42413.649641203709</v>
      </c>
      <c r="O1881" s="11">
        <f>YEAR(Table1[[#This Row],[launch date  conversion]])</f>
        <v>2016</v>
      </c>
      <c r="P1881" t="b">
        <v>0</v>
      </c>
      <c r="Q1881">
        <v>2</v>
      </c>
      <c r="R1881" t="b">
        <v>0</v>
      </c>
      <c r="S1881" t="s">
        <v>8281</v>
      </c>
      <c r="T1881" t="s">
        <v>8350</v>
      </c>
      <c r="U1881" t="s">
        <v>8377</v>
      </c>
    </row>
    <row r="1882" spans="1:21" ht="50" customHeight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15" t="str">
        <f t="shared" si="87"/>
        <v>5000 to 9999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 s="9">
        <f t="shared" si="88"/>
        <v>42459.525231481486</v>
      </c>
      <c r="L1882" s="11">
        <v>2016</v>
      </c>
      <c r="M1882">
        <v>1456839380</v>
      </c>
      <c r="N1882" s="9">
        <f t="shared" si="89"/>
        <v>42430.566898148143</v>
      </c>
      <c r="O1882" s="11">
        <f>YEAR(Table1[[#This Row],[launch date  conversion]])</f>
        <v>2016</v>
      </c>
      <c r="P1882" t="b">
        <v>0</v>
      </c>
      <c r="Q1882">
        <v>24</v>
      </c>
      <c r="R1882" t="b">
        <v>0</v>
      </c>
      <c r="S1882" t="s">
        <v>8281</v>
      </c>
      <c r="T1882" t="s">
        <v>8350</v>
      </c>
      <c r="U1882" t="s">
        <v>8377</v>
      </c>
    </row>
    <row r="1883" spans="1:21" ht="50" customHeight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15" t="str">
        <f t="shared" si="87"/>
        <v>1000 to 4999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 s="9">
        <f t="shared" si="88"/>
        <v>42073.110983796301</v>
      </c>
      <c r="L1883" s="11">
        <v>2015</v>
      </c>
      <c r="M1883">
        <v>1423366789</v>
      </c>
      <c r="N1883" s="9">
        <f t="shared" si="89"/>
        <v>42043.152650462958</v>
      </c>
      <c r="O1883" s="11">
        <f>YEAR(Table1[[#This Row],[launch date  conversion]])</f>
        <v>2015</v>
      </c>
      <c r="P1883" t="b">
        <v>0</v>
      </c>
      <c r="Q1883">
        <v>70</v>
      </c>
      <c r="R1883" t="b">
        <v>1</v>
      </c>
      <c r="S1883" t="s">
        <v>8277</v>
      </c>
      <c r="T1883" t="s">
        <v>8352</v>
      </c>
      <c r="U1883" t="s">
        <v>8373</v>
      </c>
    </row>
    <row r="1884" spans="1:21" ht="50" customHeight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15" t="str">
        <f t="shared" si="87"/>
        <v>1000 to 4999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 s="9">
        <f t="shared" si="88"/>
        <v>41100.991666666669</v>
      </c>
      <c r="L1884" s="11">
        <v>2012</v>
      </c>
      <c r="M1884">
        <v>1339109212</v>
      </c>
      <c r="N1884" s="9">
        <f t="shared" si="89"/>
        <v>41067.949212962965</v>
      </c>
      <c r="O1884" s="11">
        <f>YEAR(Table1[[#This Row],[launch date  conversion]])</f>
        <v>2012</v>
      </c>
      <c r="P1884" t="b">
        <v>0</v>
      </c>
      <c r="Q1884">
        <v>81</v>
      </c>
      <c r="R1884" t="b">
        <v>1</v>
      </c>
      <c r="S1884" t="s">
        <v>8277</v>
      </c>
      <c r="T1884" t="s">
        <v>8352</v>
      </c>
      <c r="U1884" t="s">
        <v>8373</v>
      </c>
    </row>
    <row r="1885" spans="1:21" ht="50" customHeight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15" t="str">
        <f t="shared" si="87"/>
        <v>less than 1000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 s="9">
        <f t="shared" si="88"/>
        <v>41007.906342592592</v>
      </c>
      <c r="L1885" s="11">
        <v>2012</v>
      </c>
      <c r="M1885">
        <v>1331333108</v>
      </c>
      <c r="N1885" s="9">
        <f t="shared" si="89"/>
        <v>40977.948009259257</v>
      </c>
      <c r="O1885" s="11">
        <f>YEAR(Table1[[#This Row],[launch date  conversion]])</f>
        <v>2012</v>
      </c>
      <c r="P1885" t="b">
        <v>0</v>
      </c>
      <c r="Q1885">
        <v>32</v>
      </c>
      <c r="R1885" t="b">
        <v>1</v>
      </c>
      <c r="S1885" t="s">
        <v>8277</v>
      </c>
      <c r="T1885" t="s">
        <v>8352</v>
      </c>
      <c r="U1885" t="s">
        <v>8373</v>
      </c>
    </row>
    <row r="1886" spans="1:21" ht="50" customHeight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15" t="str">
        <f t="shared" si="87"/>
        <v>1000 to 4999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 s="9">
        <f t="shared" si="88"/>
        <v>41240.5</v>
      </c>
      <c r="L1886" s="11">
        <v>2012</v>
      </c>
      <c r="M1886">
        <v>1350967535</v>
      </c>
      <c r="N1886" s="9">
        <f t="shared" si="89"/>
        <v>41205.198321759257</v>
      </c>
      <c r="O1886" s="11">
        <f>YEAR(Table1[[#This Row],[launch date  conversion]])</f>
        <v>2012</v>
      </c>
      <c r="P1886" t="b">
        <v>0</v>
      </c>
      <c r="Q1886">
        <v>26</v>
      </c>
      <c r="R1886" t="b">
        <v>1</v>
      </c>
      <c r="S1886" t="s">
        <v>8277</v>
      </c>
      <c r="T1886" t="s">
        <v>8352</v>
      </c>
      <c r="U1886" t="s">
        <v>8373</v>
      </c>
    </row>
    <row r="1887" spans="1:21" ht="50" customHeight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15" t="str">
        <f t="shared" si="87"/>
        <v>1000 to 4999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 s="9">
        <f t="shared" si="88"/>
        <v>41131.916666666664</v>
      </c>
      <c r="L1887" s="11">
        <v>2012</v>
      </c>
      <c r="M1887">
        <v>1341800110</v>
      </c>
      <c r="N1887" s="9">
        <f t="shared" si="89"/>
        <v>41099.093865740739</v>
      </c>
      <c r="O1887" s="11">
        <f>YEAR(Table1[[#This Row],[launch date  conversion]])</f>
        <v>2012</v>
      </c>
      <c r="P1887" t="b">
        <v>0</v>
      </c>
      <c r="Q1887">
        <v>105</v>
      </c>
      <c r="R1887" t="b">
        <v>1</v>
      </c>
      <c r="S1887" t="s">
        <v>8277</v>
      </c>
      <c r="T1887" t="s">
        <v>8352</v>
      </c>
      <c r="U1887" t="s">
        <v>8373</v>
      </c>
    </row>
    <row r="1888" spans="1:21" ht="50" customHeight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15" t="str">
        <f t="shared" si="87"/>
        <v>1000 to 4999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 s="9">
        <f t="shared" si="88"/>
        <v>41955.94835648148</v>
      </c>
      <c r="L1888" s="11">
        <v>2014</v>
      </c>
      <c r="M1888">
        <v>1413236738</v>
      </c>
      <c r="N1888" s="9">
        <f t="shared" si="89"/>
        <v>41925.906689814816</v>
      </c>
      <c r="O1888" s="11">
        <f>YEAR(Table1[[#This Row],[launch date  conversion]])</f>
        <v>2014</v>
      </c>
      <c r="P1888" t="b">
        <v>0</v>
      </c>
      <c r="Q1888">
        <v>29</v>
      </c>
      <c r="R1888" t="b">
        <v>1</v>
      </c>
      <c r="S1888" t="s">
        <v>8277</v>
      </c>
      <c r="T1888" t="s">
        <v>8352</v>
      </c>
      <c r="U1888" t="s">
        <v>8373</v>
      </c>
    </row>
    <row r="1889" spans="1:21" ht="50" customHeight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15" t="str">
        <f t="shared" si="87"/>
        <v>1000 to 4999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 s="9">
        <f t="shared" si="88"/>
        <v>42341.895833333328</v>
      </c>
      <c r="L1889" s="11">
        <v>2015</v>
      </c>
      <c r="M1889">
        <v>1447614732</v>
      </c>
      <c r="N1889" s="9">
        <f t="shared" si="89"/>
        <v>42323.800138888888</v>
      </c>
      <c r="O1889" s="11">
        <f>YEAR(Table1[[#This Row],[launch date  conversion]])</f>
        <v>2015</v>
      </c>
      <c r="P1889" t="b">
        <v>0</v>
      </c>
      <c r="Q1889">
        <v>8</v>
      </c>
      <c r="R1889" t="b">
        <v>1</v>
      </c>
      <c r="S1889" t="s">
        <v>8277</v>
      </c>
      <c r="T1889" t="s">
        <v>8352</v>
      </c>
      <c r="U1889" t="s">
        <v>8373</v>
      </c>
    </row>
    <row r="1890" spans="1:21" ht="50" customHeight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15" t="str">
        <f t="shared" si="87"/>
        <v>1000 to 4999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 s="9">
        <f t="shared" si="88"/>
        <v>40330.207638888889</v>
      </c>
      <c r="L1890" s="11">
        <v>2010</v>
      </c>
      <c r="M1890">
        <v>1272692732</v>
      </c>
      <c r="N1890" s="9">
        <f t="shared" si="89"/>
        <v>40299.239953703705</v>
      </c>
      <c r="O1890" s="11">
        <f>YEAR(Table1[[#This Row],[launch date  conversion]])</f>
        <v>2010</v>
      </c>
      <c r="P1890" t="b">
        <v>0</v>
      </c>
      <c r="Q1890">
        <v>89</v>
      </c>
      <c r="R1890" t="b">
        <v>1</v>
      </c>
      <c r="S1890" t="s">
        <v>8277</v>
      </c>
      <c r="T1890" t="s">
        <v>8352</v>
      </c>
      <c r="U1890" t="s">
        <v>8373</v>
      </c>
    </row>
    <row r="1891" spans="1:21" ht="50" customHeight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15" t="str">
        <f t="shared" si="87"/>
        <v>1000 to 4999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 s="9">
        <f t="shared" si="88"/>
        <v>41344.751689814817</v>
      </c>
      <c r="L1891" s="11">
        <v>2013</v>
      </c>
      <c r="M1891">
        <v>1359140546</v>
      </c>
      <c r="N1891" s="9">
        <f t="shared" si="89"/>
        <v>41299.793356481481</v>
      </c>
      <c r="O1891" s="11">
        <f>YEAR(Table1[[#This Row],[launch date  conversion]])</f>
        <v>2013</v>
      </c>
      <c r="P1891" t="b">
        <v>0</v>
      </c>
      <c r="Q1891">
        <v>44</v>
      </c>
      <c r="R1891" t="b">
        <v>1</v>
      </c>
      <c r="S1891" t="s">
        <v>8277</v>
      </c>
      <c r="T1891" t="s">
        <v>8352</v>
      </c>
      <c r="U1891" t="s">
        <v>8373</v>
      </c>
    </row>
    <row r="1892" spans="1:21" ht="50" customHeight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15" t="str">
        <f t="shared" si="87"/>
        <v>10000 to 14999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 s="9">
        <f t="shared" si="88"/>
        <v>41258.786203703705</v>
      </c>
      <c r="L1892" s="11">
        <v>2012</v>
      </c>
      <c r="M1892">
        <v>1353005528</v>
      </c>
      <c r="N1892" s="9">
        <f t="shared" si="89"/>
        <v>41228.786203703705</v>
      </c>
      <c r="O1892" s="11">
        <f>YEAR(Table1[[#This Row],[launch date  conversion]])</f>
        <v>2012</v>
      </c>
      <c r="P1892" t="b">
        <v>0</v>
      </c>
      <c r="Q1892">
        <v>246</v>
      </c>
      <c r="R1892" t="b">
        <v>1</v>
      </c>
      <c r="S1892" t="s">
        <v>8277</v>
      </c>
      <c r="T1892" t="s">
        <v>8352</v>
      </c>
      <c r="U1892" t="s">
        <v>8373</v>
      </c>
    </row>
    <row r="1893" spans="1:21" ht="50" customHeight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15" t="str">
        <f t="shared" si="87"/>
        <v>10000 to 14999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 s="9">
        <f t="shared" si="88"/>
        <v>40381.25</v>
      </c>
      <c r="L1893" s="11">
        <v>2010</v>
      </c>
      <c r="M1893">
        <v>1275851354</v>
      </c>
      <c r="N1893" s="9">
        <f t="shared" si="89"/>
        <v>40335.798078703701</v>
      </c>
      <c r="O1893" s="11">
        <f>YEAR(Table1[[#This Row],[launch date  conversion]])</f>
        <v>2010</v>
      </c>
      <c r="P1893" t="b">
        <v>0</v>
      </c>
      <c r="Q1893">
        <v>120</v>
      </c>
      <c r="R1893" t="b">
        <v>1</v>
      </c>
      <c r="S1893" t="s">
        <v>8277</v>
      </c>
      <c r="T1893" t="s">
        <v>8352</v>
      </c>
      <c r="U1893" t="s">
        <v>8373</v>
      </c>
    </row>
    <row r="1894" spans="1:21" ht="50" customHeight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15" t="str">
        <f t="shared" si="87"/>
        <v>less than 1000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 s="9">
        <f t="shared" si="88"/>
        <v>40701.637511574074</v>
      </c>
      <c r="L1894" s="11">
        <v>2011</v>
      </c>
      <c r="M1894">
        <v>1304867881</v>
      </c>
      <c r="N1894" s="9">
        <f t="shared" si="89"/>
        <v>40671.637511574074</v>
      </c>
      <c r="O1894" s="11">
        <f>YEAR(Table1[[#This Row],[launch date  conversion]])</f>
        <v>2011</v>
      </c>
      <c r="P1894" t="b">
        <v>0</v>
      </c>
      <c r="Q1894">
        <v>26</v>
      </c>
      <c r="R1894" t="b">
        <v>1</v>
      </c>
      <c r="S1894" t="s">
        <v>8277</v>
      </c>
      <c r="T1894" t="s">
        <v>8352</v>
      </c>
      <c r="U1894" t="s">
        <v>8373</v>
      </c>
    </row>
    <row r="1895" spans="1:21" ht="50" customHeight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15" t="str">
        <f t="shared" si="87"/>
        <v>1000 to 4999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 s="9">
        <f t="shared" si="88"/>
        <v>40649.165972222225</v>
      </c>
      <c r="L1895" s="11">
        <v>2011</v>
      </c>
      <c r="M1895">
        <v>1301524585</v>
      </c>
      <c r="N1895" s="9">
        <f t="shared" si="89"/>
        <v>40632.94195601852</v>
      </c>
      <c r="O1895" s="11">
        <f>YEAR(Table1[[#This Row],[launch date  conversion]])</f>
        <v>2011</v>
      </c>
      <c r="P1895" t="b">
        <v>0</v>
      </c>
      <c r="Q1895">
        <v>45</v>
      </c>
      <c r="R1895" t="b">
        <v>1</v>
      </c>
      <c r="S1895" t="s">
        <v>8277</v>
      </c>
      <c r="T1895" t="s">
        <v>8352</v>
      </c>
      <c r="U1895" t="s">
        <v>8373</v>
      </c>
    </row>
    <row r="1896" spans="1:21" ht="50" customHeight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15" t="str">
        <f t="shared" si="87"/>
        <v>1000 to 4999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 s="9">
        <f t="shared" si="88"/>
        <v>40951.904895833337</v>
      </c>
      <c r="L1896" s="11">
        <v>2012</v>
      </c>
      <c r="M1896">
        <v>1326404583</v>
      </c>
      <c r="N1896" s="9">
        <f t="shared" si="89"/>
        <v>40920.904895833337</v>
      </c>
      <c r="O1896" s="11">
        <f>YEAR(Table1[[#This Row],[launch date  conversion]])</f>
        <v>2012</v>
      </c>
      <c r="P1896" t="b">
        <v>0</v>
      </c>
      <c r="Q1896">
        <v>20</v>
      </c>
      <c r="R1896" t="b">
        <v>1</v>
      </c>
      <c r="S1896" t="s">
        <v>8277</v>
      </c>
      <c r="T1896" t="s">
        <v>8352</v>
      </c>
      <c r="U1896" t="s">
        <v>8373</v>
      </c>
    </row>
    <row r="1897" spans="1:21" ht="50" customHeight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15" t="str">
        <f t="shared" si="87"/>
        <v>5000 to 9999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 s="9">
        <f t="shared" si="88"/>
        <v>42297.746782407412</v>
      </c>
      <c r="L1897" s="11">
        <v>2015</v>
      </c>
      <c r="M1897">
        <v>1442771722</v>
      </c>
      <c r="N1897" s="9">
        <f t="shared" si="89"/>
        <v>42267.746782407412</v>
      </c>
      <c r="O1897" s="11">
        <f>YEAR(Table1[[#This Row],[launch date  conversion]])</f>
        <v>2015</v>
      </c>
      <c r="P1897" t="b">
        <v>0</v>
      </c>
      <c r="Q1897">
        <v>47</v>
      </c>
      <c r="R1897" t="b">
        <v>1</v>
      </c>
      <c r="S1897" t="s">
        <v>8277</v>
      </c>
      <c r="T1897" t="s">
        <v>8352</v>
      </c>
      <c r="U1897" t="s">
        <v>8373</v>
      </c>
    </row>
    <row r="1898" spans="1:21" ht="50" customHeight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15" t="str">
        <f t="shared" si="87"/>
        <v>less than 1000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 s="9">
        <f t="shared" si="88"/>
        <v>41011.710243055553</v>
      </c>
      <c r="L1898" s="11">
        <v>2012</v>
      </c>
      <c r="M1898">
        <v>1331658165</v>
      </c>
      <c r="N1898" s="9">
        <f t="shared" si="89"/>
        <v>40981.710243055553</v>
      </c>
      <c r="O1898" s="11">
        <f>YEAR(Table1[[#This Row],[launch date  conversion]])</f>
        <v>2012</v>
      </c>
      <c r="P1898" t="b">
        <v>0</v>
      </c>
      <c r="Q1898">
        <v>13</v>
      </c>
      <c r="R1898" t="b">
        <v>1</v>
      </c>
      <c r="S1898" t="s">
        <v>8277</v>
      </c>
      <c r="T1898" t="s">
        <v>8352</v>
      </c>
      <c r="U1898" t="s">
        <v>8373</v>
      </c>
    </row>
    <row r="1899" spans="1:21" ht="50" customHeight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15" t="str">
        <f t="shared" si="87"/>
        <v>5000 to 9999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 s="9">
        <f t="shared" si="88"/>
        <v>41702.875</v>
      </c>
      <c r="L1899" s="11">
        <v>2014</v>
      </c>
      <c r="M1899">
        <v>1392040806</v>
      </c>
      <c r="N1899" s="9">
        <f t="shared" si="89"/>
        <v>41680.583402777782</v>
      </c>
      <c r="O1899" s="11">
        <f>YEAR(Table1[[#This Row],[launch date  conversion]])</f>
        <v>2014</v>
      </c>
      <c r="P1899" t="b">
        <v>0</v>
      </c>
      <c r="Q1899">
        <v>183</v>
      </c>
      <c r="R1899" t="b">
        <v>1</v>
      </c>
      <c r="S1899" t="s">
        <v>8277</v>
      </c>
      <c r="T1899" t="s">
        <v>8352</v>
      </c>
      <c r="U1899" t="s">
        <v>8373</v>
      </c>
    </row>
    <row r="1900" spans="1:21" ht="50" customHeight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15" t="str">
        <f t="shared" si="87"/>
        <v>1000 to 4999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 s="9">
        <f t="shared" si="88"/>
        <v>42401.75</v>
      </c>
      <c r="L1900" s="11">
        <v>2016</v>
      </c>
      <c r="M1900">
        <v>1451277473</v>
      </c>
      <c r="N1900" s="9">
        <f t="shared" si="89"/>
        <v>42366.192974537036</v>
      </c>
      <c r="O1900" s="11">
        <f>YEAR(Table1[[#This Row],[launch date  conversion]])</f>
        <v>2015</v>
      </c>
      <c r="P1900" t="b">
        <v>0</v>
      </c>
      <c r="Q1900">
        <v>21</v>
      </c>
      <c r="R1900" t="b">
        <v>1</v>
      </c>
      <c r="S1900" t="s">
        <v>8277</v>
      </c>
      <c r="T1900" t="s">
        <v>8352</v>
      </c>
      <c r="U1900" t="s">
        <v>8373</v>
      </c>
    </row>
    <row r="1901" spans="1:21" ht="50" customHeight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15" t="str">
        <f t="shared" si="87"/>
        <v>less than 1000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 s="9">
        <f t="shared" si="88"/>
        <v>42088.90006944444</v>
      </c>
      <c r="L1901" s="11">
        <v>2015</v>
      </c>
      <c r="M1901">
        <v>1424730966</v>
      </c>
      <c r="N1901" s="9">
        <f t="shared" si="89"/>
        <v>42058.941736111112</v>
      </c>
      <c r="O1901" s="11">
        <f>YEAR(Table1[[#This Row],[launch date  conversion]])</f>
        <v>2015</v>
      </c>
      <c r="P1901" t="b">
        <v>0</v>
      </c>
      <c r="Q1901">
        <v>42</v>
      </c>
      <c r="R1901" t="b">
        <v>1</v>
      </c>
      <c r="S1901" t="s">
        <v>8277</v>
      </c>
      <c r="T1901" t="s">
        <v>8352</v>
      </c>
      <c r="U1901" t="s">
        <v>8373</v>
      </c>
    </row>
    <row r="1902" spans="1:21" ht="50" customHeight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15" t="str">
        <f t="shared" si="87"/>
        <v>1000 to 4999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 s="9">
        <f t="shared" si="88"/>
        <v>41188.415972222225</v>
      </c>
      <c r="L1902" s="11">
        <v>2012</v>
      </c>
      <c r="M1902">
        <v>1347137731</v>
      </c>
      <c r="N1902" s="9">
        <f t="shared" si="89"/>
        <v>41160.871886574074</v>
      </c>
      <c r="O1902" s="11">
        <f>YEAR(Table1[[#This Row],[launch date  conversion]])</f>
        <v>2012</v>
      </c>
      <c r="P1902" t="b">
        <v>0</v>
      </c>
      <c r="Q1902">
        <v>54</v>
      </c>
      <c r="R1902" t="b">
        <v>1</v>
      </c>
      <c r="S1902" t="s">
        <v>8277</v>
      </c>
      <c r="T1902" t="s">
        <v>8352</v>
      </c>
      <c r="U1902" t="s">
        <v>8373</v>
      </c>
    </row>
    <row r="1903" spans="1:21" ht="50" customHeight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15" t="str">
        <f t="shared" si="87"/>
        <v>Greater than 50000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 s="9">
        <f t="shared" si="88"/>
        <v>42146.541666666672</v>
      </c>
      <c r="L1903" s="11">
        <v>2015</v>
      </c>
      <c r="M1903">
        <v>1429707729</v>
      </c>
      <c r="N1903" s="9">
        <f t="shared" si="89"/>
        <v>42116.54315972222</v>
      </c>
      <c r="O1903" s="11">
        <f>YEAR(Table1[[#This Row],[launch date  conversion]])</f>
        <v>2015</v>
      </c>
      <c r="P1903" t="b">
        <v>0</v>
      </c>
      <c r="Q1903">
        <v>25</v>
      </c>
      <c r="R1903" t="b">
        <v>0</v>
      </c>
      <c r="S1903" t="s">
        <v>8292</v>
      </c>
      <c r="T1903" t="s">
        <v>8355</v>
      </c>
      <c r="U1903" t="s">
        <v>8387</v>
      </c>
    </row>
    <row r="1904" spans="1:21" ht="50" customHeight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15" t="str">
        <f t="shared" si="87"/>
        <v>1000 to 4999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 s="9">
        <f t="shared" si="88"/>
        <v>42067.789895833332</v>
      </c>
      <c r="L1904" s="11">
        <v>2015</v>
      </c>
      <c r="M1904">
        <v>1422903447</v>
      </c>
      <c r="N1904" s="9">
        <f t="shared" si="89"/>
        <v>42037.789895833332</v>
      </c>
      <c r="O1904" s="11">
        <f>YEAR(Table1[[#This Row],[launch date  conversion]])</f>
        <v>2015</v>
      </c>
      <c r="P1904" t="b">
        <v>0</v>
      </c>
      <c r="Q1904">
        <v>3</v>
      </c>
      <c r="R1904" t="b">
        <v>0</v>
      </c>
      <c r="S1904" t="s">
        <v>8292</v>
      </c>
      <c r="T1904" t="s">
        <v>8355</v>
      </c>
      <c r="U1904" t="s">
        <v>8387</v>
      </c>
    </row>
    <row r="1905" spans="1:21" ht="50" customHeight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15" t="str">
        <f t="shared" si="87"/>
        <v>1000 to 4999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 s="9">
        <f t="shared" si="88"/>
        <v>42762.770729166667</v>
      </c>
      <c r="L1905" s="11">
        <v>2017</v>
      </c>
      <c r="M1905">
        <v>1480357791</v>
      </c>
      <c r="N1905" s="9">
        <f t="shared" si="89"/>
        <v>42702.770729166667</v>
      </c>
      <c r="O1905" s="11">
        <f>YEAR(Table1[[#This Row],[launch date  conversion]])</f>
        <v>2016</v>
      </c>
      <c r="P1905" t="b">
        <v>0</v>
      </c>
      <c r="Q1905">
        <v>41</v>
      </c>
      <c r="R1905" t="b">
        <v>0</v>
      </c>
      <c r="S1905" t="s">
        <v>8292</v>
      </c>
      <c r="T1905" t="s">
        <v>8355</v>
      </c>
      <c r="U1905" t="s">
        <v>8387</v>
      </c>
    </row>
    <row r="1906" spans="1:21" ht="50" customHeight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15" t="str">
        <f t="shared" si="87"/>
        <v>Greater than 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 s="9">
        <f t="shared" si="88"/>
        <v>42371.685428240744</v>
      </c>
      <c r="L1906" s="11">
        <v>2016</v>
      </c>
      <c r="M1906">
        <v>1447864021</v>
      </c>
      <c r="N1906" s="9">
        <f t="shared" si="89"/>
        <v>42326.685428240744</v>
      </c>
      <c r="O1906" s="11">
        <f>YEAR(Table1[[#This Row],[launch date  conversion]])</f>
        <v>2015</v>
      </c>
      <c r="P1906" t="b">
        <v>0</v>
      </c>
      <c r="Q1906">
        <v>2</v>
      </c>
      <c r="R1906" t="b">
        <v>0</v>
      </c>
      <c r="S1906" t="s">
        <v>8292</v>
      </c>
      <c r="T1906" t="s">
        <v>8355</v>
      </c>
      <c r="U1906" t="s">
        <v>8387</v>
      </c>
    </row>
    <row r="1907" spans="1:21" ht="50" customHeight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15" t="str">
        <f t="shared" si="87"/>
        <v>25000 to 29999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 s="9">
        <f t="shared" si="88"/>
        <v>41889.925856481481</v>
      </c>
      <c r="L1907" s="11">
        <v>2014</v>
      </c>
      <c r="M1907">
        <v>1407535994</v>
      </c>
      <c r="N1907" s="9">
        <f t="shared" si="89"/>
        <v>41859.925856481481</v>
      </c>
      <c r="O1907" s="11">
        <f>YEAR(Table1[[#This Row],[launch date  conversion]])</f>
        <v>2014</v>
      </c>
      <c r="P1907" t="b">
        <v>0</v>
      </c>
      <c r="Q1907">
        <v>4</v>
      </c>
      <c r="R1907" t="b">
        <v>0</v>
      </c>
      <c r="S1907" t="s">
        <v>8292</v>
      </c>
      <c r="T1907" t="s">
        <v>8355</v>
      </c>
      <c r="U1907" t="s">
        <v>8387</v>
      </c>
    </row>
    <row r="1908" spans="1:21" ht="50" customHeight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15" t="str">
        <f t="shared" si="87"/>
        <v>Greater than 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 s="9">
        <f t="shared" si="88"/>
        <v>42544.671099537038</v>
      </c>
      <c r="L1908" s="11">
        <v>2016</v>
      </c>
      <c r="M1908">
        <v>1464105983</v>
      </c>
      <c r="N1908" s="9">
        <f t="shared" si="89"/>
        <v>42514.671099537038</v>
      </c>
      <c r="O1908" s="11">
        <f>YEAR(Table1[[#This Row],[launch date  conversion]])</f>
        <v>2016</v>
      </c>
      <c r="P1908" t="b">
        <v>0</v>
      </c>
      <c r="Q1908">
        <v>99</v>
      </c>
      <c r="R1908" t="b">
        <v>0</v>
      </c>
      <c r="S1908" t="s">
        <v>8292</v>
      </c>
      <c r="T1908" t="s">
        <v>8355</v>
      </c>
      <c r="U1908" t="s">
        <v>8387</v>
      </c>
    </row>
    <row r="1909" spans="1:21" ht="50" customHeight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15" t="str">
        <f t="shared" si="87"/>
        <v>30000 to 34999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 s="9">
        <f t="shared" si="88"/>
        <v>41782.587094907409</v>
      </c>
      <c r="L1909" s="11">
        <v>2014</v>
      </c>
      <c r="M1909">
        <v>1399557925</v>
      </c>
      <c r="N1909" s="9">
        <f t="shared" si="89"/>
        <v>41767.587094907409</v>
      </c>
      <c r="O1909" s="11">
        <f>YEAR(Table1[[#This Row],[launch date  conversion]])</f>
        <v>2014</v>
      </c>
      <c r="P1909" t="b">
        <v>0</v>
      </c>
      <c r="Q1909">
        <v>4</v>
      </c>
      <c r="R1909" t="b">
        <v>0</v>
      </c>
      <c r="S1909" t="s">
        <v>8292</v>
      </c>
      <c r="T1909" t="s">
        <v>8355</v>
      </c>
      <c r="U1909" t="s">
        <v>8387</v>
      </c>
    </row>
    <row r="1910" spans="1:21" ht="50" customHeight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15" t="str">
        <f t="shared" si="87"/>
        <v>25000 to 29999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 s="9">
        <f t="shared" si="88"/>
        <v>42733.917824074073</v>
      </c>
      <c r="L1910" s="11">
        <v>2016</v>
      </c>
      <c r="M1910">
        <v>1480456900</v>
      </c>
      <c r="N1910" s="9">
        <f t="shared" si="89"/>
        <v>42703.917824074073</v>
      </c>
      <c r="O1910" s="11">
        <f>YEAR(Table1[[#This Row],[launch date  conversion]])</f>
        <v>2016</v>
      </c>
      <c r="P1910" t="b">
        <v>0</v>
      </c>
      <c r="Q1910">
        <v>4</v>
      </c>
      <c r="R1910" t="b">
        <v>0</v>
      </c>
      <c r="S1910" t="s">
        <v>8292</v>
      </c>
      <c r="T1910" t="s">
        <v>8355</v>
      </c>
      <c r="U1910" t="s">
        <v>8387</v>
      </c>
    </row>
    <row r="1911" spans="1:21" ht="50" customHeight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15" t="str">
        <f t="shared" si="87"/>
        <v>35000 to 39999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 s="9">
        <f t="shared" si="88"/>
        <v>41935.429155092592</v>
      </c>
      <c r="L1911" s="11">
        <v>2014</v>
      </c>
      <c r="M1911">
        <v>1411467479</v>
      </c>
      <c r="N1911" s="9">
        <f t="shared" si="89"/>
        <v>41905.429155092592</v>
      </c>
      <c r="O1911" s="11">
        <f>YEAR(Table1[[#This Row],[launch date  conversion]])</f>
        <v>2014</v>
      </c>
      <c r="P1911" t="b">
        <v>0</v>
      </c>
      <c r="Q1911">
        <v>38</v>
      </c>
      <c r="R1911" t="b">
        <v>0</v>
      </c>
      <c r="S1911" t="s">
        <v>8292</v>
      </c>
      <c r="T1911" t="s">
        <v>8355</v>
      </c>
      <c r="U1911" t="s">
        <v>8387</v>
      </c>
    </row>
    <row r="1912" spans="1:21" ht="50" customHeight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15" t="str">
        <f t="shared" si="87"/>
        <v>Greater than 50000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 s="9">
        <f t="shared" si="88"/>
        <v>42308.947916666672</v>
      </c>
      <c r="L1912" s="11">
        <v>2015</v>
      </c>
      <c r="M1912">
        <v>1442531217</v>
      </c>
      <c r="N1912" s="9">
        <f t="shared" si="89"/>
        <v>42264.963159722218</v>
      </c>
      <c r="O1912" s="11">
        <f>YEAR(Table1[[#This Row],[launch date  conversion]])</f>
        <v>2015</v>
      </c>
      <c r="P1912" t="b">
        <v>0</v>
      </c>
      <c r="Q1912">
        <v>285</v>
      </c>
      <c r="R1912" t="b">
        <v>0</v>
      </c>
      <c r="S1912" t="s">
        <v>8292</v>
      </c>
      <c r="T1912" t="s">
        <v>8355</v>
      </c>
      <c r="U1912" t="s">
        <v>8387</v>
      </c>
    </row>
    <row r="1913" spans="1:21" ht="50" customHeight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15" t="str">
        <f t="shared" si="87"/>
        <v>40000 to 44999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 s="9">
        <f t="shared" si="88"/>
        <v>41860.033958333333</v>
      </c>
      <c r="L1913" s="11">
        <v>2014</v>
      </c>
      <c r="M1913">
        <v>1404953334</v>
      </c>
      <c r="N1913" s="9">
        <f t="shared" si="89"/>
        <v>41830.033958333333</v>
      </c>
      <c r="O1913" s="11">
        <f>YEAR(Table1[[#This Row],[launch date  conversion]])</f>
        <v>2014</v>
      </c>
      <c r="P1913" t="b">
        <v>0</v>
      </c>
      <c r="Q1913">
        <v>1</v>
      </c>
      <c r="R1913" t="b">
        <v>0</v>
      </c>
      <c r="S1913" t="s">
        <v>8292</v>
      </c>
      <c r="T1913" t="s">
        <v>8355</v>
      </c>
      <c r="U1913" t="s">
        <v>8387</v>
      </c>
    </row>
    <row r="1914" spans="1:21" ht="50" customHeight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15" t="str">
        <f t="shared" si="87"/>
        <v>5000 to 9999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 s="9">
        <f t="shared" si="88"/>
        <v>42159.226388888885</v>
      </c>
      <c r="L1914" s="11">
        <v>2015</v>
      </c>
      <c r="M1914">
        <v>1430803560</v>
      </c>
      <c r="N1914" s="9">
        <f t="shared" si="89"/>
        <v>42129.226388888885</v>
      </c>
      <c r="O1914" s="11">
        <f>YEAR(Table1[[#This Row],[launch date  conversion]])</f>
        <v>2015</v>
      </c>
      <c r="P1914" t="b">
        <v>0</v>
      </c>
      <c r="Q1914">
        <v>42</v>
      </c>
      <c r="R1914" t="b">
        <v>0</v>
      </c>
      <c r="S1914" t="s">
        <v>8292</v>
      </c>
      <c r="T1914" t="s">
        <v>8355</v>
      </c>
      <c r="U1914" t="s">
        <v>8387</v>
      </c>
    </row>
    <row r="1915" spans="1:21" ht="50" customHeight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15" t="str">
        <f t="shared" si="87"/>
        <v>45000 to 49999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 s="9">
        <f t="shared" si="88"/>
        <v>41920.511319444442</v>
      </c>
      <c r="L1915" s="11">
        <v>2014</v>
      </c>
      <c r="M1915">
        <v>1410178578</v>
      </c>
      <c r="N1915" s="9">
        <f t="shared" si="89"/>
        <v>41890.511319444442</v>
      </c>
      <c r="O1915" s="11">
        <f>YEAR(Table1[[#This Row],[launch date  conversion]])</f>
        <v>2014</v>
      </c>
      <c r="P1915" t="b">
        <v>0</v>
      </c>
      <c r="Q1915">
        <v>26</v>
      </c>
      <c r="R1915" t="b">
        <v>0</v>
      </c>
      <c r="S1915" t="s">
        <v>8292</v>
      </c>
      <c r="T1915" t="s">
        <v>8355</v>
      </c>
      <c r="U1915" t="s">
        <v>8387</v>
      </c>
    </row>
    <row r="1916" spans="1:21" ht="50" customHeight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15" t="str">
        <f t="shared" si="87"/>
        <v>less than 1000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 s="9">
        <f t="shared" si="88"/>
        <v>41944.165972222225</v>
      </c>
      <c r="L1916" s="11">
        <v>2014</v>
      </c>
      <c r="M1916">
        <v>1413519073</v>
      </c>
      <c r="N1916" s="9">
        <f t="shared" si="89"/>
        <v>41929.174456018518</v>
      </c>
      <c r="O1916" s="11">
        <f>YEAR(Table1[[#This Row],[launch date  conversion]])</f>
        <v>2014</v>
      </c>
      <c r="P1916" t="b">
        <v>0</v>
      </c>
      <c r="Q1916">
        <v>2</v>
      </c>
      <c r="R1916" t="b">
        <v>0</v>
      </c>
      <c r="S1916" t="s">
        <v>8292</v>
      </c>
      <c r="T1916" t="s">
        <v>8355</v>
      </c>
      <c r="U1916" t="s">
        <v>8387</v>
      </c>
    </row>
    <row r="1917" spans="1:21" ht="50" customHeight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15" t="str">
        <f t="shared" si="87"/>
        <v>less than 1000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 s="9">
        <f t="shared" si="88"/>
        <v>41884.04886574074</v>
      </c>
      <c r="L1917" s="11">
        <v>2014</v>
      </c>
      <c r="M1917">
        <v>1407892222</v>
      </c>
      <c r="N1917" s="9">
        <f t="shared" si="89"/>
        <v>41864.04886574074</v>
      </c>
      <c r="O1917" s="11">
        <f>YEAR(Table1[[#This Row],[launch date  conversion]])</f>
        <v>2014</v>
      </c>
      <c r="P1917" t="b">
        <v>0</v>
      </c>
      <c r="Q1917">
        <v>4</v>
      </c>
      <c r="R1917" t="b">
        <v>0</v>
      </c>
      <c r="S1917" t="s">
        <v>8292</v>
      </c>
      <c r="T1917" t="s">
        <v>8355</v>
      </c>
      <c r="U1917" t="s">
        <v>8387</v>
      </c>
    </row>
    <row r="1918" spans="1:21" ht="50" customHeight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15" t="str">
        <f t="shared" si="87"/>
        <v>20000 to 24999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 s="9">
        <f t="shared" si="88"/>
        <v>42681.758969907409</v>
      </c>
      <c r="L1918" s="11">
        <v>2016</v>
      </c>
      <c r="M1918">
        <v>1476378775</v>
      </c>
      <c r="N1918" s="9">
        <f t="shared" si="89"/>
        <v>42656.717303240745</v>
      </c>
      <c r="O1918" s="11">
        <f>YEAR(Table1[[#This Row],[launch date  conversion]])</f>
        <v>2016</v>
      </c>
      <c r="P1918" t="b">
        <v>0</v>
      </c>
      <c r="Q1918">
        <v>6</v>
      </c>
      <c r="R1918" t="b">
        <v>0</v>
      </c>
      <c r="S1918" t="s">
        <v>8292</v>
      </c>
      <c r="T1918" t="s">
        <v>8355</v>
      </c>
      <c r="U1918" t="s">
        <v>8387</v>
      </c>
    </row>
    <row r="1919" spans="1:21" ht="50" customHeight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15" t="str">
        <f t="shared" si="87"/>
        <v>Greater than 50000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 s="9">
        <f t="shared" si="88"/>
        <v>42776.270057870366</v>
      </c>
      <c r="L1919" s="11">
        <v>2017</v>
      </c>
      <c r="M1919">
        <v>1484116133</v>
      </c>
      <c r="N1919" s="9">
        <f t="shared" si="89"/>
        <v>42746.270057870366</v>
      </c>
      <c r="O1919" s="11">
        <f>YEAR(Table1[[#This Row],[launch date  conversion]])</f>
        <v>2017</v>
      </c>
      <c r="P1919" t="b">
        <v>0</v>
      </c>
      <c r="Q1919">
        <v>70</v>
      </c>
      <c r="R1919" t="b">
        <v>0</v>
      </c>
      <c r="S1919" t="s">
        <v>8292</v>
      </c>
      <c r="T1919" t="s">
        <v>8355</v>
      </c>
      <c r="U1919" t="s">
        <v>8387</v>
      </c>
    </row>
    <row r="1920" spans="1:21" ht="50" customHeight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15" t="str">
        <f t="shared" si="87"/>
        <v>25000 to 29999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 s="9">
        <f t="shared" si="88"/>
        <v>41863.789942129632</v>
      </c>
      <c r="L1920" s="11">
        <v>2014</v>
      </c>
      <c r="M1920">
        <v>1404845851</v>
      </c>
      <c r="N1920" s="9">
        <f t="shared" si="89"/>
        <v>41828.789942129632</v>
      </c>
      <c r="O1920" s="11">
        <f>YEAR(Table1[[#This Row],[launch date  conversion]])</f>
        <v>2014</v>
      </c>
      <c r="P1920" t="b">
        <v>0</v>
      </c>
      <c r="Q1920">
        <v>9</v>
      </c>
      <c r="R1920" t="b">
        <v>0</v>
      </c>
      <c r="S1920" t="s">
        <v>8292</v>
      </c>
      <c r="T1920" t="s">
        <v>8355</v>
      </c>
      <c r="U1920" t="s">
        <v>8387</v>
      </c>
    </row>
    <row r="1921" spans="1:21" ht="50" customHeight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15" t="str">
        <f t="shared" si="87"/>
        <v>less than 1000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 s="9">
        <f t="shared" si="88"/>
        <v>42143.875567129624</v>
      </c>
      <c r="L1921" s="11">
        <v>2015</v>
      </c>
      <c r="M1921">
        <v>1429477249</v>
      </c>
      <c r="N1921" s="9">
        <f t="shared" si="89"/>
        <v>42113.875567129624</v>
      </c>
      <c r="O1921" s="11">
        <f>YEAR(Table1[[#This Row],[launch date  conversion]])</f>
        <v>2015</v>
      </c>
      <c r="P1921" t="b">
        <v>0</v>
      </c>
      <c r="Q1921">
        <v>8</v>
      </c>
      <c r="R1921" t="b">
        <v>0</v>
      </c>
      <c r="S1921" t="s">
        <v>8292</v>
      </c>
      <c r="T1921" t="s">
        <v>8355</v>
      </c>
      <c r="U1921" t="s">
        <v>8387</v>
      </c>
    </row>
    <row r="1922" spans="1:21" ht="50" customHeight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15" t="str">
        <f t="shared" ref="E1922:E1985" si="90">_xlfn.IFS(D1922&lt;1000,"less than 1000",D1922&lt;5000, "1000 to 4999",D1922&lt;10000, "5000 to 9999",D1922&lt;15000, "10000 to 14999",D1922&lt;20000,"15000 to 19999",D1922&lt;25000, "20000 to 24999", D1922&lt;30000, "25000 to 29999",D1922&lt;35000,"30000 to 34999", D1922&lt;40000,"35000 to 39999", D1922&lt;45000,"40000 to 44999",D1922&lt;50000,"45000 to 49999",TRUE, "Greater than 50000")</f>
        <v>10000 to 14999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 s="9">
        <f t="shared" si="88"/>
        <v>42298.958333333328</v>
      </c>
      <c r="L1922" s="11">
        <v>2015</v>
      </c>
      <c r="M1922">
        <v>1443042061</v>
      </c>
      <c r="N1922" s="9">
        <f t="shared" si="89"/>
        <v>42270.875706018516</v>
      </c>
      <c r="O1922" s="11">
        <f>YEAR(Table1[[#This Row],[launch date  conversion]])</f>
        <v>2015</v>
      </c>
      <c r="P1922" t="b">
        <v>0</v>
      </c>
      <c r="Q1922">
        <v>105</v>
      </c>
      <c r="R1922" t="b">
        <v>0</v>
      </c>
      <c r="S1922" t="s">
        <v>8292</v>
      </c>
      <c r="T1922" t="s">
        <v>8355</v>
      </c>
      <c r="U1922" t="s">
        <v>8387</v>
      </c>
    </row>
    <row r="1923" spans="1:21" ht="50" customHeight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15" t="str">
        <f t="shared" si="90"/>
        <v>1000 to 4999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 s="9">
        <f t="shared" ref="K1923:K1986" si="91">(((J1923/60)/60)/24)+DATE(1970,1,1)</f>
        <v>41104.221562500003</v>
      </c>
      <c r="L1923" s="11">
        <v>2012</v>
      </c>
      <c r="M1923">
        <v>1339651143</v>
      </c>
      <c r="N1923" s="9">
        <f t="shared" ref="N1923:N1986" si="92">(((M1923/60)/60)/24)+DATE(1970,1,1)</f>
        <v>41074.221562500003</v>
      </c>
      <c r="O1923" s="11">
        <f>YEAR(Table1[[#This Row],[launch date  conversion]])</f>
        <v>2012</v>
      </c>
      <c r="P1923" t="b">
        <v>0</v>
      </c>
      <c r="Q1923">
        <v>38</v>
      </c>
      <c r="R1923" t="b">
        <v>1</v>
      </c>
      <c r="S1923" t="s">
        <v>8277</v>
      </c>
      <c r="T1923" t="s">
        <v>8352</v>
      </c>
      <c r="U1923" t="s">
        <v>8373</v>
      </c>
    </row>
    <row r="1924" spans="1:21" ht="50" customHeight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15" t="str">
        <f t="shared" si="90"/>
        <v>1000 to 4999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 s="9">
        <f t="shared" si="91"/>
        <v>41620.255868055552</v>
      </c>
      <c r="L1924" s="11">
        <v>2013</v>
      </c>
      <c r="M1924">
        <v>1384236507</v>
      </c>
      <c r="N1924" s="9">
        <f t="shared" si="92"/>
        <v>41590.255868055552</v>
      </c>
      <c r="O1924" s="11">
        <f>YEAR(Table1[[#This Row],[launch date  conversion]])</f>
        <v>2013</v>
      </c>
      <c r="P1924" t="b">
        <v>0</v>
      </c>
      <c r="Q1924">
        <v>64</v>
      </c>
      <c r="R1924" t="b">
        <v>1</v>
      </c>
      <c r="S1924" t="s">
        <v>8277</v>
      </c>
      <c r="T1924" t="s">
        <v>8352</v>
      </c>
      <c r="U1924" t="s">
        <v>8373</v>
      </c>
    </row>
    <row r="1925" spans="1:21" ht="50" customHeight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15" t="str">
        <f t="shared" si="90"/>
        <v>less than 1000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 s="9">
        <f t="shared" si="91"/>
        <v>40813.207638888889</v>
      </c>
      <c r="L1925" s="11">
        <v>2011</v>
      </c>
      <c r="M1925">
        <v>1313612532</v>
      </c>
      <c r="N1925" s="9">
        <f t="shared" si="92"/>
        <v>40772.848749999997</v>
      </c>
      <c r="O1925" s="11">
        <f>YEAR(Table1[[#This Row],[launch date  conversion]])</f>
        <v>2011</v>
      </c>
      <c r="P1925" t="b">
        <v>0</v>
      </c>
      <c r="Q1925">
        <v>13</v>
      </c>
      <c r="R1925" t="b">
        <v>1</v>
      </c>
      <c r="S1925" t="s">
        <v>8277</v>
      </c>
      <c r="T1925" t="s">
        <v>8352</v>
      </c>
      <c r="U1925" t="s">
        <v>8373</v>
      </c>
    </row>
    <row r="1926" spans="1:21" ht="50" customHeight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15" t="str">
        <f t="shared" si="90"/>
        <v>1000 to 4999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 s="9">
        <f t="shared" si="91"/>
        <v>41654.814583333333</v>
      </c>
      <c r="L1926" s="11">
        <v>2014</v>
      </c>
      <c r="M1926">
        <v>1387390555</v>
      </c>
      <c r="N1926" s="9">
        <f t="shared" si="92"/>
        <v>41626.761053240742</v>
      </c>
      <c r="O1926" s="11">
        <f>YEAR(Table1[[#This Row],[launch date  conversion]])</f>
        <v>2013</v>
      </c>
      <c r="P1926" t="b">
        <v>0</v>
      </c>
      <c r="Q1926">
        <v>33</v>
      </c>
      <c r="R1926" t="b">
        <v>1</v>
      </c>
      <c r="S1926" t="s">
        <v>8277</v>
      </c>
      <c r="T1926" t="s">
        <v>8352</v>
      </c>
      <c r="U1926" t="s">
        <v>8373</v>
      </c>
    </row>
    <row r="1927" spans="1:21" ht="50" customHeight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15" t="str">
        <f t="shared" si="90"/>
        <v>1000 to 4999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 s="9">
        <f t="shared" si="91"/>
        <v>41558</v>
      </c>
      <c r="L1927" s="11">
        <v>2013</v>
      </c>
      <c r="M1927">
        <v>1379540288</v>
      </c>
      <c r="N1927" s="9">
        <f t="shared" si="92"/>
        <v>41535.90148148148</v>
      </c>
      <c r="O1927" s="11">
        <f>YEAR(Table1[[#This Row],[launch date  conversion]])</f>
        <v>2013</v>
      </c>
      <c r="P1927" t="b">
        <v>0</v>
      </c>
      <c r="Q1927">
        <v>52</v>
      </c>
      <c r="R1927" t="b">
        <v>1</v>
      </c>
      <c r="S1927" t="s">
        <v>8277</v>
      </c>
      <c r="T1927" t="s">
        <v>8352</v>
      </c>
      <c r="U1927" t="s">
        <v>8373</v>
      </c>
    </row>
    <row r="1928" spans="1:21" ht="50" customHeight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15" t="str">
        <f t="shared" si="90"/>
        <v>1000 to 4999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 s="9">
        <f t="shared" si="91"/>
        <v>40484.018055555556</v>
      </c>
      <c r="L1928" s="11">
        <v>2010</v>
      </c>
      <c r="M1928">
        <v>1286319256</v>
      </c>
      <c r="N1928" s="9">
        <f t="shared" si="92"/>
        <v>40456.954351851848</v>
      </c>
      <c r="O1928" s="11">
        <f>YEAR(Table1[[#This Row],[launch date  conversion]])</f>
        <v>2010</v>
      </c>
      <c r="P1928" t="b">
        <v>0</v>
      </c>
      <c r="Q1928">
        <v>107</v>
      </c>
      <c r="R1928" t="b">
        <v>1</v>
      </c>
      <c r="S1928" t="s">
        <v>8277</v>
      </c>
      <c r="T1928" t="s">
        <v>8352</v>
      </c>
      <c r="U1928" t="s">
        <v>8373</v>
      </c>
    </row>
    <row r="1929" spans="1:21" ht="50" customHeight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15" t="str">
        <f t="shared" si="90"/>
        <v>less than 1000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 s="9">
        <f t="shared" si="91"/>
        <v>40976.207638888889</v>
      </c>
      <c r="L1929" s="11">
        <v>2012</v>
      </c>
      <c r="M1929">
        <v>1329856839</v>
      </c>
      <c r="N1929" s="9">
        <f t="shared" si="92"/>
        <v>40960.861562500002</v>
      </c>
      <c r="O1929" s="11">
        <f>YEAR(Table1[[#This Row],[launch date  conversion]])</f>
        <v>2012</v>
      </c>
      <c r="P1929" t="b">
        <v>0</v>
      </c>
      <c r="Q1929">
        <v>11</v>
      </c>
      <c r="R1929" t="b">
        <v>1</v>
      </c>
      <c r="S1929" t="s">
        <v>8277</v>
      </c>
      <c r="T1929" t="s">
        <v>8352</v>
      </c>
      <c r="U1929" t="s">
        <v>8373</v>
      </c>
    </row>
    <row r="1930" spans="1:21" ht="50" customHeight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15" t="str">
        <f t="shared" si="90"/>
        <v>1000 to 4999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 s="9">
        <f t="shared" si="91"/>
        <v>41401.648078703707</v>
      </c>
      <c r="L1930" s="11">
        <v>2013</v>
      </c>
      <c r="M1930">
        <v>1365348794</v>
      </c>
      <c r="N1930" s="9">
        <f t="shared" si="92"/>
        <v>41371.648078703707</v>
      </c>
      <c r="O1930" s="11">
        <f>YEAR(Table1[[#This Row],[launch date  conversion]])</f>
        <v>2013</v>
      </c>
      <c r="P1930" t="b">
        <v>0</v>
      </c>
      <c r="Q1930">
        <v>34</v>
      </c>
      <c r="R1930" t="b">
        <v>1</v>
      </c>
      <c r="S1930" t="s">
        <v>8277</v>
      </c>
      <c r="T1930" t="s">
        <v>8352</v>
      </c>
      <c r="U1930" t="s">
        <v>8373</v>
      </c>
    </row>
    <row r="1931" spans="1:21" ht="50" customHeight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15" t="str">
        <f t="shared" si="90"/>
        <v>1000 to 4999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 s="9">
        <f t="shared" si="91"/>
        <v>40729.021597222221</v>
      </c>
      <c r="L1931" s="11">
        <v>2011</v>
      </c>
      <c r="M1931">
        <v>1306197066</v>
      </c>
      <c r="N1931" s="9">
        <f t="shared" si="92"/>
        <v>40687.021597222221</v>
      </c>
      <c r="O1931" s="11">
        <f>YEAR(Table1[[#This Row],[launch date  conversion]])</f>
        <v>2011</v>
      </c>
      <c r="P1931" t="b">
        <v>0</v>
      </c>
      <c r="Q1931">
        <v>75</v>
      </c>
      <c r="R1931" t="b">
        <v>1</v>
      </c>
      <c r="S1931" t="s">
        <v>8277</v>
      </c>
      <c r="T1931" t="s">
        <v>8352</v>
      </c>
      <c r="U1931" t="s">
        <v>8373</v>
      </c>
    </row>
    <row r="1932" spans="1:21" ht="50" customHeight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15" t="str">
        <f t="shared" si="90"/>
        <v>1000 to 4999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 s="9">
        <f t="shared" si="91"/>
        <v>41462.558819444443</v>
      </c>
      <c r="L1932" s="11">
        <v>2013</v>
      </c>
      <c r="M1932">
        <v>1368019482</v>
      </c>
      <c r="N1932" s="9">
        <f t="shared" si="92"/>
        <v>41402.558819444443</v>
      </c>
      <c r="O1932" s="11">
        <f>YEAR(Table1[[#This Row],[launch date  conversion]])</f>
        <v>2013</v>
      </c>
      <c r="P1932" t="b">
        <v>0</v>
      </c>
      <c r="Q1932">
        <v>26</v>
      </c>
      <c r="R1932" t="b">
        <v>1</v>
      </c>
      <c r="S1932" t="s">
        <v>8277</v>
      </c>
      <c r="T1932" t="s">
        <v>8352</v>
      </c>
      <c r="U1932" t="s">
        <v>8373</v>
      </c>
    </row>
    <row r="1933" spans="1:21" ht="50" customHeight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15" t="str">
        <f t="shared" si="90"/>
        <v>1000 to 4999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 s="9">
        <f t="shared" si="91"/>
        <v>41051.145833333336</v>
      </c>
      <c r="L1933" s="11">
        <v>2012</v>
      </c>
      <c r="M1933">
        <v>1336512309</v>
      </c>
      <c r="N1933" s="9">
        <f t="shared" si="92"/>
        <v>41037.892465277779</v>
      </c>
      <c r="O1933" s="11">
        <f>YEAR(Table1[[#This Row],[launch date  conversion]])</f>
        <v>2012</v>
      </c>
      <c r="P1933" t="b">
        <v>0</v>
      </c>
      <c r="Q1933">
        <v>50</v>
      </c>
      <c r="R1933" t="b">
        <v>1</v>
      </c>
      <c r="S1933" t="s">
        <v>8277</v>
      </c>
      <c r="T1933" t="s">
        <v>8352</v>
      </c>
      <c r="U1933" t="s">
        <v>8373</v>
      </c>
    </row>
    <row r="1934" spans="1:21" ht="50" customHeight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15" t="str">
        <f t="shared" si="90"/>
        <v>5000 to 9999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 s="9">
        <f t="shared" si="91"/>
        <v>40932.809872685182</v>
      </c>
      <c r="L1934" s="11">
        <v>2012</v>
      </c>
      <c r="M1934">
        <v>1325618773</v>
      </c>
      <c r="N1934" s="9">
        <f t="shared" si="92"/>
        <v>40911.809872685182</v>
      </c>
      <c r="O1934" s="11">
        <f>YEAR(Table1[[#This Row],[launch date  conversion]])</f>
        <v>2012</v>
      </c>
      <c r="P1934" t="b">
        <v>0</v>
      </c>
      <c r="Q1934">
        <v>80</v>
      </c>
      <c r="R1934" t="b">
        <v>1</v>
      </c>
      <c r="S1934" t="s">
        <v>8277</v>
      </c>
      <c r="T1934" t="s">
        <v>8352</v>
      </c>
      <c r="U1934" t="s">
        <v>8373</v>
      </c>
    </row>
    <row r="1935" spans="1:21" ht="50" customHeight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15" t="str">
        <f t="shared" si="90"/>
        <v>5000 to 9999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 s="9">
        <f t="shared" si="91"/>
        <v>41909.130868055552</v>
      </c>
      <c r="L1935" s="11">
        <v>2014</v>
      </c>
      <c r="M1935">
        <v>1409195307</v>
      </c>
      <c r="N1935" s="9">
        <f t="shared" si="92"/>
        <v>41879.130868055552</v>
      </c>
      <c r="O1935" s="11">
        <f>YEAR(Table1[[#This Row],[launch date  conversion]])</f>
        <v>2014</v>
      </c>
      <c r="P1935" t="b">
        <v>0</v>
      </c>
      <c r="Q1935">
        <v>110</v>
      </c>
      <c r="R1935" t="b">
        <v>1</v>
      </c>
      <c r="S1935" t="s">
        <v>8277</v>
      </c>
      <c r="T1935" t="s">
        <v>8352</v>
      </c>
      <c r="U1935" t="s">
        <v>8373</v>
      </c>
    </row>
    <row r="1936" spans="1:21" ht="50" customHeight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15" t="str">
        <f t="shared" si="90"/>
        <v>5000 to 9999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 s="9">
        <f t="shared" si="91"/>
        <v>40902.208333333336</v>
      </c>
      <c r="L1936" s="11">
        <v>2011</v>
      </c>
      <c r="M1936">
        <v>1321649321</v>
      </c>
      <c r="N1936" s="9">
        <f t="shared" si="92"/>
        <v>40865.867141203707</v>
      </c>
      <c r="O1936" s="11">
        <f>YEAR(Table1[[#This Row],[launch date  conversion]])</f>
        <v>2011</v>
      </c>
      <c r="P1936" t="b">
        <v>0</v>
      </c>
      <c r="Q1936">
        <v>77</v>
      </c>
      <c r="R1936" t="b">
        <v>1</v>
      </c>
      <c r="S1936" t="s">
        <v>8277</v>
      </c>
      <c r="T1936" t="s">
        <v>8352</v>
      </c>
      <c r="U1936" t="s">
        <v>8373</v>
      </c>
    </row>
    <row r="1937" spans="1:21" ht="50" customHeight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15" t="str">
        <f t="shared" si="90"/>
        <v>1000 to 4999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 s="9">
        <f t="shared" si="91"/>
        <v>41811.207638888889</v>
      </c>
      <c r="L1937" s="11">
        <v>2014</v>
      </c>
      <c r="M1937">
        <v>1400106171</v>
      </c>
      <c r="N1937" s="9">
        <f t="shared" si="92"/>
        <v>41773.932534722226</v>
      </c>
      <c r="O1937" s="11">
        <f>YEAR(Table1[[#This Row],[launch date  conversion]])</f>
        <v>2014</v>
      </c>
      <c r="P1937" t="b">
        <v>0</v>
      </c>
      <c r="Q1937">
        <v>50</v>
      </c>
      <c r="R1937" t="b">
        <v>1</v>
      </c>
      <c r="S1937" t="s">
        <v>8277</v>
      </c>
      <c r="T1937" t="s">
        <v>8352</v>
      </c>
      <c r="U1937" t="s">
        <v>8373</v>
      </c>
    </row>
    <row r="1938" spans="1:21" ht="50" customHeight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15" t="str">
        <f t="shared" si="90"/>
        <v>5000 to 9999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 s="9">
        <f t="shared" si="91"/>
        <v>40883.249305555553</v>
      </c>
      <c r="L1938" s="11">
        <v>2011</v>
      </c>
      <c r="M1938">
        <v>1320528070</v>
      </c>
      <c r="N1938" s="9">
        <f t="shared" si="92"/>
        <v>40852.889699074076</v>
      </c>
      <c r="O1938" s="11">
        <f>YEAR(Table1[[#This Row],[launch date  conversion]])</f>
        <v>2011</v>
      </c>
      <c r="P1938" t="b">
        <v>0</v>
      </c>
      <c r="Q1938">
        <v>145</v>
      </c>
      <c r="R1938" t="b">
        <v>1</v>
      </c>
      <c r="S1938" t="s">
        <v>8277</v>
      </c>
      <c r="T1938" t="s">
        <v>8352</v>
      </c>
      <c r="U1938" t="s">
        <v>8373</v>
      </c>
    </row>
    <row r="1939" spans="1:21" ht="50" customHeight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15" t="str">
        <f t="shared" si="90"/>
        <v>less than 1000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 s="9">
        <f t="shared" si="91"/>
        <v>41075.165972222225</v>
      </c>
      <c r="L1939" s="11">
        <v>2012</v>
      </c>
      <c r="M1939">
        <v>1338346281</v>
      </c>
      <c r="N1939" s="9">
        <f t="shared" si="92"/>
        <v>41059.118993055556</v>
      </c>
      <c r="O1939" s="11">
        <f>YEAR(Table1[[#This Row],[launch date  conversion]])</f>
        <v>2012</v>
      </c>
      <c r="P1939" t="b">
        <v>0</v>
      </c>
      <c r="Q1939">
        <v>29</v>
      </c>
      <c r="R1939" t="b">
        <v>1</v>
      </c>
      <c r="S1939" t="s">
        <v>8277</v>
      </c>
      <c r="T1939" t="s">
        <v>8352</v>
      </c>
      <c r="U1939" t="s">
        <v>8373</v>
      </c>
    </row>
    <row r="1940" spans="1:21" ht="50" customHeight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15" t="str">
        <f t="shared" si="90"/>
        <v>15000 to 19999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 s="9">
        <f t="shared" si="91"/>
        <v>41457.208333333336</v>
      </c>
      <c r="L1940" s="11">
        <v>2013</v>
      </c>
      <c r="M1940">
        <v>1370067231</v>
      </c>
      <c r="N1940" s="9">
        <f t="shared" si="92"/>
        <v>41426.259618055556</v>
      </c>
      <c r="O1940" s="11">
        <f>YEAR(Table1[[#This Row],[launch date  conversion]])</f>
        <v>2013</v>
      </c>
      <c r="P1940" t="b">
        <v>0</v>
      </c>
      <c r="Q1940">
        <v>114</v>
      </c>
      <c r="R1940" t="b">
        <v>1</v>
      </c>
      <c r="S1940" t="s">
        <v>8277</v>
      </c>
      <c r="T1940" t="s">
        <v>8352</v>
      </c>
      <c r="U1940" t="s">
        <v>8373</v>
      </c>
    </row>
    <row r="1941" spans="1:21" ht="50" customHeight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15" t="str">
        <f t="shared" si="90"/>
        <v>10000 to 14999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 s="9">
        <f t="shared" si="91"/>
        <v>41343.943379629629</v>
      </c>
      <c r="L1941" s="11">
        <v>2013</v>
      </c>
      <c r="M1941">
        <v>1360366708</v>
      </c>
      <c r="N1941" s="9">
        <f t="shared" si="92"/>
        <v>41313.985046296293</v>
      </c>
      <c r="O1941" s="11">
        <f>YEAR(Table1[[#This Row],[launch date  conversion]])</f>
        <v>2013</v>
      </c>
      <c r="P1941" t="b">
        <v>0</v>
      </c>
      <c r="Q1941">
        <v>96</v>
      </c>
      <c r="R1941" t="b">
        <v>1</v>
      </c>
      <c r="S1941" t="s">
        <v>8277</v>
      </c>
      <c r="T1941" t="s">
        <v>8352</v>
      </c>
      <c r="U1941" t="s">
        <v>8373</v>
      </c>
    </row>
    <row r="1942" spans="1:21" ht="50" customHeight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15" t="str">
        <f t="shared" si="90"/>
        <v>less than 1000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 s="9">
        <f t="shared" si="91"/>
        <v>40709.165972222225</v>
      </c>
      <c r="L1942" s="11">
        <v>2011</v>
      </c>
      <c r="M1942">
        <v>1304770233</v>
      </c>
      <c r="N1942" s="9">
        <f t="shared" si="92"/>
        <v>40670.507326388892</v>
      </c>
      <c r="O1942" s="11">
        <f>YEAR(Table1[[#This Row],[launch date  conversion]])</f>
        <v>2011</v>
      </c>
      <c r="P1942" t="b">
        <v>0</v>
      </c>
      <c r="Q1942">
        <v>31</v>
      </c>
      <c r="R1942" t="b">
        <v>1</v>
      </c>
      <c r="S1942" t="s">
        <v>8277</v>
      </c>
      <c r="T1942" t="s">
        <v>8352</v>
      </c>
      <c r="U1942" t="s">
        <v>8373</v>
      </c>
    </row>
    <row r="1943" spans="1:21" ht="50" customHeight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15" t="str">
        <f t="shared" si="90"/>
        <v>Greater than 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 s="9">
        <f t="shared" si="91"/>
        <v>41774.290868055556</v>
      </c>
      <c r="L1943" s="11">
        <v>2014</v>
      </c>
      <c r="M1943">
        <v>1397545131</v>
      </c>
      <c r="N1943" s="9">
        <f t="shared" si="92"/>
        <v>41744.290868055556</v>
      </c>
      <c r="O1943" s="11">
        <f>YEAR(Table1[[#This Row],[launch date  conversion]])</f>
        <v>2014</v>
      </c>
      <c r="P1943" t="b">
        <v>1</v>
      </c>
      <c r="Q1943">
        <v>4883</v>
      </c>
      <c r="R1943" t="b">
        <v>1</v>
      </c>
      <c r="S1943" t="s">
        <v>8293</v>
      </c>
      <c r="T1943" t="s">
        <v>8355</v>
      </c>
      <c r="U1943" t="s">
        <v>8359</v>
      </c>
    </row>
    <row r="1944" spans="1:21" ht="50" customHeight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15" t="str">
        <f t="shared" si="90"/>
        <v>5000 to 9999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 s="9">
        <f t="shared" si="91"/>
        <v>40728.828009259261</v>
      </c>
      <c r="L1944" s="11">
        <v>2011</v>
      </c>
      <c r="M1944">
        <v>1302033140</v>
      </c>
      <c r="N1944" s="9">
        <f t="shared" si="92"/>
        <v>40638.828009259261</v>
      </c>
      <c r="O1944" s="11">
        <f>YEAR(Table1[[#This Row],[launch date  conversion]])</f>
        <v>2011</v>
      </c>
      <c r="P1944" t="b">
        <v>1</v>
      </c>
      <c r="Q1944">
        <v>95</v>
      </c>
      <c r="R1944" t="b">
        <v>1</v>
      </c>
      <c r="S1944" t="s">
        <v>8293</v>
      </c>
      <c r="T1944" t="s">
        <v>8355</v>
      </c>
      <c r="U1944" t="s">
        <v>8359</v>
      </c>
    </row>
    <row r="1945" spans="1:21" ht="50" customHeight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15" t="str">
        <f t="shared" si="90"/>
        <v>10000 to 14999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 s="9">
        <f t="shared" si="91"/>
        <v>42593.269861111112</v>
      </c>
      <c r="L1945" s="11">
        <v>2016</v>
      </c>
      <c r="M1945">
        <v>1467008916</v>
      </c>
      <c r="N1945" s="9">
        <f t="shared" si="92"/>
        <v>42548.269861111112</v>
      </c>
      <c r="O1945" s="11">
        <f>YEAR(Table1[[#This Row],[launch date  conversion]])</f>
        <v>2016</v>
      </c>
      <c r="P1945" t="b">
        <v>1</v>
      </c>
      <c r="Q1945">
        <v>2478</v>
      </c>
      <c r="R1945" t="b">
        <v>1</v>
      </c>
      <c r="S1945" t="s">
        <v>8293</v>
      </c>
      <c r="T1945" t="s">
        <v>8355</v>
      </c>
      <c r="U1945" t="s">
        <v>8359</v>
      </c>
    </row>
    <row r="1946" spans="1:21" ht="50" customHeight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15" t="str">
        <f t="shared" si="90"/>
        <v>40000 to 44999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 s="9">
        <f t="shared" si="91"/>
        <v>41760.584374999999</v>
      </c>
      <c r="L1946" s="11">
        <v>2014</v>
      </c>
      <c r="M1946">
        <v>1396360890</v>
      </c>
      <c r="N1946" s="9">
        <f t="shared" si="92"/>
        <v>41730.584374999999</v>
      </c>
      <c r="O1946" s="11">
        <f>YEAR(Table1[[#This Row],[launch date  conversion]])</f>
        <v>2014</v>
      </c>
      <c r="P1946" t="b">
        <v>1</v>
      </c>
      <c r="Q1946">
        <v>1789</v>
      </c>
      <c r="R1946" t="b">
        <v>1</v>
      </c>
      <c r="S1946" t="s">
        <v>8293</v>
      </c>
      <c r="T1946" t="s">
        <v>8355</v>
      </c>
      <c r="U1946" t="s">
        <v>8359</v>
      </c>
    </row>
    <row r="1947" spans="1:21" ht="50" customHeight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15" t="str">
        <f t="shared" si="90"/>
        <v>Greater than 50000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 s="9">
        <f t="shared" si="91"/>
        <v>42197.251828703709</v>
      </c>
      <c r="L1947" s="11">
        <v>2015</v>
      </c>
      <c r="M1947">
        <v>1433224958</v>
      </c>
      <c r="N1947" s="9">
        <f t="shared" si="92"/>
        <v>42157.251828703709</v>
      </c>
      <c r="O1947" s="11">
        <f>YEAR(Table1[[#This Row],[launch date  conversion]])</f>
        <v>2015</v>
      </c>
      <c r="P1947" t="b">
        <v>1</v>
      </c>
      <c r="Q1947">
        <v>680</v>
      </c>
      <c r="R1947" t="b">
        <v>1</v>
      </c>
      <c r="S1947" t="s">
        <v>8293</v>
      </c>
      <c r="T1947" t="s">
        <v>8355</v>
      </c>
      <c r="U1947" t="s">
        <v>8359</v>
      </c>
    </row>
    <row r="1948" spans="1:21" ht="50" customHeight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15" t="str">
        <f t="shared" si="90"/>
        <v>5000 to 9999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 s="9">
        <f t="shared" si="91"/>
        <v>41749.108344907407</v>
      </c>
      <c r="L1948" s="11">
        <v>2014</v>
      </c>
      <c r="M1948">
        <v>1392780961</v>
      </c>
      <c r="N1948" s="9">
        <f t="shared" si="92"/>
        <v>41689.150011574071</v>
      </c>
      <c r="O1948" s="11">
        <f>YEAR(Table1[[#This Row],[launch date  conversion]])</f>
        <v>2014</v>
      </c>
      <c r="P1948" t="b">
        <v>1</v>
      </c>
      <c r="Q1948">
        <v>70</v>
      </c>
      <c r="R1948" t="b">
        <v>1</v>
      </c>
      <c r="S1948" t="s">
        <v>8293</v>
      </c>
      <c r="T1948" t="s">
        <v>8355</v>
      </c>
      <c r="U1948" t="s">
        <v>8359</v>
      </c>
    </row>
    <row r="1949" spans="1:21" ht="50" customHeight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15" t="str">
        <f t="shared" si="90"/>
        <v>less than 1000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 s="9">
        <f t="shared" si="91"/>
        <v>40140.249305555553</v>
      </c>
      <c r="L1949" s="11">
        <v>2009</v>
      </c>
      <c r="M1949">
        <v>1255730520</v>
      </c>
      <c r="N1949" s="9">
        <f t="shared" si="92"/>
        <v>40102.918055555558</v>
      </c>
      <c r="O1949" s="11">
        <f>YEAR(Table1[[#This Row],[launch date  conversion]])</f>
        <v>2009</v>
      </c>
      <c r="P1949" t="b">
        <v>1</v>
      </c>
      <c r="Q1949">
        <v>23</v>
      </c>
      <c r="R1949" t="b">
        <v>1</v>
      </c>
      <c r="S1949" t="s">
        <v>8293</v>
      </c>
      <c r="T1949" t="s">
        <v>8355</v>
      </c>
      <c r="U1949" t="s">
        <v>8359</v>
      </c>
    </row>
    <row r="1950" spans="1:21" ht="50" customHeight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15" t="str">
        <f t="shared" si="90"/>
        <v>Greater than 50000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 s="9">
        <f t="shared" si="91"/>
        <v>42527.709722222222</v>
      </c>
      <c r="L1950" s="11">
        <v>2016</v>
      </c>
      <c r="M1950">
        <v>1460557809</v>
      </c>
      <c r="N1950" s="9">
        <f t="shared" si="92"/>
        <v>42473.604270833333</v>
      </c>
      <c r="O1950" s="11">
        <f>YEAR(Table1[[#This Row],[launch date  conversion]])</f>
        <v>2016</v>
      </c>
      <c r="P1950" t="b">
        <v>1</v>
      </c>
      <c r="Q1950">
        <v>4245</v>
      </c>
      <c r="R1950" t="b">
        <v>1</v>
      </c>
      <c r="S1950" t="s">
        <v>8293</v>
      </c>
      <c r="T1950" t="s">
        <v>8355</v>
      </c>
      <c r="U1950" t="s">
        <v>8359</v>
      </c>
    </row>
    <row r="1951" spans="1:21" ht="50" customHeight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15" t="str">
        <f t="shared" si="90"/>
        <v>Greater than 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 s="9">
        <f t="shared" si="91"/>
        <v>41830.423043981478</v>
      </c>
      <c r="L1951" s="11">
        <v>2014</v>
      </c>
      <c r="M1951">
        <v>1402394951</v>
      </c>
      <c r="N1951" s="9">
        <f t="shared" si="92"/>
        <v>41800.423043981478</v>
      </c>
      <c r="O1951" s="11">
        <f>YEAR(Table1[[#This Row],[launch date  conversion]])</f>
        <v>2014</v>
      </c>
      <c r="P1951" t="b">
        <v>1</v>
      </c>
      <c r="Q1951">
        <v>943</v>
      </c>
      <c r="R1951" t="b">
        <v>1</v>
      </c>
      <c r="S1951" t="s">
        <v>8293</v>
      </c>
      <c r="T1951" t="s">
        <v>8355</v>
      </c>
      <c r="U1951" t="s">
        <v>8359</v>
      </c>
    </row>
    <row r="1952" spans="1:21" ht="50" customHeight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15" t="str">
        <f t="shared" si="90"/>
        <v>45000 to 49999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 s="9">
        <f t="shared" si="91"/>
        <v>40655.181400462963</v>
      </c>
      <c r="L1952" s="11">
        <v>2011</v>
      </c>
      <c r="M1952">
        <v>1300767673</v>
      </c>
      <c r="N1952" s="9">
        <f t="shared" si="92"/>
        <v>40624.181400462963</v>
      </c>
      <c r="O1952" s="11">
        <f>YEAR(Table1[[#This Row],[launch date  conversion]])</f>
        <v>2011</v>
      </c>
      <c r="P1952" t="b">
        <v>1</v>
      </c>
      <c r="Q1952">
        <v>1876</v>
      </c>
      <c r="R1952" t="b">
        <v>1</v>
      </c>
      <c r="S1952" t="s">
        <v>8293</v>
      </c>
      <c r="T1952" t="s">
        <v>8355</v>
      </c>
      <c r="U1952" t="s">
        <v>8359</v>
      </c>
    </row>
    <row r="1953" spans="1:21" ht="50" customHeight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15" t="str">
        <f t="shared" si="90"/>
        <v>Greater than 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 s="9">
        <f t="shared" si="91"/>
        <v>42681.462233796294</v>
      </c>
      <c r="L1953" s="11">
        <v>2016</v>
      </c>
      <c r="M1953">
        <v>1475921137</v>
      </c>
      <c r="N1953" s="9">
        <f t="shared" si="92"/>
        <v>42651.420567129629</v>
      </c>
      <c r="O1953" s="11">
        <f>YEAR(Table1[[#This Row],[launch date  conversion]])</f>
        <v>2016</v>
      </c>
      <c r="P1953" t="b">
        <v>1</v>
      </c>
      <c r="Q1953">
        <v>834</v>
      </c>
      <c r="R1953" t="b">
        <v>1</v>
      </c>
      <c r="S1953" t="s">
        <v>8293</v>
      </c>
      <c r="T1953" t="s">
        <v>8355</v>
      </c>
      <c r="U1953" t="s">
        <v>8359</v>
      </c>
    </row>
    <row r="1954" spans="1:21" ht="50" customHeight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15" t="str">
        <f t="shared" si="90"/>
        <v>35000 to 39999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 s="9">
        <f t="shared" si="91"/>
        <v>41563.60665509259</v>
      </c>
      <c r="L1954" s="11">
        <v>2013</v>
      </c>
      <c r="M1954">
        <v>1378737215</v>
      </c>
      <c r="N1954" s="9">
        <f t="shared" si="92"/>
        <v>41526.60665509259</v>
      </c>
      <c r="O1954" s="11">
        <f>YEAR(Table1[[#This Row],[launch date  conversion]])</f>
        <v>2013</v>
      </c>
      <c r="P1954" t="b">
        <v>1</v>
      </c>
      <c r="Q1954">
        <v>682</v>
      </c>
      <c r="R1954" t="b">
        <v>1</v>
      </c>
      <c r="S1954" t="s">
        <v>8293</v>
      </c>
      <c r="T1954" t="s">
        <v>8355</v>
      </c>
      <c r="U1954" t="s">
        <v>8359</v>
      </c>
    </row>
    <row r="1955" spans="1:21" ht="50" customHeight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15" t="str">
        <f t="shared" si="90"/>
        <v>15000 to 19999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 s="9">
        <f t="shared" si="91"/>
        <v>40970.125</v>
      </c>
      <c r="L1955" s="11">
        <v>2012</v>
      </c>
      <c r="M1955">
        <v>1328158065</v>
      </c>
      <c r="N1955" s="9">
        <f t="shared" si="92"/>
        <v>40941.199826388889</v>
      </c>
      <c r="O1955" s="11">
        <f>YEAR(Table1[[#This Row],[launch date  conversion]])</f>
        <v>2012</v>
      </c>
      <c r="P1955" t="b">
        <v>1</v>
      </c>
      <c r="Q1955">
        <v>147</v>
      </c>
      <c r="R1955" t="b">
        <v>1</v>
      </c>
      <c r="S1955" t="s">
        <v>8293</v>
      </c>
      <c r="T1955" t="s">
        <v>8355</v>
      </c>
      <c r="U1955" t="s">
        <v>8359</v>
      </c>
    </row>
    <row r="1956" spans="1:21" ht="50" customHeight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15" t="str">
        <f t="shared" si="90"/>
        <v>Greater than 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 s="9">
        <f t="shared" si="91"/>
        <v>42441.208333333328</v>
      </c>
      <c r="L1956" s="11">
        <v>2016</v>
      </c>
      <c r="M1956">
        <v>1453730176</v>
      </c>
      <c r="N1956" s="9">
        <f t="shared" si="92"/>
        <v>42394.580740740741</v>
      </c>
      <c r="O1956" s="11">
        <f>YEAR(Table1[[#This Row],[launch date  conversion]])</f>
        <v>2016</v>
      </c>
      <c r="P1956" t="b">
        <v>1</v>
      </c>
      <c r="Q1956">
        <v>415</v>
      </c>
      <c r="R1956" t="b">
        <v>1</v>
      </c>
      <c r="S1956" t="s">
        <v>8293</v>
      </c>
      <c r="T1956" t="s">
        <v>8355</v>
      </c>
      <c r="U1956" t="s">
        <v>8359</v>
      </c>
    </row>
    <row r="1957" spans="1:21" ht="50" customHeight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15" t="str">
        <f t="shared" si="90"/>
        <v>40000 to 44999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 s="9">
        <f t="shared" si="91"/>
        <v>41052.791666666664</v>
      </c>
      <c r="L1957" s="11">
        <v>2012</v>
      </c>
      <c r="M1957">
        <v>1334989881</v>
      </c>
      <c r="N1957" s="9">
        <f t="shared" si="92"/>
        <v>41020.271770833337</v>
      </c>
      <c r="O1957" s="11">
        <f>YEAR(Table1[[#This Row],[launch date  conversion]])</f>
        <v>2012</v>
      </c>
      <c r="P1957" t="b">
        <v>1</v>
      </c>
      <c r="Q1957">
        <v>290</v>
      </c>
      <c r="R1957" t="b">
        <v>1</v>
      </c>
      <c r="S1957" t="s">
        <v>8293</v>
      </c>
      <c r="T1957" t="s">
        <v>8355</v>
      </c>
      <c r="U1957" t="s">
        <v>8359</v>
      </c>
    </row>
    <row r="1958" spans="1:21" ht="50" customHeight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15" t="str">
        <f t="shared" si="90"/>
        <v>Greater than 50000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 s="9">
        <f t="shared" si="91"/>
        <v>42112.882002314815</v>
      </c>
      <c r="L1958" s="11">
        <v>2015</v>
      </c>
      <c r="M1958">
        <v>1425507005</v>
      </c>
      <c r="N1958" s="9">
        <f t="shared" si="92"/>
        <v>42067.923668981486</v>
      </c>
      <c r="O1958" s="11">
        <f>YEAR(Table1[[#This Row],[launch date  conversion]])</f>
        <v>2015</v>
      </c>
      <c r="P1958" t="b">
        <v>1</v>
      </c>
      <c r="Q1958">
        <v>365</v>
      </c>
      <c r="R1958" t="b">
        <v>1</v>
      </c>
      <c r="S1958" t="s">
        <v>8293</v>
      </c>
      <c r="T1958" t="s">
        <v>8355</v>
      </c>
      <c r="U1958" t="s">
        <v>8359</v>
      </c>
    </row>
    <row r="1959" spans="1:21" ht="50" customHeight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15" t="str">
        <f t="shared" si="90"/>
        <v>30000 to 34999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 s="9">
        <f t="shared" si="91"/>
        <v>41209.098530092589</v>
      </c>
      <c r="L1959" s="11">
        <v>2012</v>
      </c>
      <c r="M1959">
        <v>1348712513</v>
      </c>
      <c r="N1959" s="9">
        <f t="shared" si="92"/>
        <v>41179.098530092589</v>
      </c>
      <c r="O1959" s="11">
        <f>YEAR(Table1[[#This Row],[launch date  conversion]])</f>
        <v>2012</v>
      </c>
      <c r="P1959" t="b">
        <v>1</v>
      </c>
      <c r="Q1959">
        <v>660</v>
      </c>
      <c r="R1959" t="b">
        <v>1</v>
      </c>
      <c r="S1959" t="s">
        <v>8293</v>
      </c>
      <c r="T1959" t="s">
        <v>8355</v>
      </c>
      <c r="U1959" t="s">
        <v>8359</v>
      </c>
    </row>
    <row r="1960" spans="1:21" ht="50" customHeight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15" t="str">
        <f t="shared" si="90"/>
        <v>5000 to 9999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 s="9">
        <f t="shared" si="91"/>
        <v>41356.94630787037</v>
      </c>
      <c r="L1960" s="11">
        <v>2013</v>
      </c>
      <c r="M1960">
        <v>1361490161</v>
      </c>
      <c r="N1960" s="9">
        <f t="shared" si="92"/>
        <v>41326.987974537034</v>
      </c>
      <c r="O1960" s="11">
        <f>YEAR(Table1[[#This Row],[launch date  conversion]])</f>
        <v>2013</v>
      </c>
      <c r="P1960" t="b">
        <v>1</v>
      </c>
      <c r="Q1960">
        <v>1356</v>
      </c>
      <c r="R1960" t="b">
        <v>1</v>
      </c>
      <c r="S1960" t="s">
        <v>8293</v>
      </c>
      <c r="T1960" t="s">
        <v>8355</v>
      </c>
      <c r="U1960" t="s">
        <v>8359</v>
      </c>
    </row>
    <row r="1961" spans="1:21" ht="50" customHeight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15" t="str">
        <f t="shared" si="90"/>
        <v>10000 to 14999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 s="9">
        <f t="shared" si="91"/>
        <v>41913</v>
      </c>
      <c r="L1961" s="11">
        <v>2014</v>
      </c>
      <c r="M1961">
        <v>1408565860</v>
      </c>
      <c r="N1961" s="9">
        <f t="shared" si="92"/>
        <v>41871.845601851855</v>
      </c>
      <c r="O1961" s="11">
        <f>YEAR(Table1[[#This Row],[launch date  conversion]])</f>
        <v>2014</v>
      </c>
      <c r="P1961" t="b">
        <v>1</v>
      </c>
      <c r="Q1961">
        <v>424</v>
      </c>
      <c r="R1961" t="b">
        <v>1</v>
      </c>
      <c r="S1961" t="s">
        <v>8293</v>
      </c>
      <c r="T1961" t="s">
        <v>8355</v>
      </c>
      <c r="U1961" t="s">
        <v>8359</v>
      </c>
    </row>
    <row r="1962" spans="1:21" ht="50" customHeight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15" t="str">
        <f t="shared" si="90"/>
        <v>Greater than 50000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 s="9">
        <f t="shared" si="91"/>
        <v>41994.362743055557</v>
      </c>
      <c r="L1962" s="11">
        <v>2014</v>
      </c>
      <c r="M1962">
        <v>1416559341</v>
      </c>
      <c r="N1962" s="9">
        <f t="shared" si="92"/>
        <v>41964.362743055557</v>
      </c>
      <c r="O1962" s="11">
        <f>YEAR(Table1[[#This Row],[launch date  conversion]])</f>
        <v>2014</v>
      </c>
      <c r="P1962" t="b">
        <v>1</v>
      </c>
      <c r="Q1962">
        <v>33</v>
      </c>
      <c r="R1962" t="b">
        <v>1</v>
      </c>
      <c r="S1962" t="s">
        <v>8293</v>
      </c>
      <c r="T1962" t="s">
        <v>8355</v>
      </c>
      <c r="U1962" t="s">
        <v>8359</v>
      </c>
    </row>
    <row r="1963" spans="1:21" ht="50" customHeight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15" t="str">
        <f t="shared" si="90"/>
        <v>10000 to 14999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 s="9">
        <f t="shared" si="91"/>
        <v>41188.165972222225</v>
      </c>
      <c r="L1963" s="11">
        <v>2012</v>
      </c>
      <c r="M1963">
        <v>1346042417</v>
      </c>
      <c r="N1963" s="9">
        <f t="shared" si="92"/>
        <v>41148.194641203707</v>
      </c>
      <c r="O1963" s="11">
        <f>YEAR(Table1[[#This Row],[launch date  conversion]])</f>
        <v>2012</v>
      </c>
      <c r="P1963" t="b">
        <v>1</v>
      </c>
      <c r="Q1963">
        <v>1633</v>
      </c>
      <c r="R1963" t="b">
        <v>1</v>
      </c>
      <c r="S1963" t="s">
        <v>8293</v>
      </c>
      <c r="T1963" t="s">
        <v>8355</v>
      </c>
      <c r="U1963" t="s">
        <v>8359</v>
      </c>
    </row>
    <row r="1964" spans="1:21" ht="50" customHeight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15" t="str">
        <f t="shared" si="90"/>
        <v>10000 to 14999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 s="9">
        <f t="shared" si="91"/>
        <v>41772.780509259261</v>
      </c>
      <c r="L1964" s="11">
        <v>2014</v>
      </c>
      <c r="M1964">
        <v>1397414636</v>
      </c>
      <c r="N1964" s="9">
        <f t="shared" si="92"/>
        <v>41742.780509259261</v>
      </c>
      <c r="O1964" s="11">
        <f>YEAR(Table1[[#This Row],[launch date  conversion]])</f>
        <v>2014</v>
      </c>
      <c r="P1964" t="b">
        <v>1</v>
      </c>
      <c r="Q1964">
        <v>306</v>
      </c>
      <c r="R1964" t="b">
        <v>1</v>
      </c>
      <c r="S1964" t="s">
        <v>8293</v>
      </c>
      <c r="T1964" t="s">
        <v>8355</v>
      </c>
      <c r="U1964" t="s">
        <v>8359</v>
      </c>
    </row>
    <row r="1965" spans="1:21" ht="50" customHeight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15" t="str">
        <f t="shared" si="90"/>
        <v>15000 to 19999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 s="9">
        <f t="shared" si="91"/>
        <v>41898.429791666669</v>
      </c>
      <c r="L1965" s="11">
        <v>2014</v>
      </c>
      <c r="M1965">
        <v>1407838734</v>
      </c>
      <c r="N1965" s="9">
        <f t="shared" si="92"/>
        <v>41863.429791666669</v>
      </c>
      <c r="O1965" s="11">
        <f>YEAR(Table1[[#This Row],[launch date  conversion]])</f>
        <v>2014</v>
      </c>
      <c r="P1965" t="b">
        <v>1</v>
      </c>
      <c r="Q1965">
        <v>205</v>
      </c>
      <c r="R1965" t="b">
        <v>1</v>
      </c>
      <c r="S1965" t="s">
        <v>8293</v>
      </c>
      <c r="T1965" t="s">
        <v>8355</v>
      </c>
      <c r="U1965" t="s">
        <v>8359</v>
      </c>
    </row>
    <row r="1966" spans="1:21" ht="50" customHeight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15" t="str">
        <f t="shared" si="90"/>
        <v>Greater than 50000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 s="9">
        <f t="shared" si="91"/>
        <v>42482.272824074069</v>
      </c>
      <c r="L1966" s="11">
        <v>2016</v>
      </c>
      <c r="M1966">
        <v>1458714772</v>
      </c>
      <c r="N1966" s="9">
        <f t="shared" si="92"/>
        <v>42452.272824074069</v>
      </c>
      <c r="O1966" s="11">
        <f>YEAR(Table1[[#This Row],[launch date  conversion]])</f>
        <v>2016</v>
      </c>
      <c r="P1966" t="b">
        <v>1</v>
      </c>
      <c r="Q1966">
        <v>1281</v>
      </c>
      <c r="R1966" t="b">
        <v>1</v>
      </c>
      <c r="S1966" t="s">
        <v>8293</v>
      </c>
      <c r="T1966" t="s">
        <v>8355</v>
      </c>
      <c r="U1966" t="s">
        <v>8359</v>
      </c>
    </row>
    <row r="1967" spans="1:21" ht="50" customHeight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15" t="str">
        <f t="shared" si="90"/>
        <v>5000 to 9999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 s="9">
        <f t="shared" si="91"/>
        <v>40920.041666666664</v>
      </c>
      <c r="L1967" s="11">
        <v>2012</v>
      </c>
      <c r="M1967">
        <v>1324433310</v>
      </c>
      <c r="N1967" s="9">
        <f t="shared" si="92"/>
        <v>40898.089236111111</v>
      </c>
      <c r="O1967" s="11">
        <f>YEAR(Table1[[#This Row],[launch date  conversion]])</f>
        <v>2011</v>
      </c>
      <c r="P1967" t="b">
        <v>1</v>
      </c>
      <c r="Q1967">
        <v>103</v>
      </c>
      <c r="R1967" t="b">
        <v>1</v>
      </c>
      <c r="S1967" t="s">
        <v>8293</v>
      </c>
      <c r="T1967" t="s">
        <v>8355</v>
      </c>
      <c r="U1967" t="s">
        <v>8359</v>
      </c>
    </row>
    <row r="1968" spans="1:21" ht="50" customHeight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15" t="str">
        <f t="shared" si="90"/>
        <v>Greater than 50000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 s="9">
        <f t="shared" si="91"/>
        <v>41865.540486111109</v>
      </c>
      <c r="L1968" s="11">
        <v>2014</v>
      </c>
      <c r="M1968">
        <v>1405429098</v>
      </c>
      <c r="N1968" s="9">
        <f t="shared" si="92"/>
        <v>41835.540486111109</v>
      </c>
      <c r="O1968" s="11">
        <f>YEAR(Table1[[#This Row],[launch date  conversion]])</f>
        <v>2014</v>
      </c>
      <c r="P1968" t="b">
        <v>1</v>
      </c>
      <c r="Q1968">
        <v>1513</v>
      </c>
      <c r="R1968" t="b">
        <v>1</v>
      </c>
      <c r="S1968" t="s">
        <v>8293</v>
      </c>
      <c r="T1968" t="s">
        <v>8355</v>
      </c>
      <c r="U1968" t="s">
        <v>8359</v>
      </c>
    </row>
    <row r="1969" spans="1:21" ht="50" customHeight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15" t="str">
        <f t="shared" si="90"/>
        <v>20000 to 24999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 s="9">
        <f t="shared" si="91"/>
        <v>41760.663530092592</v>
      </c>
      <c r="L1969" s="11">
        <v>2014</v>
      </c>
      <c r="M1969">
        <v>1396367729</v>
      </c>
      <c r="N1969" s="9">
        <f t="shared" si="92"/>
        <v>41730.663530092592</v>
      </c>
      <c r="O1969" s="11">
        <f>YEAR(Table1[[#This Row],[launch date  conversion]])</f>
        <v>2014</v>
      </c>
      <c r="P1969" t="b">
        <v>1</v>
      </c>
      <c r="Q1969">
        <v>405</v>
      </c>
      <c r="R1969" t="b">
        <v>1</v>
      </c>
      <c r="S1969" t="s">
        <v>8293</v>
      </c>
      <c r="T1969" t="s">
        <v>8355</v>
      </c>
      <c r="U1969" t="s">
        <v>8359</v>
      </c>
    </row>
    <row r="1970" spans="1:21" ht="50" customHeight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15" t="str">
        <f t="shared" si="90"/>
        <v>Greater than 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 s="9">
        <f t="shared" si="91"/>
        <v>42707.628645833334</v>
      </c>
      <c r="L1970" s="11">
        <v>2016</v>
      </c>
      <c r="M1970">
        <v>1478095515</v>
      </c>
      <c r="N1970" s="9">
        <f t="shared" si="92"/>
        <v>42676.586979166663</v>
      </c>
      <c r="O1970" s="11">
        <f>YEAR(Table1[[#This Row],[launch date  conversion]])</f>
        <v>2016</v>
      </c>
      <c r="P1970" t="b">
        <v>1</v>
      </c>
      <c r="Q1970">
        <v>510</v>
      </c>
      <c r="R1970" t="b">
        <v>1</v>
      </c>
      <c r="S1970" t="s">
        <v>8293</v>
      </c>
      <c r="T1970" t="s">
        <v>8355</v>
      </c>
      <c r="U1970" t="s">
        <v>8359</v>
      </c>
    </row>
    <row r="1971" spans="1:21" ht="50" customHeight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15" t="str">
        <f t="shared" si="90"/>
        <v>20000 to 24999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 s="9">
        <f t="shared" si="91"/>
        <v>42587.792453703703</v>
      </c>
      <c r="L1971" s="11">
        <v>2016</v>
      </c>
      <c r="M1971">
        <v>1467831668</v>
      </c>
      <c r="N1971" s="9">
        <f t="shared" si="92"/>
        <v>42557.792453703703</v>
      </c>
      <c r="O1971" s="11">
        <f>YEAR(Table1[[#This Row],[launch date  conversion]])</f>
        <v>2016</v>
      </c>
      <c r="P1971" t="b">
        <v>1</v>
      </c>
      <c r="Q1971">
        <v>1887</v>
      </c>
      <c r="R1971" t="b">
        <v>1</v>
      </c>
      <c r="S1971" t="s">
        <v>8293</v>
      </c>
      <c r="T1971" t="s">
        <v>8355</v>
      </c>
      <c r="U1971" t="s">
        <v>8359</v>
      </c>
    </row>
    <row r="1972" spans="1:21" ht="50" customHeight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15" t="str">
        <f t="shared" si="90"/>
        <v>5000 to 9999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 s="9">
        <f t="shared" si="91"/>
        <v>41384.151631944449</v>
      </c>
      <c r="L1972" s="11">
        <v>2013</v>
      </c>
      <c r="M1972">
        <v>1361248701</v>
      </c>
      <c r="N1972" s="9">
        <f t="shared" si="92"/>
        <v>41324.193298611113</v>
      </c>
      <c r="O1972" s="11">
        <f>YEAR(Table1[[#This Row],[launch date  conversion]])</f>
        <v>2013</v>
      </c>
      <c r="P1972" t="b">
        <v>1</v>
      </c>
      <c r="Q1972">
        <v>701</v>
      </c>
      <c r="R1972" t="b">
        <v>1</v>
      </c>
      <c r="S1972" t="s">
        <v>8293</v>
      </c>
      <c r="T1972" t="s">
        <v>8355</v>
      </c>
      <c r="U1972" t="s">
        <v>8359</v>
      </c>
    </row>
    <row r="1973" spans="1:21" ht="50" customHeight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15" t="str">
        <f t="shared" si="90"/>
        <v>Greater than 50000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 s="9">
        <f t="shared" si="91"/>
        <v>41593.166666666664</v>
      </c>
      <c r="L1973" s="11">
        <v>2013</v>
      </c>
      <c r="M1973">
        <v>1381752061</v>
      </c>
      <c r="N1973" s="9">
        <f t="shared" si="92"/>
        <v>41561.500706018516</v>
      </c>
      <c r="O1973" s="11">
        <f>YEAR(Table1[[#This Row],[launch date  conversion]])</f>
        <v>2013</v>
      </c>
      <c r="P1973" t="b">
        <v>1</v>
      </c>
      <c r="Q1973">
        <v>3863</v>
      </c>
      <c r="R1973" t="b">
        <v>1</v>
      </c>
      <c r="S1973" t="s">
        <v>8293</v>
      </c>
      <c r="T1973" t="s">
        <v>8355</v>
      </c>
      <c r="U1973" t="s">
        <v>8359</v>
      </c>
    </row>
    <row r="1974" spans="1:21" ht="50" customHeight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15" t="str">
        <f t="shared" si="90"/>
        <v>1000 to 4999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 s="9">
        <f t="shared" si="91"/>
        <v>41231.053749999999</v>
      </c>
      <c r="L1974" s="11">
        <v>2012</v>
      </c>
      <c r="M1974">
        <v>1350605844</v>
      </c>
      <c r="N1974" s="9">
        <f t="shared" si="92"/>
        <v>41201.012083333335</v>
      </c>
      <c r="O1974" s="11">
        <f>YEAR(Table1[[#This Row],[launch date  conversion]])</f>
        <v>2012</v>
      </c>
      <c r="P1974" t="b">
        <v>1</v>
      </c>
      <c r="Q1974">
        <v>238</v>
      </c>
      <c r="R1974" t="b">
        <v>1</v>
      </c>
      <c r="S1974" t="s">
        <v>8293</v>
      </c>
      <c r="T1974" t="s">
        <v>8355</v>
      </c>
      <c r="U1974" t="s">
        <v>8359</v>
      </c>
    </row>
    <row r="1975" spans="1:21" ht="50" customHeight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15" t="str">
        <f t="shared" si="90"/>
        <v>Greater than 50000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 s="9">
        <f t="shared" si="91"/>
        <v>42588.291666666672</v>
      </c>
      <c r="L1975" s="11">
        <v>2016</v>
      </c>
      <c r="M1975">
        <v>1467134464</v>
      </c>
      <c r="N1975" s="9">
        <f t="shared" si="92"/>
        <v>42549.722962962958</v>
      </c>
      <c r="O1975" s="11">
        <f>YEAR(Table1[[#This Row],[launch date  conversion]])</f>
        <v>2016</v>
      </c>
      <c r="P1975" t="b">
        <v>1</v>
      </c>
      <c r="Q1975">
        <v>2051</v>
      </c>
      <c r="R1975" t="b">
        <v>1</v>
      </c>
      <c r="S1975" t="s">
        <v>8293</v>
      </c>
      <c r="T1975" t="s">
        <v>8355</v>
      </c>
      <c r="U1975" t="s">
        <v>8359</v>
      </c>
    </row>
    <row r="1976" spans="1:21" ht="50" customHeight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15" t="str">
        <f t="shared" si="90"/>
        <v>20000 to 24999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 s="9">
        <f t="shared" si="91"/>
        <v>41505.334131944444</v>
      </c>
      <c r="L1976" s="11">
        <v>2013</v>
      </c>
      <c r="M1976">
        <v>1371715269</v>
      </c>
      <c r="N1976" s="9">
        <f t="shared" si="92"/>
        <v>41445.334131944444</v>
      </c>
      <c r="O1976" s="11">
        <f>YEAR(Table1[[#This Row],[launch date  conversion]])</f>
        <v>2013</v>
      </c>
      <c r="P1976" t="b">
        <v>1</v>
      </c>
      <c r="Q1976">
        <v>402</v>
      </c>
      <c r="R1976" t="b">
        <v>1</v>
      </c>
      <c r="S1976" t="s">
        <v>8293</v>
      </c>
      <c r="T1976" t="s">
        <v>8355</v>
      </c>
      <c r="U1976" t="s">
        <v>8359</v>
      </c>
    </row>
    <row r="1977" spans="1:21" ht="50" customHeight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15" t="str">
        <f t="shared" si="90"/>
        <v>15000 to 19999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 s="9">
        <f t="shared" si="91"/>
        <v>41343.755219907405</v>
      </c>
      <c r="L1977" s="11">
        <v>2013</v>
      </c>
      <c r="M1977">
        <v>1360346851</v>
      </c>
      <c r="N1977" s="9">
        <f t="shared" si="92"/>
        <v>41313.755219907405</v>
      </c>
      <c r="O1977" s="11">
        <f>YEAR(Table1[[#This Row],[launch date  conversion]])</f>
        <v>2013</v>
      </c>
      <c r="P1977" t="b">
        <v>1</v>
      </c>
      <c r="Q1977">
        <v>253</v>
      </c>
      <c r="R1977" t="b">
        <v>1</v>
      </c>
      <c r="S1977" t="s">
        <v>8293</v>
      </c>
      <c r="T1977" t="s">
        <v>8355</v>
      </c>
      <c r="U1977" t="s">
        <v>8359</v>
      </c>
    </row>
    <row r="1978" spans="1:21" ht="50" customHeight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15" t="str">
        <f t="shared" si="90"/>
        <v>1000 to 4999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 s="9">
        <f t="shared" si="91"/>
        <v>41468.899594907409</v>
      </c>
      <c r="L1978" s="11">
        <v>2013</v>
      </c>
      <c r="M1978">
        <v>1371159325</v>
      </c>
      <c r="N1978" s="9">
        <f t="shared" si="92"/>
        <v>41438.899594907409</v>
      </c>
      <c r="O1978" s="11">
        <f>YEAR(Table1[[#This Row],[launch date  conversion]])</f>
        <v>2013</v>
      </c>
      <c r="P1978" t="b">
        <v>1</v>
      </c>
      <c r="Q1978">
        <v>473</v>
      </c>
      <c r="R1978" t="b">
        <v>1</v>
      </c>
      <c r="S1978" t="s">
        <v>8293</v>
      </c>
      <c r="T1978" t="s">
        <v>8355</v>
      </c>
      <c r="U1978" t="s">
        <v>8359</v>
      </c>
    </row>
    <row r="1979" spans="1:21" ht="50" customHeight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15" t="str">
        <f t="shared" si="90"/>
        <v>Greater than 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 s="9">
        <f t="shared" si="91"/>
        <v>42357.332638888889</v>
      </c>
      <c r="L1979" s="11">
        <v>2015</v>
      </c>
      <c r="M1979">
        <v>1446527540</v>
      </c>
      <c r="N1979" s="9">
        <f t="shared" si="92"/>
        <v>42311.216898148152</v>
      </c>
      <c r="O1979" s="11">
        <f>YEAR(Table1[[#This Row],[launch date  conversion]])</f>
        <v>2015</v>
      </c>
      <c r="P1979" t="b">
        <v>1</v>
      </c>
      <c r="Q1979">
        <v>821</v>
      </c>
      <c r="R1979" t="b">
        <v>1</v>
      </c>
      <c r="S1979" t="s">
        <v>8293</v>
      </c>
      <c r="T1979" t="s">
        <v>8355</v>
      </c>
      <c r="U1979" t="s">
        <v>8359</v>
      </c>
    </row>
    <row r="1980" spans="1:21" ht="50" customHeight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15" t="str">
        <f t="shared" si="90"/>
        <v>Greater than 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 s="9">
        <f t="shared" si="91"/>
        <v>41072.291666666664</v>
      </c>
      <c r="L1980" s="11">
        <v>2012</v>
      </c>
      <c r="M1980">
        <v>1336627492</v>
      </c>
      <c r="N1980" s="9">
        <f t="shared" si="92"/>
        <v>41039.225601851853</v>
      </c>
      <c r="O1980" s="11">
        <f>YEAR(Table1[[#This Row],[launch date  conversion]])</f>
        <v>2012</v>
      </c>
      <c r="P1980" t="b">
        <v>1</v>
      </c>
      <c r="Q1980">
        <v>388</v>
      </c>
      <c r="R1980" t="b">
        <v>1</v>
      </c>
      <c r="S1980" t="s">
        <v>8293</v>
      </c>
      <c r="T1980" t="s">
        <v>8355</v>
      </c>
      <c r="U1980" t="s">
        <v>8359</v>
      </c>
    </row>
    <row r="1981" spans="1:21" ht="50" customHeight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15" t="str">
        <f t="shared" si="90"/>
        <v>Greater than 50000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 s="9">
        <f t="shared" si="91"/>
        <v>42327.207638888889</v>
      </c>
      <c r="L1981" s="11">
        <v>2015</v>
      </c>
      <c r="M1981">
        <v>1444734146</v>
      </c>
      <c r="N1981" s="9">
        <f t="shared" si="92"/>
        <v>42290.460023148145</v>
      </c>
      <c r="O1981" s="11">
        <f>YEAR(Table1[[#This Row],[launch date  conversion]])</f>
        <v>2015</v>
      </c>
      <c r="P1981" t="b">
        <v>1</v>
      </c>
      <c r="Q1981">
        <v>813</v>
      </c>
      <c r="R1981" t="b">
        <v>1</v>
      </c>
      <c r="S1981" t="s">
        <v>8293</v>
      </c>
      <c r="T1981" t="s">
        <v>8355</v>
      </c>
      <c r="U1981" t="s">
        <v>8359</v>
      </c>
    </row>
    <row r="1982" spans="1:21" ht="50" customHeight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15" t="str">
        <f t="shared" si="90"/>
        <v>Greater than 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 s="9">
        <f t="shared" si="91"/>
        <v>42463.500717592593</v>
      </c>
      <c r="L1982" s="11">
        <v>2016</v>
      </c>
      <c r="M1982">
        <v>1456232462</v>
      </c>
      <c r="N1982" s="9">
        <f t="shared" si="92"/>
        <v>42423.542384259257</v>
      </c>
      <c r="O1982" s="11">
        <f>YEAR(Table1[[#This Row],[launch date  conversion]])</f>
        <v>2016</v>
      </c>
      <c r="P1982" t="b">
        <v>1</v>
      </c>
      <c r="Q1982">
        <v>1945</v>
      </c>
      <c r="R1982" t="b">
        <v>1</v>
      </c>
      <c r="S1982" t="s">
        <v>8293</v>
      </c>
      <c r="T1982" t="s">
        <v>8355</v>
      </c>
      <c r="U1982" t="s">
        <v>8359</v>
      </c>
    </row>
    <row r="1983" spans="1:21" ht="50" customHeight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15" t="str">
        <f t="shared" si="90"/>
        <v>5000 to 9999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 s="9">
        <f t="shared" si="91"/>
        <v>41829.725289351853</v>
      </c>
      <c r="L1983" s="11">
        <v>2014</v>
      </c>
      <c r="M1983">
        <v>1402334665</v>
      </c>
      <c r="N1983" s="9">
        <f t="shared" si="92"/>
        <v>41799.725289351853</v>
      </c>
      <c r="O1983" s="11">
        <f>YEAR(Table1[[#This Row],[launch date  conversion]])</f>
        <v>2014</v>
      </c>
      <c r="P1983" t="b">
        <v>0</v>
      </c>
      <c r="Q1983">
        <v>12</v>
      </c>
      <c r="R1983" t="b">
        <v>0</v>
      </c>
      <c r="S1983" t="s">
        <v>8294</v>
      </c>
      <c r="T1983" t="s">
        <v>8353</v>
      </c>
      <c r="U1983" t="s">
        <v>8388</v>
      </c>
    </row>
    <row r="1984" spans="1:21" ht="50" customHeight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15" t="str">
        <f t="shared" si="90"/>
        <v>Greater than 50000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9">
        <f t="shared" si="91"/>
        <v>42708.628321759257</v>
      </c>
      <c r="L1984" s="11">
        <v>2016</v>
      </c>
      <c r="M1984">
        <v>1478268287</v>
      </c>
      <c r="N1984" s="9">
        <f t="shared" si="92"/>
        <v>42678.586655092593</v>
      </c>
      <c r="O1984" s="11">
        <f>YEAR(Table1[[#This Row],[launch date  conversion]])</f>
        <v>2016</v>
      </c>
      <c r="P1984" t="b">
        <v>0</v>
      </c>
      <c r="Q1984">
        <v>0</v>
      </c>
      <c r="R1984" t="b">
        <v>0</v>
      </c>
      <c r="S1984" t="s">
        <v>8294</v>
      </c>
      <c r="T1984" t="s">
        <v>8353</v>
      </c>
      <c r="U1984" t="s">
        <v>8388</v>
      </c>
    </row>
    <row r="1985" spans="1:21" ht="50" customHeight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15" t="str">
        <f t="shared" si="90"/>
        <v>30000 to 34999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 s="9">
        <f t="shared" si="91"/>
        <v>42615.291666666672</v>
      </c>
      <c r="L1985" s="11">
        <v>2016</v>
      </c>
      <c r="M1985">
        <v>1470874618</v>
      </c>
      <c r="N1985" s="9">
        <f t="shared" si="92"/>
        <v>42593.011782407411</v>
      </c>
      <c r="O1985" s="11">
        <f>YEAR(Table1[[#This Row],[launch date  conversion]])</f>
        <v>2016</v>
      </c>
      <c r="P1985" t="b">
        <v>0</v>
      </c>
      <c r="Q1985">
        <v>16</v>
      </c>
      <c r="R1985" t="b">
        <v>0</v>
      </c>
      <c r="S1985" t="s">
        <v>8294</v>
      </c>
      <c r="T1985" t="s">
        <v>8353</v>
      </c>
      <c r="U1985" t="s">
        <v>8388</v>
      </c>
    </row>
    <row r="1986" spans="1:21" ht="50" customHeight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15" t="str">
        <f t="shared" ref="E1986:E2049" si="93">_xlfn.IFS(D1986&lt;1000,"less than 1000",D1986&lt;5000, "1000 to 4999",D1986&lt;10000, "5000 to 9999",D1986&lt;15000, "10000 to 14999",D1986&lt;20000,"15000 to 19999",D1986&lt;25000, "20000 to 24999", D1986&lt;30000, "25000 to 29999",D1986&lt;35000,"30000 to 34999", D1986&lt;40000,"35000 to 39999", D1986&lt;45000,"40000 to 44999",D1986&lt;50000,"45000 to 49999",TRUE, "Greater than 50000")</f>
        <v>15000 to 19999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 s="9">
        <f t="shared" si="91"/>
        <v>41973.831956018519</v>
      </c>
      <c r="L1986" s="11">
        <v>2014</v>
      </c>
      <c r="M1986">
        <v>1412189881</v>
      </c>
      <c r="N1986" s="9">
        <f t="shared" si="92"/>
        <v>41913.790289351848</v>
      </c>
      <c r="O1986" s="11">
        <f>YEAR(Table1[[#This Row],[launch date  conversion]])</f>
        <v>2014</v>
      </c>
      <c r="P1986" t="b">
        <v>0</v>
      </c>
      <c r="Q1986">
        <v>7</v>
      </c>
      <c r="R1986" t="b">
        <v>0</v>
      </c>
      <c r="S1986" t="s">
        <v>8294</v>
      </c>
      <c r="T1986" t="s">
        <v>8353</v>
      </c>
      <c r="U1986" t="s">
        <v>8388</v>
      </c>
    </row>
    <row r="1987" spans="1:21" ht="50" customHeight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15" t="str">
        <f t="shared" si="93"/>
        <v>1000 to 4999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 s="9">
        <f t="shared" ref="K1987:K2050" si="94">(((J1987/60)/60)/24)+DATE(1970,1,1)</f>
        <v>42584.958333333328</v>
      </c>
      <c r="L1987" s="11">
        <v>2016</v>
      </c>
      <c r="M1987">
        <v>1467650771</v>
      </c>
      <c r="N1987" s="9">
        <f t="shared" ref="N1987:N2050" si="95">(((M1987/60)/60)/24)+DATE(1970,1,1)</f>
        <v>42555.698738425926</v>
      </c>
      <c r="O1987" s="11">
        <f>YEAR(Table1[[#This Row],[launch date  conversion]])</f>
        <v>2016</v>
      </c>
      <c r="P1987" t="b">
        <v>0</v>
      </c>
      <c r="Q1987">
        <v>4</v>
      </c>
      <c r="R1987" t="b">
        <v>0</v>
      </c>
      <c r="S1987" t="s">
        <v>8294</v>
      </c>
      <c r="T1987" t="s">
        <v>8353</v>
      </c>
      <c r="U1987" t="s">
        <v>8388</v>
      </c>
    </row>
    <row r="1988" spans="1:21" ht="50" customHeight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15" t="str">
        <f t="shared" si="93"/>
        <v>1000 to 4999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 s="9">
        <f t="shared" si="94"/>
        <v>42443.392164351855</v>
      </c>
      <c r="L1988" s="11">
        <v>2016</v>
      </c>
      <c r="M1988">
        <v>1455359083</v>
      </c>
      <c r="N1988" s="9">
        <f t="shared" si="95"/>
        <v>42413.433831018512</v>
      </c>
      <c r="O1988" s="11">
        <f>YEAR(Table1[[#This Row],[launch date  conversion]])</f>
        <v>2016</v>
      </c>
      <c r="P1988" t="b">
        <v>0</v>
      </c>
      <c r="Q1988">
        <v>1</v>
      </c>
      <c r="R1988" t="b">
        <v>0</v>
      </c>
      <c r="S1988" t="s">
        <v>8294</v>
      </c>
      <c r="T1988" t="s">
        <v>8353</v>
      </c>
      <c r="U1988" t="s">
        <v>8388</v>
      </c>
    </row>
    <row r="1989" spans="1:21" ht="50" customHeight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15" t="str">
        <f t="shared" si="93"/>
        <v>5000 to 9999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 s="9">
        <f t="shared" si="94"/>
        <v>42064.639768518522</v>
      </c>
      <c r="L1989" s="11">
        <v>2015</v>
      </c>
      <c r="M1989">
        <v>1422631276</v>
      </c>
      <c r="N1989" s="9">
        <f t="shared" si="95"/>
        <v>42034.639768518522</v>
      </c>
      <c r="O1989" s="11">
        <f>YEAR(Table1[[#This Row],[launch date  conversion]])</f>
        <v>2015</v>
      </c>
      <c r="P1989" t="b">
        <v>0</v>
      </c>
      <c r="Q1989">
        <v>28</v>
      </c>
      <c r="R1989" t="b">
        <v>0</v>
      </c>
      <c r="S1989" t="s">
        <v>8294</v>
      </c>
      <c r="T1989" t="s">
        <v>8353</v>
      </c>
      <c r="U1989" t="s">
        <v>8388</v>
      </c>
    </row>
    <row r="1990" spans="1:21" ht="50" customHeight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15" t="str">
        <f t="shared" si="93"/>
        <v>5000 to 9999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 s="9">
        <f t="shared" si="94"/>
        <v>42236.763217592597</v>
      </c>
      <c r="L1990" s="11">
        <v>2015</v>
      </c>
      <c r="M1990">
        <v>1437502742</v>
      </c>
      <c r="N1990" s="9">
        <f t="shared" si="95"/>
        <v>42206.763217592597</v>
      </c>
      <c r="O1990" s="11">
        <f>YEAR(Table1[[#This Row],[launch date  conversion]])</f>
        <v>2015</v>
      </c>
      <c r="P1990" t="b">
        <v>0</v>
      </c>
      <c r="Q1990">
        <v>1</v>
      </c>
      <c r="R1990" t="b">
        <v>0</v>
      </c>
      <c r="S1990" t="s">
        <v>8294</v>
      </c>
      <c r="T1990" t="s">
        <v>8353</v>
      </c>
      <c r="U1990" t="s">
        <v>8388</v>
      </c>
    </row>
    <row r="1991" spans="1:21" ht="50" customHeight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15" t="str">
        <f t="shared" si="93"/>
        <v>5000 to 9999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 s="9">
        <f t="shared" si="94"/>
        <v>42715.680648148147</v>
      </c>
      <c r="L1991" s="11">
        <v>2016</v>
      </c>
      <c r="M1991">
        <v>1478881208</v>
      </c>
      <c r="N1991" s="9">
        <f t="shared" si="95"/>
        <v>42685.680648148147</v>
      </c>
      <c r="O1991" s="11">
        <f>YEAR(Table1[[#This Row],[launch date  conversion]])</f>
        <v>2016</v>
      </c>
      <c r="P1991" t="b">
        <v>0</v>
      </c>
      <c r="Q1991">
        <v>1</v>
      </c>
      <c r="R1991" t="b">
        <v>0</v>
      </c>
      <c r="S1991" t="s">
        <v>8294</v>
      </c>
      <c r="T1991" t="s">
        <v>8353</v>
      </c>
      <c r="U1991" t="s">
        <v>8388</v>
      </c>
    </row>
    <row r="1992" spans="1:21" ht="50" customHeight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15" t="str">
        <f t="shared" si="93"/>
        <v>1000 to 4999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 s="9">
        <f t="shared" si="94"/>
        <v>42413.195972222224</v>
      </c>
      <c r="L1992" s="11">
        <v>2016</v>
      </c>
      <c r="M1992">
        <v>1454042532</v>
      </c>
      <c r="N1992" s="9">
        <f t="shared" si="95"/>
        <v>42398.195972222224</v>
      </c>
      <c r="O1992" s="11">
        <f>YEAR(Table1[[#This Row],[launch date  conversion]])</f>
        <v>2016</v>
      </c>
      <c r="P1992" t="b">
        <v>0</v>
      </c>
      <c r="Q1992">
        <v>5</v>
      </c>
      <c r="R1992" t="b">
        <v>0</v>
      </c>
      <c r="S1992" t="s">
        <v>8294</v>
      </c>
      <c r="T1992" t="s">
        <v>8353</v>
      </c>
      <c r="U1992" t="s">
        <v>8388</v>
      </c>
    </row>
    <row r="1993" spans="1:21" ht="50" customHeight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15" t="str">
        <f t="shared" si="93"/>
        <v>1000 to 4999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 s="9">
        <f t="shared" si="94"/>
        <v>42188.89335648148</v>
      </c>
      <c r="L1993" s="11">
        <v>2015</v>
      </c>
      <c r="M1993">
        <v>1434144386</v>
      </c>
      <c r="N1993" s="9">
        <f t="shared" si="95"/>
        <v>42167.89335648148</v>
      </c>
      <c r="O1993" s="11">
        <f>YEAR(Table1[[#This Row],[launch date  conversion]])</f>
        <v>2015</v>
      </c>
      <c r="P1993" t="b">
        <v>0</v>
      </c>
      <c r="Q1993">
        <v>3</v>
      </c>
      <c r="R1993" t="b">
        <v>0</v>
      </c>
      <c r="S1993" t="s">
        <v>8294</v>
      </c>
      <c r="T1993" t="s">
        <v>8353</v>
      </c>
      <c r="U1993" t="s">
        <v>8388</v>
      </c>
    </row>
    <row r="1994" spans="1:21" ht="50" customHeight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15" t="str">
        <f t="shared" si="93"/>
        <v>1000 to 4999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 s="9">
        <f t="shared" si="94"/>
        <v>42053.143414351856</v>
      </c>
      <c r="L1994" s="11">
        <v>2015</v>
      </c>
      <c r="M1994">
        <v>1421637991</v>
      </c>
      <c r="N1994" s="9">
        <f t="shared" si="95"/>
        <v>42023.143414351856</v>
      </c>
      <c r="O1994" s="11">
        <f>YEAR(Table1[[#This Row],[launch date  conversion]])</f>
        <v>2015</v>
      </c>
      <c r="P1994" t="b">
        <v>0</v>
      </c>
      <c r="Q1994">
        <v>2</v>
      </c>
      <c r="R1994" t="b">
        <v>0</v>
      </c>
      <c r="S1994" t="s">
        <v>8294</v>
      </c>
      <c r="T1994" t="s">
        <v>8353</v>
      </c>
      <c r="U1994" t="s">
        <v>8388</v>
      </c>
    </row>
    <row r="1995" spans="1:21" ht="50" customHeight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15" t="str">
        <f t="shared" si="93"/>
        <v>1000 to 4999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9">
        <f t="shared" si="94"/>
        <v>42359.58839120371</v>
      </c>
      <c r="L1995" s="11">
        <v>2015</v>
      </c>
      <c r="M1995">
        <v>1448114837</v>
      </c>
      <c r="N1995" s="9">
        <f t="shared" si="95"/>
        <v>42329.58839120371</v>
      </c>
      <c r="O1995" s="11">
        <f>YEAR(Table1[[#This Row],[launch date  conversion]])</f>
        <v>2015</v>
      </c>
      <c r="P1995" t="b">
        <v>0</v>
      </c>
      <c r="Q1995">
        <v>0</v>
      </c>
      <c r="R1995" t="b">
        <v>0</v>
      </c>
      <c r="S1995" t="s">
        <v>8294</v>
      </c>
      <c r="T1995" t="s">
        <v>8353</v>
      </c>
      <c r="U1995" t="s">
        <v>8388</v>
      </c>
    </row>
    <row r="1996" spans="1:21" ht="50" customHeight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15" t="str">
        <f t="shared" si="93"/>
        <v>1000 to 4999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9">
        <f t="shared" si="94"/>
        <v>42711.047939814816</v>
      </c>
      <c r="L1996" s="11">
        <v>2016</v>
      </c>
      <c r="M1996">
        <v>1475885342</v>
      </c>
      <c r="N1996" s="9">
        <f t="shared" si="95"/>
        <v>42651.006273148145</v>
      </c>
      <c r="O1996" s="11">
        <f>YEAR(Table1[[#This Row],[launch date  conversion]])</f>
        <v>2016</v>
      </c>
      <c r="P1996" t="b">
        <v>0</v>
      </c>
      <c r="Q1996">
        <v>0</v>
      </c>
      <c r="R1996" t="b">
        <v>0</v>
      </c>
      <c r="S1996" t="s">
        <v>8294</v>
      </c>
      <c r="T1996" t="s">
        <v>8353</v>
      </c>
      <c r="U1996" t="s">
        <v>8388</v>
      </c>
    </row>
    <row r="1997" spans="1:21" ht="50" customHeight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15" t="str">
        <f t="shared" si="93"/>
        <v>1000 to 4999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 s="9">
        <f t="shared" si="94"/>
        <v>42201.902037037042</v>
      </c>
      <c r="L1997" s="11">
        <v>2015</v>
      </c>
      <c r="M1997">
        <v>1435354736</v>
      </c>
      <c r="N1997" s="9">
        <f t="shared" si="95"/>
        <v>42181.902037037042</v>
      </c>
      <c r="O1997" s="11">
        <f>YEAR(Table1[[#This Row],[launch date  conversion]])</f>
        <v>2015</v>
      </c>
      <c r="P1997" t="b">
        <v>0</v>
      </c>
      <c r="Q1997">
        <v>3</v>
      </c>
      <c r="R1997" t="b">
        <v>0</v>
      </c>
      <c r="S1997" t="s">
        <v>8294</v>
      </c>
      <c r="T1997" t="s">
        <v>8353</v>
      </c>
      <c r="U1997" t="s">
        <v>8388</v>
      </c>
    </row>
    <row r="1998" spans="1:21" ht="50" customHeight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15" t="str">
        <f t="shared" si="93"/>
        <v>Greater than 50000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9">
        <f t="shared" si="94"/>
        <v>41830.819571759261</v>
      </c>
      <c r="L1998" s="11">
        <v>2014</v>
      </c>
      <c r="M1998">
        <v>1402429211</v>
      </c>
      <c r="N1998" s="9">
        <f t="shared" si="95"/>
        <v>41800.819571759261</v>
      </c>
      <c r="O1998" s="11">
        <f>YEAR(Table1[[#This Row],[launch date  conversion]])</f>
        <v>2014</v>
      </c>
      <c r="P1998" t="b">
        <v>0</v>
      </c>
      <c r="Q1998">
        <v>0</v>
      </c>
      <c r="R1998" t="b">
        <v>0</v>
      </c>
      <c r="S1998" t="s">
        <v>8294</v>
      </c>
      <c r="T1998" t="s">
        <v>8353</v>
      </c>
      <c r="U1998" t="s">
        <v>8388</v>
      </c>
    </row>
    <row r="1999" spans="1:21" ht="50" customHeight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15" t="str">
        <f t="shared" si="93"/>
        <v>5000 to 9999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9">
        <f t="shared" si="94"/>
        <v>41877.930694444447</v>
      </c>
      <c r="L1999" s="11">
        <v>2014</v>
      </c>
      <c r="M1999">
        <v>1406499612</v>
      </c>
      <c r="N1999" s="9">
        <f t="shared" si="95"/>
        <v>41847.930694444447</v>
      </c>
      <c r="O1999" s="11">
        <f>YEAR(Table1[[#This Row],[launch date  conversion]])</f>
        <v>2014</v>
      </c>
      <c r="P1999" t="b">
        <v>0</v>
      </c>
      <c r="Q1999">
        <v>0</v>
      </c>
      <c r="R1999" t="b">
        <v>0</v>
      </c>
      <c r="S1999" t="s">
        <v>8294</v>
      </c>
      <c r="T1999" t="s">
        <v>8353</v>
      </c>
      <c r="U1999" t="s">
        <v>8388</v>
      </c>
    </row>
    <row r="2000" spans="1:21" ht="50" customHeight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15" t="str">
        <f t="shared" si="93"/>
        <v>1000 to 4999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 s="9">
        <f t="shared" si="94"/>
        <v>41852.118495370371</v>
      </c>
      <c r="L2000" s="11">
        <v>2014</v>
      </c>
      <c r="M2000">
        <v>1402973438</v>
      </c>
      <c r="N2000" s="9">
        <f t="shared" si="95"/>
        <v>41807.118495370371</v>
      </c>
      <c r="O2000" s="11">
        <f>YEAR(Table1[[#This Row],[launch date  conversion]])</f>
        <v>2014</v>
      </c>
      <c r="P2000" t="b">
        <v>0</v>
      </c>
      <c r="Q2000">
        <v>3</v>
      </c>
      <c r="R2000" t="b">
        <v>0</v>
      </c>
      <c r="S2000" t="s">
        <v>8294</v>
      </c>
      <c r="T2000" t="s">
        <v>8353</v>
      </c>
      <c r="U2000" t="s">
        <v>8388</v>
      </c>
    </row>
    <row r="2001" spans="1:21" ht="50" customHeight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15" t="str">
        <f t="shared" si="93"/>
        <v>30000 to 34999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 s="9">
        <f t="shared" si="94"/>
        <v>41956.524398148147</v>
      </c>
      <c r="L2001" s="11">
        <v>2014</v>
      </c>
      <c r="M2001">
        <v>1413286508</v>
      </c>
      <c r="N2001" s="9">
        <f t="shared" si="95"/>
        <v>41926.482731481483</v>
      </c>
      <c r="O2001" s="11">
        <f>YEAR(Table1[[#This Row],[launch date  conversion]])</f>
        <v>2014</v>
      </c>
      <c r="P2001" t="b">
        <v>0</v>
      </c>
      <c r="Q2001">
        <v>7</v>
      </c>
      <c r="R2001" t="b">
        <v>0</v>
      </c>
      <c r="S2001" t="s">
        <v>8294</v>
      </c>
      <c r="T2001" t="s">
        <v>8353</v>
      </c>
      <c r="U2001" t="s">
        <v>8388</v>
      </c>
    </row>
    <row r="2002" spans="1:21" ht="50" customHeight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15" t="str">
        <f t="shared" si="93"/>
        <v>5000 to 9999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 s="9">
        <f t="shared" si="94"/>
        <v>42375.951539351852</v>
      </c>
      <c r="L2002" s="11">
        <v>2016</v>
      </c>
      <c r="M2002">
        <v>1449528613</v>
      </c>
      <c r="N2002" s="9">
        <f t="shared" si="95"/>
        <v>42345.951539351852</v>
      </c>
      <c r="O2002" s="11">
        <f>YEAR(Table1[[#This Row],[launch date  conversion]])</f>
        <v>2015</v>
      </c>
      <c r="P2002" t="b">
        <v>0</v>
      </c>
      <c r="Q2002">
        <v>25</v>
      </c>
      <c r="R2002" t="b">
        <v>0</v>
      </c>
      <c r="S2002" t="s">
        <v>8294</v>
      </c>
      <c r="T2002" t="s">
        <v>8353</v>
      </c>
      <c r="U2002" t="s">
        <v>8388</v>
      </c>
    </row>
    <row r="2003" spans="1:21" ht="50" customHeight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15" t="str">
        <f t="shared" si="93"/>
        <v>Greater than 50000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 s="9">
        <f t="shared" si="94"/>
        <v>42167.833333333328</v>
      </c>
      <c r="L2003" s="11">
        <v>2015</v>
      </c>
      <c r="M2003">
        <v>1431406916</v>
      </c>
      <c r="N2003" s="9">
        <f t="shared" si="95"/>
        <v>42136.209675925929</v>
      </c>
      <c r="O2003" s="11">
        <f>YEAR(Table1[[#This Row],[launch date  conversion]])</f>
        <v>2015</v>
      </c>
      <c r="P2003" t="b">
        <v>1</v>
      </c>
      <c r="Q2003">
        <v>1637</v>
      </c>
      <c r="R2003" t="b">
        <v>1</v>
      </c>
      <c r="S2003" t="s">
        <v>8293</v>
      </c>
      <c r="T2003" t="s">
        <v>8355</v>
      </c>
      <c r="U2003" t="s">
        <v>8359</v>
      </c>
    </row>
    <row r="2004" spans="1:21" ht="50" customHeight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15" t="str">
        <f t="shared" si="93"/>
        <v>Greater than 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 s="9">
        <f t="shared" si="94"/>
        <v>42758.71230324074</v>
      </c>
      <c r="L2004" s="11">
        <v>2017</v>
      </c>
      <c r="M2004">
        <v>1482599143</v>
      </c>
      <c r="N2004" s="9">
        <f t="shared" si="95"/>
        <v>42728.71230324074</v>
      </c>
      <c r="O2004" s="11">
        <f>YEAR(Table1[[#This Row],[launch date  conversion]])</f>
        <v>2016</v>
      </c>
      <c r="P2004" t="b">
        <v>1</v>
      </c>
      <c r="Q2004">
        <v>1375</v>
      </c>
      <c r="R2004" t="b">
        <v>1</v>
      </c>
      <c r="S2004" t="s">
        <v>8293</v>
      </c>
      <c r="T2004" t="s">
        <v>8355</v>
      </c>
      <c r="U2004" t="s">
        <v>8359</v>
      </c>
    </row>
    <row r="2005" spans="1:21" ht="50" customHeight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15" t="str">
        <f t="shared" si="93"/>
        <v>less than 1000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 s="9">
        <f t="shared" si="94"/>
        <v>40361.958333333336</v>
      </c>
      <c r="L2005" s="11">
        <v>2010</v>
      </c>
      <c r="M2005">
        <v>1276830052</v>
      </c>
      <c r="N2005" s="9">
        <f t="shared" si="95"/>
        <v>40347.125601851854</v>
      </c>
      <c r="O2005" s="11">
        <f>YEAR(Table1[[#This Row],[launch date  conversion]])</f>
        <v>2010</v>
      </c>
      <c r="P2005" t="b">
        <v>1</v>
      </c>
      <c r="Q2005">
        <v>17</v>
      </c>
      <c r="R2005" t="b">
        <v>1</v>
      </c>
      <c r="S2005" t="s">
        <v>8293</v>
      </c>
      <c r="T2005" t="s">
        <v>8355</v>
      </c>
      <c r="U2005" t="s">
        <v>8359</v>
      </c>
    </row>
    <row r="2006" spans="1:21" ht="50" customHeight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15" t="str">
        <f t="shared" si="93"/>
        <v>Greater than 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 s="9">
        <f t="shared" si="94"/>
        <v>41830.604895833334</v>
      </c>
      <c r="L2006" s="11">
        <v>2014</v>
      </c>
      <c r="M2006">
        <v>1402410663</v>
      </c>
      <c r="N2006" s="9">
        <f t="shared" si="95"/>
        <v>41800.604895833334</v>
      </c>
      <c r="O2006" s="11">
        <f>YEAR(Table1[[#This Row],[launch date  conversion]])</f>
        <v>2014</v>
      </c>
      <c r="P2006" t="b">
        <v>1</v>
      </c>
      <c r="Q2006">
        <v>354</v>
      </c>
      <c r="R2006" t="b">
        <v>1</v>
      </c>
      <c r="S2006" t="s">
        <v>8293</v>
      </c>
      <c r="T2006" t="s">
        <v>8355</v>
      </c>
      <c r="U2006" t="s">
        <v>8359</v>
      </c>
    </row>
    <row r="2007" spans="1:21" ht="50" customHeight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15" t="str">
        <f t="shared" si="93"/>
        <v>30000 to 34999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 s="9">
        <f t="shared" si="94"/>
        <v>41563.165972222225</v>
      </c>
      <c r="L2007" s="11">
        <v>2013</v>
      </c>
      <c r="M2007">
        <v>1379532618</v>
      </c>
      <c r="N2007" s="9">
        <f t="shared" si="95"/>
        <v>41535.812708333331</v>
      </c>
      <c r="O2007" s="11">
        <f>YEAR(Table1[[#This Row],[launch date  conversion]])</f>
        <v>2013</v>
      </c>
      <c r="P2007" t="b">
        <v>1</v>
      </c>
      <c r="Q2007">
        <v>191</v>
      </c>
      <c r="R2007" t="b">
        <v>1</v>
      </c>
      <c r="S2007" t="s">
        <v>8293</v>
      </c>
      <c r="T2007" t="s">
        <v>8355</v>
      </c>
      <c r="U2007" t="s">
        <v>8359</v>
      </c>
    </row>
    <row r="2008" spans="1:21" ht="50" customHeight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15" t="str">
        <f t="shared" si="93"/>
        <v>Greater than 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 s="9">
        <f t="shared" si="94"/>
        <v>41976.542187500003</v>
      </c>
      <c r="L2008" s="11">
        <v>2014</v>
      </c>
      <c r="M2008">
        <v>1414584045</v>
      </c>
      <c r="N2008" s="9">
        <f t="shared" si="95"/>
        <v>41941.500520833331</v>
      </c>
      <c r="O2008" s="11">
        <f>YEAR(Table1[[#This Row],[launch date  conversion]])</f>
        <v>2014</v>
      </c>
      <c r="P2008" t="b">
        <v>1</v>
      </c>
      <c r="Q2008">
        <v>303</v>
      </c>
      <c r="R2008" t="b">
        <v>1</v>
      </c>
      <c r="S2008" t="s">
        <v>8293</v>
      </c>
      <c r="T2008" t="s">
        <v>8355</v>
      </c>
      <c r="U2008" t="s">
        <v>8359</v>
      </c>
    </row>
    <row r="2009" spans="1:21" ht="50" customHeight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15" t="str">
        <f t="shared" si="93"/>
        <v>10000 to 14999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 s="9">
        <f t="shared" si="94"/>
        <v>40414.166666666664</v>
      </c>
      <c r="L2009" s="11">
        <v>2010</v>
      </c>
      <c r="M2009">
        <v>1276891586</v>
      </c>
      <c r="N2009" s="9">
        <f t="shared" si="95"/>
        <v>40347.837800925925</v>
      </c>
      <c r="O2009" s="11">
        <f>YEAR(Table1[[#This Row],[launch date  conversion]])</f>
        <v>2010</v>
      </c>
      <c r="P2009" t="b">
        <v>1</v>
      </c>
      <c r="Q2009">
        <v>137</v>
      </c>
      <c r="R2009" t="b">
        <v>1</v>
      </c>
      <c r="S2009" t="s">
        <v>8293</v>
      </c>
      <c r="T2009" t="s">
        <v>8355</v>
      </c>
      <c r="U2009" t="s">
        <v>8359</v>
      </c>
    </row>
    <row r="2010" spans="1:21" ht="50" customHeight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15" t="str">
        <f t="shared" si="93"/>
        <v>1000 to 4999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 s="9">
        <f t="shared" si="94"/>
        <v>40805.604421296295</v>
      </c>
      <c r="L2010" s="11">
        <v>2011</v>
      </c>
      <c r="M2010">
        <v>1312641022</v>
      </c>
      <c r="N2010" s="9">
        <f t="shared" si="95"/>
        <v>40761.604421296295</v>
      </c>
      <c r="O2010" s="11">
        <f>YEAR(Table1[[#This Row],[launch date  conversion]])</f>
        <v>2011</v>
      </c>
      <c r="P2010" t="b">
        <v>1</v>
      </c>
      <c r="Q2010">
        <v>41</v>
      </c>
      <c r="R2010" t="b">
        <v>1</v>
      </c>
      <c r="S2010" t="s">
        <v>8293</v>
      </c>
      <c r="T2010" t="s">
        <v>8355</v>
      </c>
      <c r="U2010" t="s">
        <v>8359</v>
      </c>
    </row>
    <row r="2011" spans="1:21" ht="50" customHeight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15" t="str">
        <f t="shared" si="93"/>
        <v>Greater than 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 s="9">
        <f t="shared" si="94"/>
        <v>42697.365081018521</v>
      </c>
      <c r="L2011" s="11">
        <v>2016</v>
      </c>
      <c r="M2011">
        <v>1476776743</v>
      </c>
      <c r="N2011" s="9">
        <f t="shared" si="95"/>
        <v>42661.323414351849</v>
      </c>
      <c r="O2011" s="11">
        <f>YEAR(Table1[[#This Row],[launch date  conversion]])</f>
        <v>2016</v>
      </c>
      <c r="P2011" t="b">
        <v>1</v>
      </c>
      <c r="Q2011">
        <v>398</v>
      </c>
      <c r="R2011" t="b">
        <v>1</v>
      </c>
      <c r="S2011" t="s">
        <v>8293</v>
      </c>
      <c r="T2011" t="s">
        <v>8355</v>
      </c>
      <c r="U2011" t="s">
        <v>8359</v>
      </c>
    </row>
    <row r="2012" spans="1:21" ht="50" customHeight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15" t="str">
        <f t="shared" si="93"/>
        <v>30000 to 34999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 s="9">
        <f t="shared" si="94"/>
        <v>42600.996423611112</v>
      </c>
      <c r="L2012" s="11">
        <v>2016</v>
      </c>
      <c r="M2012">
        <v>1468972491</v>
      </c>
      <c r="N2012" s="9">
        <f t="shared" si="95"/>
        <v>42570.996423611112</v>
      </c>
      <c r="O2012" s="11">
        <f>YEAR(Table1[[#This Row],[launch date  conversion]])</f>
        <v>2016</v>
      </c>
      <c r="P2012" t="b">
        <v>1</v>
      </c>
      <c r="Q2012">
        <v>1737</v>
      </c>
      <c r="R2012" t="b">
        <v>1</v>
      </c>
      <c r="S2012" t="s">
        <v>8293</v>
      </c>
      <c r="T2012" t="s">
        <v>8355</v>
      </c>
      <c r="U2012" t="s">
        <v>8359</v>
      </c>
    </row>
    <row r="2013" spans="1:21" ht="50" customHeight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15" t="str">
        <f t="shared" si="93"/>
        <v>Greater than 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 s="9">
        <f t="shared" si="94"/>
        <v>42380.958333333328</v>
      </c>
      <c r="L2013" s="11">
        <v>2016</v>
      </c>
      <c r="M2013">
        <v>1449650173</v>
      </c>
      <c r="N2013" s="9">
        <f t="shared" si="95"/>
        <v>42347.358483796299</v>
      </c>
      <c r="O2013" s="11">
        <f>YEAR(Table1[[#This Row],[launch date  conversion]])</f>
        <v>2015</v>
      </c>
      <c r="P2013" t="b">
        <v>1</v>
      </c>
      <c r="Q2013">
        <v>971</v>
      </c>
      <c r="R2013" t="b">
        <v>1</v>
      </c>
      <c r="S2013" t="s">
        <v>8293</v>
      </c>
      <c r="T2013" t="s">
        <v>8355</v>
      </c>
      <c r="U2013" t="s">
        <v>8359</v>
      </c>
    </row>
    <row r="2014" spans="1:21" ht="50" customHeight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15" t="str">
        <f t="shared" si="93"/>
        <v>5000 to 9999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 s="9">
        <f t="shared" si="94"/>
        <v>42040.822233796294</v>
      </c>
      <c r="L2014" s="11">
        <v>2015</v>
      </c>
      <c r="M2014">
        <v>1420573441</v>
      </c>
      <c r="N2014" s="9">
        <f t="shared" si="95"/>
        <v>42010.822233796294</v>
      </c>
      <c r="O2014" s="11">
        <f>YEAR(Table1[[#This Row],[launch date  conversion]])</f>
        <v>2015</v>
      </c>
      <c r="P2014" t="b">
        <v>1</v>
      </c>
      <c r="Q2014">
        <v>183</v>
      </c>
      <c r="R2014" t="b">
        <v>1</v>
      </c>
      <c r="S2014" t="s">
        <v>8293</v>
      </c>
      <c r="T2014" t="s">
        <v>8355</v>
      </c>
      <c r="U2014" t="s">
        <v>8359</v>
      </c>
    </row>
    <row r="2015" spans="1:21" ht="50" customHeight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15" t="str">
        <f t="shared" si="93"/>
        <v>Greater than 50000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 s="9">
        <f t="shared" si="94"/>
        <v>42559.960810185185</v>
      </c>
      <c r="L2015" s="11">
        <v>2016</v>
      </c>
      <c r="M2015">
        <v>1462835014</v>
      </c>
      <c r="N2015" s="9">
        <f t="shared" si="95"/>
        <v>42499.960810185185</v>
      </c>
      <c r="O2015" s="11">
        <f>YEAR(Table1[[#This Row],[launch date  conversion]])</f>
        <v>2016</v>
      </c>
      <c r="P2015" t="b">
        <v>1</v>
      </c>
      <c r="Q2015">
        <v>4562</v>
      </c>
      <c r="R2015" t="b">
        <v>1</v>
      </c>
      <c r="S2015" t="s">
        <v>8293</v>
      </c>
      <c r="T2015" t="s">
        <v>8355</v>
      </c>
      <c r="U2015" t="s">
        <v>8359</v>
      </c>
    </row>
    <row r="2016" spans="1:21" ht="50" customHeight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15" t="str">
        <f t="shared" si="93"/>
        <v>30000 to 34999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 s="9">
        <f t="shared" si="94"/>
        <v>41358.172905092593</v>
      </c>
      <c r="L2016" s="11">
        <v>2013</v>
      </c>
      <c r="M2016">
        <v>1361250539</v>
      </c>
      <c r="N2016" s="9">
        <f t="shared" si="95"/>
        <v>41324.214571759258</v>
      </c>
      <c r="O2016" s="11">
        <f>YEAR(Table1[[#This Row],[launch date  conversion]])</f>
        <v>2013</v>
      </c>
      <c r="P2016" t="b">
        <v>1</v>
      </c>
      <c r="Q2016">
        <v>26457</v>
      </c>
      <c r="R2016" t="b">
        <v>1</v>
      </c>
      <c r="S2016" t="s">
        <v>8293</v>
      </c>
      <c r="T2016" t="s">
        <v>8355</v>
      </c>
      <c r="U2016" t="s">
        <v>8359</v>
      </c>
    </row>
    <row r="2017" spans="1:21" ht="50" customHeight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15" t="str">
        <f t="shared" si="93"/>
        <v>5000 to 9999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 s="9">
        <f t="shared" si="94"/>
        <v>40795.876886574071</v>
      </c>
      <c r="L2017" s="11">
        <v>2011</v>
      </c>
      <c r="M2017">
        <v>1313010163</v>
      </c>
      <c r="N2017" s="9">
        <f t="shared" si="95"/>
        <v>40765.876886574071</v>
      </c>
      <c r="O2017" s="11">
        <f>YEAR(Table1[[#This Row],[launch date  conversion]])</f>
        <v>2011</v>
      </c>
      <c r="P2017" t="b">
        <v>1</v>
      </c>
      <c r="Q2017">
        <v>162</v>
      </c>
      <c r="R2017" t="b">
        <v>1</v>
      </c>
      <c r="S2017" t="s">
        <v>8293</v>
      </c>
      <c r="T2017" t="s">
        <v>8355</v>
      </c>
      <c r="U2017" t="s">
        <v>8359</v>
      </c>
    </row>
    <row r="2018" spans="1:21" ht="50" customHeight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15" t="str">
        <f t="shared" si="93"/>
        <v>10000 to 14999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 s="9">
        <f t="shared" si="94"/>
        <v>41342.88077546296</v>
      </c>
      <c r="L2018" s="11">
        <v>2013</v>
      </c>
      <c r="M2018">
        <v>1360271299</v>
      </c>
      <c r="N2018" s="9">
        <f t="shared" si="95"/>
        <v>41312.88077546296</v>
      </c>
      <c r="O2018" s="11">
        <f>YEAR(Table1[[#This Row],[launch date  conversion]])</f>
        <v>2013</v>
      </c>
      <c r="P2018" t="b">
        <v>1</v>
      </c>
      <c r="Q2018">
        <v>479</v>
      </c>
      <c r="R2018" t="b">
        <v>1</v>
      </c>
      <c r="S2018" t="s">
        <v>8293</v>
      </c>
      <c r="T2018" t="s">
        <v>8355</v>
      </c>
      <c r="U2018" t="s">
        <v>8359</v>
      </c>
    </row>
    <row r="2019" spans="1:21" ht="50" customHeight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15" t="str">
        <f t="shared" si="93"/>
        <v>25000 to 29999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 s="9">
        <f t="shared" si="94"/>
        <v>40992.166666666664</v>
      </c>
      <c r="L2019" s="11">
        <v>2012</v>
      </c>
      <c r="M2019">
        <v>1329873755</v>
      </c>
      <c r="N2019" s="9">
        <f t="shared" si="95"/>
        <v>40961.057349537034</v>
      </c>
      <c r="O2019" s="11">
        <f>YEAR(Table1[[#This Row],[launch date  conversion]])</f>
        <v>2012</v>
      </c>
      <c r="P2019" t="b">
        <v>1</v>
      </c>
      <c r="Q2019">
        <v>426</v>
      </c>
      <c r="R2019" t="b">
        <v>1</v>
      </c>
      <c r="S2019" t="s">
        <v>8293</v>
      </c>
      <c r="T2019" t="s">
        <v>8355</v>
      </c>
      <c r="U2019" t="s">
        <v>8359</v>
      </c>
    </row>
    <row r="2020" spans="1:21" ht="50" customHeight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15" t="str">
        <f t="shared" si="93"/>
        <v>Greater than 50000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 s="9">
        <f t="shared" si="94"/>
        <v>42229.365844907406</v>
      </c>
      <c r="L2020" s="11">
        <v>2015</v>
      </c>
      <c r="M2020">
        <v>1436863609</v>
      </c>
      <c r="N2020" s="9">
        <f t="shared" si="95"/>
        <v>42199.365844907406</v>
      </c>
      <c r="O2020" s="11">
        <f>YEAR(Table1[[#This Row],[launch date  conversion]])</f>
        <v>2015</v>
      </c>
      <c r="P2020" t="b">
        <v>1</v>
      </c>
      <c r="Q2020">
        <v>450</v>
      </c>
      <c r="R2020" t="b">
        <v>1</v>
      </c>
      <c r="S2020" t="s">
        <v>8293</v>
      </c>
      <c r="T2020" t="s">
        <v>8355</v>
      </c>
      <c r="U2020" t="s">
        <v>8359</v>
      </c>
    </row>
    <row r="2021" spans="1:21" ht="50" customHeight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15" t="str">
        <f t="shared" si="93"/>
        <v>40000 to 44999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 s="9">
        <f t="shared" si="94"/>
        <v>42635.70857638889</v>
      </c>
      <c r="L2021" s="11">
        <v>2016</v>
      </c>
      <c r="M2021">
        <v>1471971621</v>
      </c>
      <c r="N2021" s="9">
        <f t="shared" si="95"/>
        <v>42605.70857638889</v>
      </c>
      <c r="O2021" s="11">
        <f>YEAR(Table1[[#This Row],[launch date  conversion]])</f>
        <v>2016</v>
      </c>
      <c r="P2021" t="b">
        <v>1</v>
      </c>
      <c r="Q2021">
        <v>1780</v>
      </c>
      <c r="R2021" t="b">
        <v>1</v>
      </c>
      <c r="S2021" t="s">
        <v>8293</v>
      </c>
      <c r="T2021" t="s">
        <v>8355</v>
      </c>
      <c r="U2021" t="s">
        <v>8359</v>
      </c>
    </row>
    <row r="2022" spans="1:21" ht="50" customHeight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15" t="str">
        <f t="shared" si="93"/>
        <v>1000 to 4999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 s="9">
        <f t="shared" si="94"/>
        <v>41773.961111111108</v>
      </c>
      <c r="L2022" s="11">
        <v>2014</v>
      </c>
      <c r="M2022">
        <v>1396923624</v>
      </c>
      <c r="N2022" s="9">
        <f t="shared" si="95"/>
        <v>41737.097499999996</v>
      </c>
      <c r="O2022" s="11">
        <f>YEAR(Table1[[#This Row],[launch date  conversion]])</f>
        <v>2014</v>
      </c>
      <c r="P2022" t="b">
        <v>1</v>
      </c>
      <c r="Q2022">
        <v>122</v>
      </c>
      <c r="R2022" t="b">
        <v>1</v>
      </c>
      <c r="S2022" t="s">
        <v>8293</v>
      </c>
      <c r="T2022" t="s">
        <v>8355</v>
      </c>
      <c r="U2022" t="s">
        <v>8359</v>
      </c>
    </row>
    <row r="2023" spans="1:21" ht="50" customHeight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15" t="str">
        <f t="shared" si="93"/>
        <v>5000 to 9999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 s="9">
        <f t="shared" si="94"/>
        <v>41906.070567129631</v>
      </c>
      <c r="L2023" s="11">
        <v>2014</v>
      </c>
      <c r="M2023">
        <v>1407634897</v>
      </c>
      <c r="N2023" s="9">
        <f t="shared" si="95"/>
        <v>41861.070567129631</v>
      </c>
      <c r="O2023" s="11">
        <f>YEAR(Table1[[#This Row],[launch date  conversion]])</f>
        <v>2014</v>
      </c>
      <c r="P2023" t="b">
        <v>1</v>
      </c>
      <c r="Q2023">
        <v>95</v>
      </c>
      <c r="R2023" t="b">
        <v>1</v>
      </c>
      <c r="S2023" t="s">
        <v>8293</v>
      </c>
      <c r="T2023" t="s">
        <v>8355</v>
      </c>
      <c r="U2023" t="s">
        <v>8359</v>
      </c>
    </row>
    <row r="2024" spans="1:21" ht="50" customHeight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15" t="str">
        <f t="shared" si="93"/>
        <v>Greater than 50000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 s="9">
        <f t="shared" si="94"/>
        <v>42532.569120370375</v>
      </c>
      <c r="L2024" s="11">
        <v>2016</v>
      </c>
      <c r="M2024">
        <v>1463060372</v>
      </c>
      <c r="N2024" s="9">
        <f t="shared" si="95"/>
        <v>42502.569120370375</v>
      </c>
      <c r="O2024" s="11">
        <f>YEAR(Table1[[#This Row],[launch date  conversion]])</f>
        <v>2016</v>
      </c>
      <c r="P2024" t="b">
        <v>1</v>
      </c>
      <c r="Q2024">
        <v>325</v>
      </c>
      <c r="R2024" t="b">
        <v>1</v>
      </c>
      <c r="S2024" t="s">
        <v>8293</v>
      </c>
      <c r="T2024" t="s">
        <v>8355</v>
      </c>
      <c r="U2024" t="s">
        <v>8359</v>
      </c>
    </row>
    <row r="2025" spans="1:21" ht="50" customHeight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15" t="str">
        <f t="shared" si="93"/>
        <v>Greater than 50000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 s="9">
        <f t="shared" si="94"/>
        <v>42166.420752314814</v>
      </c>
      <c r="L2025" s="11">
        <v>2015</v>
      </c>
      <c r="M2025">
        <v>1431425153</v>
      </c>
      <c r="N2025" s="9">
        <f t="shared" si="95"/>
        <v>42136.420752314814</v>
      </c>
      <c r="O2025" s="11">
        <f>YEAR(Table1[[#This Row],[launch date  conversion]])</f>
        <v>2015</v>
      </c>
      <c r="P2025" t="b">
        <v>1</v>
      </c>
      <c r="Q2025">
        <v>353</v>
      </c>
      <c r="R2025" t="b">
        <v>1</v>
      </c>
      <c r="S2025" t="s">
        <v>8293</v>
      </c>
      <c r="T2025" t="s">
        <v>8355</v>
      </c>
      <c r="U2025" t="s">
        <v>8359</v>
      </c>
    </row>
    <row r="2026" spans="1:21" ht="50" customHeight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15" t="str">
        <f t="shared" si="93"/>
        <v>1000 to 4999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 s="9">
        <f t="shared" si="94"/>
        <v>41134.125</v>
      </c>
      <c r="L2026" s="11">
        <v>2012</v>
      </c>
      <c r="M2026">
        <v>1341875544</v>
      </c>
      <c r="N2026" s="9">
        <f t="shared" si="95"/>
        <v>41099.966944444444</v>
      </c>
      <c r="O2026" s="11">
        <f>YEAR(Table1[[#This Row],[launch date  conversion]])</f>
        <v>2012</v>
      </c>
      <c r="P2026" t="b">
        <v>1</v>
      </c>
      <c r="Q2026">
        <v>105</v>
      </c>
      <c r="R2026" t="b">
        <v>1</v>
      </c>
      <c r="S2026" t="s">
        <v>8293</v>
      </c>
      <c r="T2026" t="s">
        <v>8355</v>
      </c>
      <c r="U2026" t="s">
        <v>8359</v>
      </c>
    </row>
    <row r="2027" spans="1:21" ht="50" customHeight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15" t="str">
        <f t="shared" si="93"/>
        <v>Greater than 50000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 s="9">
        <f t="shared" si="94"/>
        <v>42166.184560185182</v>
      </c>
      <c r="L2027" s="11">
        <v>2015</v>
      </c>
      <c r="M2027">
        <v>1431404746</v>
      </c>
      <c r="N2027" s="9">
        <f t="shared" si="95"/>
        <v>42136.184560185182</v>
      </c>
      <c r="O2027" s="11">
        <f>YEAR(Table1[[#This Row],[launch date  conversion]])</f>
        <v>2015</v>
      </c>
      <c r="P2027" t="b">
        <v>1</v>
      </c>
      <c r="Q2027">
        <v>729</v>
      </c>
      <c r="R2027" t="b">
        <v>1</v>
      </c>
      <c r="S2027" t="s">
        <v>8293</v>
      </c>
      <c r="T2027" t="s">
        <v>8355</v>
      </c>
      <c r="U2027" t="s">
        <v>8359</v>
      </c>
    </row>
    <row r="2028" spans="1:21" ht="50" customHeight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15" t="str">
        <f t="shared" si="93"/>
        <v>25000 to 29999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 s="9">
        <f t="shared" si="94"/>
        <v>41750.165972222225</v>
      </c>
      <c r="L2028" s="11">
        <v>2014</v>
      </c>
      <c r="M2028">
        <v>1394127585</v>
      </c>
      <c r="N2028" s="9">
        <f t="shared" si="95"/>
        <v>41704.735937500001</v>
      </c>
      <c r="O2028" s="11">
        <f>YEAR(Table1[[#This Row],[launch date  conversion]])</f>
        <v>2014</v>
      </c>
      <c r="P2028" t="b">
        <v>1</v>
      </c>
      <c r="Q2028">
        <v>454</v>
      </c>
      <c r="R2028" t="b">
        <v>1</v>
      </c>
      <c r="S2028" t="s">
        <v>8293</v>
      </c>
      <c r="T2028" t="s">
        <v>8355</v>
      </c>
      <c r="U2028" t="s">
        <v>8359</v>
      </c>
    </row>
    <row r="2029" spans="1:21" ht="50" customHeight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15" t="str">
        <f t="shared" si="93"/>
        <v>Greater than 50000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 s="9">
        <f t="shared" si="94"/>
        <v>42093.772210648152</v>
      </c>
      <c r="L2029" s="11">
        <v>2015</v>
      </c>
      <c r="M2029">
        <v>1423855919</v>
      </c>
      <c r="N2029" s="9">
        <f t="shared" si="95"/>
        <v>42048.813877314817</v>
      </c>
      <c r="O2029" s="11">
        <f>YEAR(Table1[[#This Row],[launch date  conversion]])</f>
        <v>2015</v>
      </c>
      <c r="P2029" t="b">
        <v>1</v>
      </c>
      <c r="Q2029">
        <v>539</v>
      </c>
      <c r="R2029" t="b">
        <v>1</v>
      </c>
      <c r="S2029" t="s">
        <v>8293</v>
      </c>
      <c r="T2029" t="s">
        <v>8355</v>
      </c>
      <c r="U2029" t="s">
        <v>8359</v>
      </c>
    </row>
    <row r="2030" spans="1:21" ht="50" customHeight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15" t="str">
        <f t="shared" si="93"/>
        <v>1000 to 4999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 s="9">
        <f t="shared" si="94"/>
        <v>40252.913194444445</v>
      </c>
      <c r="L2030" s="11">
        <v>2010</v>
      </c>
      <c r="M2030">
        <v>1265493806</v>
      </c>
      <c r="N2030" s="9">
        <f t="shared" si="95"/>
        <v>40215.919050925928</v>
      </c>
      <c r="O2030" s="11">
        <f>YEAR(Table1[[#This Row],[launch date  conversion]])</f>
        <v>2010</v>
      </c>
      <c r="P2030" t="b">
        <v>1</v>
      </c>
      <c r="Q2030">
        <v>79</v>
      </c>
      <c r="R2030" t="b">
        <v>1</v>
      </c>
      <c r="S2030" t="s">
        <v>8293</v>
      </c>
      <c r="T2030" t="s">
        <v>8355</v>
      </c>
      <c r="U2030" t="s">
        <v>8359</v>
      </c>
    </row>
    <row r="2031" spans="1:21" ht="50" customHeight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15" t="str">
        <f t="shared" si="93"/>
        <v>1000 to 4999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 s="9">
        <f t="shared" si="94"/>
        <v>41878.021770833337</v>
      </c>
      <c r="L2031" s="11">
        <v>2014</v>
      </c>
      <c r="M2031">
        <v>1406507481</v>
      </c>
      <c r="N2031" s="9">
        <f t="shared" si="95"/>
        <v>41848.021770833337</v>
      </c>
      <c r="O2031" s="11">
        <f>YEAR(Table1[[#This Row],[launch date  conversion]])</f>
        <v>2014</v>
      </c>
      <c r="P2031" t="b">
        <v>1</v>
      </c>
      <c r="Q2031">
        <v>94</v>
      </c>
      <c r="R2031" t="b">
        <v>1</v>
      </c>
      <c r="S2031" t="s">
        <v>8293</v>
      </c>
      <c r="T2031" t="s">
        <v>8355</v>
      </c>
      <c r="U2031" t="s">
        <v>8359</v>
      </c>
    </row>
    <row r="2032" spans="1:21" ht="50" customHeight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15" t="str">
        <f t="shared" si="93"/>
        <v>30000 to 34999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 s="9">
        <f t="shared" si="94"/>
        <v>41242.996481481481</v>
      </c>
      <c r="L2032" s="11">
        <v>2012</v>
      </c>
      <c r="M2032">
        <v>1351641296</v>
      </c>
      <c r="N2032" s="9">
        <f t="shared" si="95"/>
        <v>41212.996481481481</v>
      </c>
      <c r="O2032" s="11">
        <f>YEAR(Table1[[#This Row],[launch date  conversion]])</f>
        <v>2012</v>
      </c>
      <c r="P2032" t="b">
        <v>1</v>
      </c>
      <c r="Q2032">
        <v>625</v>
      </c>
      <c r="R2032" t="b">
        <v>1</v>
      </c>
      <c r="S2032" t="s">
        <v>8293</v>
      </c>
      <c r="T2032" t="s">
        <v>8355</v>
      </c>
      <c r="U2032" t="s">
        <v>8359</v>
      </c>
    </row>
    <row r="2033" spans="1:21" ht="50" customHeight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15" t="str">
        <f t="shared" si="93"/>
        <v>Greater than 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 s="9">
        <f t="shared" si="94"/>
        <v>42013.041666666672</v>
      </c>
      <c r="L2033" s="11">
        <v>2015</v>
      </c>
      <c r="M2033">
        <v>1417506853</v>
      </c>
      <c r="N2033" s="9">
        <f t="shared" si="95"/>
        <v>41975.329317129625</v>
      </c>
      <c r="O2033" s="11">
        <f>YEAR(Table1[[#This Row],[launch date  conversion]])</f>
        <v>2014</v>
      </c>
      <c r="P2033" t="b">
        <v>1</v>
      </c>
      <c r="Q2033">
        <v>508</v>
      </c>
      <c r="R2033" t="b">
        <v>1</v>
      </c>
      <c r="S2033" t="s">
        <v>8293</v>
      </c>
      <c r="T2033" t="s">
        <v>8355</v>
      </c>
      <c r="U2033" t="s">
        <v>8359</v>
      </c>
    </row>
    <row r="2034" spans="1:21" ht="50" customHeight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15" t="str">
        <f t="shared" si="93"/>
        <v>25000 to 29999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 s="9">
        <f t="shared" si="94"/>
        <v>42719.208333333328</v>
      </c>
      <c r="L2034" s="11">
        <v>2016</v>
      </c>
      <c r="M2034">
        <v>1479216874</v>
      </c>
      <c r="N2034" s="9">
        <f t="shared" si="95"/>
        <v>42689.565671296295</v>
      </c>
      <c r="O2034" s="11">
        <f>YEAR(Table1[[#This Row],[launch date  conversion]])</f>
        <v>2016</v>
      </c>
      <c r="P2034" t="b">
        <v>1</v>
      </c>
      <c r="Q2034">
        <v>531</v>
      </c>
      <c r="R2034" t="b">
        <v>1</v>
      </c>
      <c r="S2034" t="s">
        <v>8293</v>
      </c>
      <c r="T2034" t="s">
        <v>8355</v>
      </c>
      <c r="U2034" t="s">
        <v>8359</v>
      </c>
    </row>
    <row r="2035" spans="1:21" ht="50" customHeight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15" t="str">
        <f t="shared" si="93"/>
        <v>25000 to 29999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 s="9">
        <f t="shared" si="94"/>
        <v>41755.082384259258</v>
      </c>
      <c r="L2035" s="11">
        <v>2014</v>
      </c>
      <c r="M2035">
        <v>1395885518</v>
      </c>
      <c r="N2035" s="9">
        <f t="shared" si="95"/>
        <v>41725.082384259258</v>
      </c>
      <c r="O2035" s="11">
        <f>YEAR(Table1[[#This Row],[launch date  conversion]])</f>
        <v>2014</v>
      </c>
      <c r="P2035" t="b">
        <v>1</v>
      </c>
      <c r="Q2035">
        <v>158</v>
      </c>
      <c r="R2035" t="b">
        <v>1</v>
      </c>
      <c r="S2035" t="s">
        <v>8293</v>
      </c>
      <c r="T2035" t="s">
        <v>8355</v>
      </c>
      <c r="U2035" t="s">
        <v>8359</v>
      </c>
    </row>
    <row r="2036" spans="1:21" ht="50" customHeight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15" t="str">
        <f t="shared" si="93"/>
        <v>Greater than 50000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 s="9">
        <f t="shared" si="94"/>
        <v>42131.290277777778</v>
      </c>
      <c r="L2036" s="11">
        <v>2015</v>
      </c>
      <c r="M2036">
        <v>1426216033</v>
      </c>
      <c r="N2036" s="9">
        <f t="shared" si="95"/>
        <v>42076.130011574074</v>
      </c>
      <c r="O2036" s="11">
        <f>YEAR(Table1[[#This Row],[launch date  conversion]])</f>
        <v>2015</v>
      </c>
      <c r="P2036" t="b">
        <v>1</v>
      </c>
      <c r="Q2036">
        <v>508</v>
      </c>
      <c r="R2036" t="b">
        <v>1</v>
      </c>
      <c r="S2036" t="s">
        <v>8293</v>
      </c>
      <c r="T2036" t="s">
        <v>8355</v>
      </c>
      <c r="U2036" t="s">
        <v>8359</v>
      </c>
    </row>
    <row r="2037" spans="1:21" ht="50" customHeight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15" t="str">
        <f t="shared" si="93"/>
        <v>Greater than 50000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 s="9">
        <f t="shared" si="94"/>
        <v>42357.041666666672</v>
      </c>
      <c r="L2037" s="11">
        <v>2015</v>
      </c>
      <c r="M2037">
        <v>1446562807</v>
      </c>
      <c r="N2037" s="9">
        <f t="shared" si="95"/>
        <v>42311.625081018516</v>
      </c>
      <c r="O2037" s="11">
        <f>YEAR(Table1[[#This Row],[launch date  conversion]])</f>
        <v>2015</v>
      </c>
      <c r="P2037" t="b">
        <v>1</v>
      </c>
      <c r="Q2037">
        <v>644</v>
      </c>
      <c r="R2037" t="b">
        <v>1</v>
      </c>
      <c r="S2037" t="s">
        <v>8293</v>
      </c>
      <c r="T2037" t="s">
        <v>8355</v>
      </c>
      <c r="U2037" t="s">
        <v>8359</v>
      </c>
    </row>
    <row r="2038" spans="1:21" ht="50" customHeight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15" t="str">
        <f t="shared" si="93"/>
        <v>30000 to 34999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 s="9">
        <f t="shared" si="94"/>
        <v>41768.864803240744</v>
      </c>
      <c r="L2038" s="11">
        <v>2014</v>
      </c>
      <c r="M2038">
        <v>1397076319</v>
      </c>
      <c r="N2038" s="9">
        <f t="shared" si="95"/>
        <v>41738.864803240744</v>
      </c>
      <c r="O2038" s="11">
        <f>YEAR(Table1[[#This Row],[launch date  conversion]])</f>
        <v>2014</v>
      </c>
      <c r="P2038" t="b">
        <v>1</v>
      </c>
      <c r="Q2038">
        <v>848</v>
      </c>
      <c r="R2038" t="b">
        <v>1</v>
      </c>
      <c r="S2038" t="s">
        <v>8293</v>
      </c>
      <c r="T2038" t="s">
        <v>8355</v>
      </c>
      <c r="U2038" t="s">
        <v>8359</v>
      </c>
    </row>
    <row r="2039" spans="1:21" ht="50" customHeight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15" t="str">
        <f t="shared" si="93"/>
        <v>10000 to 14999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 s="9">
        <f t="shared" si="94"/>
        <v>41638.251770833333</v>
      </c>
      <c r="L2039" s="11">
        <v>2013</v>
      </c>
      <c r="M2039">
        <v>1383195753</v>
      </c>
      <c r="N2039" s="9">
        <f t="shared" si="95"/>
        <v>41578.210104166668</v>
      </c>
      <c r="O2039" s="11">
        <f>YEAR(Table1[[#This Row],[launch date  conversion]])</f>
        <v>2013</v>
      </c>
      <c r="P2039" t="b">
        <v>1</v>
      </c>
      <c r="Q2039">
        <v>429</v>
      </c>
      <c r="R2039" t="b">
        <v>1</v>
      </c>
      <c r="S2039" t="s">
        <v>8293</v>
      </c>
      <c r="T2039" t="s">
        <v>8355</v>
      </c>
      <c r="U2039" t="s">
        <v>8359</v>
      </c>
    </row>
    <row r="2040" spans="1:21" ht="50" customHeight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15" t="str">
        <f t="shared" si="93"/>
        <v>5000 to 9999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 s="9">
        <f t="shared" si="94"/>
        <v>41456.75</v>
      </c>
      <c r="L2040" s="11">
        <v>2013</v>
      </c>
      <c r="M2040">
        <v>1369895421</v>
      </c>
      <c r="N2040" s="9">
        <f t="shared" si="95"/>
        <v>41424.27107638889</v>
      </c>
      <c r="O2040" s="11">
        <f>YEAR(Table1[[#This Row],[launch date  conversion]])</f>
        <v>2013</v>
      </c>
      <c r="P2040" t="b">
        <v>1</v>
      </c>
      <c r="Q2040">
        <v>204</v>
      </c>
      <c r="R2040" t="b">
        <v>1</v>
      </c>
      <c r="S2040" t="s">
        <v>8293</v>
      </c>
      <c r="T2040" t="s">
        <v>8355</v>
      </c>
      <c r="U2040" t="s">
        <v>8359</v>
      </c>
    </row>
    <row r="2041" spans="1:21" ht="50" customHeight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15" t="str">
        <f t="shared" si="93"/>
        <v>Greater than 50000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 s="9">
        <f t="shared" si="94"/>
        <v>42705.207638888889</v>
      </c>
      <c r="L2041" s="11">
        <v>2016</v>
      </c>
      <c r="M2041">
        <v>1477996325</v>
      </c>
      <c r="N2041" s="9">
        <f t="shared" si="95"/>
        <v>42675.438946759255</v>
      </c>
      <c r="O2041" s="11">
        <f>YEAR(Table1[[#This Row],[launch date  conversion]])</f>
        <v>2016</v>
      </c>
      <c r="P2041" t="b">
        <v>1</v>
      </c>
      <c r="Q2041">
        <v>379</v>
      </c>
      <c r="R2041" t="b">
        <v>1</v>
      </c>
      <c r="S2041" t="s">
        <v>8293</v>
      </c>
      <c r="T2041" t="s">
        <v>8355</v>
      </c>
      <c r="U2041" t="s">
        <v>8359</v>
      </c>
    </row>
    <row r="2042" spans="1:21" ht="50" customHeight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15" t="str">
        <f t="shared" si="93"/>
        <v>1000 to 4999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 s="9">
        <f t="shared" si="94"/>
        <v>41593.968784722223</v>
      </c>
      <c r="L2042" s="11">
        <v>2013</v>
      </c>
      <c r="M2042">
        <v>1383257703</v>
      </c>
      <c r="N2042" s="9">
        <f t="shared" si="95"/>
        <v>41578.927118055559</v>
      </c>
      <c r="O2042" s="11">
        <f>YEAR(Table1[[#This Row],[launch date  conversion]])</f>
        <v>2013</v>
      </c>
      <c r="P2042" t="b">
        <v>1</v>
      </c>
      <c r="Q2042">
        <v>271</v>
      </c>
      <c r="R2042" t="b">
        <v>1</v>
      </c>
      <c r="S2042" t="s">
        <v>8293</v>
      </c>
      <c r="T2042" t="s">
        <v>8355</v>
      </c>
      <c r="U2042" t="s">
        <v>8359</v>
      </c>
    </row>
    <row r="2043" spans="1:21" ht="50" customHeight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15" t="str">
        <f t="shared" si="93"/>
        <v>5000 to 9999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 s="9">
        <f t="shared" si="94"/>
        <v>42684.567442129628</v>
      </c>
      <c r="L2043" s="11">
        <v>2016</v>
      </c>
      <c r="M2043">
        <v>1476189427</v>
      </c>
      <c r="N2043" s="9">
        <f t="shared" si="95"/>
        <v>42654.525775462964</v>
      </c>
      <c r="O2043" s="11">
        <f>YEAR(Table1[[#This Row],[launch date  conversion]])</f>
        <v>2016</v>
      </c>
      <c r="P2043" t="b">
        <v>0</v>
      </c>
      <c r="Q2043">
        <v>120</v>
      </c>
      <c r="R2043" t="b">
        <v>1</v>
      </c>
      <c r="S2043" t="s">
        <v>8293</v>
      </c>
      <c r="T2043" t="s">
        <v>8355</v>
      </c>
      <c r="U2043" t="s">
        <v>8359</v>
      </c>
    </row>
    <row r="2044" spans="1:21" ht="50" customHeight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15" t="str">
        <f t="shared" si="93"/>
        <v>10000 to 14999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 s="9">
        <f t="shared" si="94"/>
        <v>42391.708032407405</v>
      </c>
      <c r="L2044" s="11">
        <v>2016</v>
      </c>
      <c r="M2044">
        <v>1448297974</v>
      </c>
      <c r="N2044" s="9">
        <f t="shared" si="95"/>
        <v>42331.708032407405</v>
      </c>
      <c r="O2044" s="11">
        <f>YEAR(Table1[[#This Row],[launch date  conversion]])</f>
        <v>2015</v>
      </c>
      <c r="P2044" t="b">
        <v>0</v>
      </c>
      <c r="Q2044">
        <v>140</v>
      </c>
      <c r="R2044" t="b">
        <v>1</v>
      </c>
      <c r="S2044" t="s">
        <v>8293</v>
      </c>
      <c r="T2044" t="s">
        <v>8355</v>
      </c>
      <c r="U2044" t="s">
        <v>8359</v>
      </c>
    </row>
    <row r="2045" spans="1:21" ht="50" customHeight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15" t="str">
        <f t="shared" si="93"/>
        <v>1000 to 4999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 s="9">
        <f t="shared" si="94"/>
        <v>42715.207638888889</v>
      </c>
      <c r="L2045" s="11">
        <v>2016</v>
      </c>
      <c r="M2045">
        <v>1476764077</v>
      </c>
      <c r="N2045" s="9">
        <f t="shared" si="95"/>
        <v>42661.176817129628</v>
      </c>
      <c r="O2045" s="11">
        <f>YEAR(Table1[[#This Row],[launch date  conversion]])</f>
        <v>2016</v>
      </c>
      <c r="P2045" t="b">
        <v>0</v>
      </c>
      <c r="Q2045">
        <v>193</v>
      </c>
      <c r="R2045" t="b">
        <v>1</v>
      </c>
      <c r="S2045" t="s">
        <v>8293</v>
      </c>
      <c r="T2045" t="s">
        <v>8355</v>
      </c>
      <c r="U2045" t="s">
        <v>8359</v>
      </c>
    </row>
    <row r="2046" spans="1:21" ht="50" customHeight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15" t="str">
        <f t="shared" si="93"/>
        <v>15000 to 19999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 s="9">
        <f t="shared" si="94"/>
        <v>42168.684189814812</v>
      </c>
      <c r="L2046" s="11">
        <v>2015</v>
      </c>
      <c r="M2046">
        <v>1431620714</v>
      </c>
      <c r="N2046" s="9">
        <f t="shared" si="95"/>
        <v>42138.684189814812</v>
      </c>
      <c r="O2046" s="11">
        <f>YEAR(Table1[[#This Row],[launch date  conversion]])</f>
        <v>2015</v>
      </c>
      <c r="P2046" t="b">
        <v>0</v>
      </c>
      <c r="Q2046">
        <v>180</v>
      </c>
      <c r="R2046" t="b">
        <v>1</v>
      </c>
      <c r="S2046" t="s">
        <v>8293</v>
      </c>
      <c r="T2046" t="s">
        <v>8355</v>
      </c>
      <c r="U2046" t="s">
        <v>8359</v>
      </c>
    </row>
    <row r="2047" spans="1:21" ht="50" customHeight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15" t="str">
        <f t="shared" si="93"/>
        <v>1000 to 4999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 s="9">
        <f t="shared" si="94"/>
        <v>41099.088506944441</v>
      </c>
      <c r="L2047" s="11">
        <v>2012</v>
      </c>
      <c r="M2047">
        <v>1339207647</v>
      </c>
      <c r="N2047" s="9">
        <f t="shared" si="95"/>
        <v>41069.088506944441</v>
      </c>
      <c r="O2047" s="11">
        <f>YEAR(Table1[[#This Row],[launch date  conversion]])</f>
        <v>2012</v>
      </c>
      <c r="P2047" t="b">
        <v>0</v>
      </c>
      <c r="Q2047">
        <v>263</v>
      </c>
      <c r="R2047" t="b">
        <v>1</v>
      </c>
      <c r="S2047" t="s">
        <v>8293</v>
      </c>
      <c r="T2047" t="s">
        <v>8355</v>
      </c>
      <c r="U2047" t="s">
        <v>8359</v>
      </c>
    </row>
    <row r="2048" spans="1:21" ht="50" customHeight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15" t="str">
        <f t="shared" si="93"/>
        <v>10000 to 14999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 s="9">
        <f t="shared" si="94"/>
        <v>41417.171805555554</v>
      </c>
      <c r="L2048" s="11">
        <v>2013</v>
      </c>
      <c r="M2048">
        <v>1366690044</v>
      </c>
      <c r="N2048" s="9">
        <f t="shared" si="95"/>
        <v>41387.171805555554</v>
      </c>
      <c r="O2048" s="11">
        <f>YEAR(Table1[[#This Row],[launch date  conversion]])</f>
        <v>2013</v>
      </c>
      <c r="P2048" t="b">
        <v>0</v>
      </c>
      <c r="Q2048">
        <v>217</v>
      </c>
      <c r="R2048" t="b">
        <v>1</v>
      </c>
      <c r="S2048" t="s">
        <v>8293</v>
      </c>
      <c r="T2048" t="s">
        <v>8355</v>
      </c>
      <c r="U2048" t="s">
        <v>8359</v>
      </c>
    </row>
    <row r="2049" spans="1:21" ht="50" customHeight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15" t="str">
        <f t="shared" si="93"/>
        <v>Greater than 50000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 s="9">
        <f t="shared" si="94"/>
        <v>42111</v>
      </c>
      <c r="L2049" s="11">
        <v>2015</v>
      </c>
      <c r="M2049">
        <v>1426714870</v>
      </c>
      <c r="N2049" s="9">
        <f t="shared" si="95"/>
        <v>42081.903587962966</v>
      </c>
      <c r="O2049" s="11">
        <f>YEAR(Table1[[#This Row],[launch date  conversion]])</f>
        <v>2015</v>
      </c>
      <c r="P2049" t="b">
        <v>0</v>
      </c>
      <c r="Q2049">
        <v>443</v>
      </c>
      <c r="R2049" t="b">
        <v>1</v>
      </c>
      <c r="S2049" t="s">
        <v>8293</v>
      </c>
      <c r="T2049" t="s">
        <v>8355</v>
      </c>
      <c r="U2049" t="s">
        <v>8359</v>
      </c>
    </row>
    <row r="2050" spans="1:21" ht="50" customHeight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15" t="str">
        <f t="shared" ref="E2050:E2113" si="96">_xlfn.IFS(D2050&lt;1000,"less than 1000",D2050&lt;5000, "1000 to 4999",D2050&lt;10000, "5000 to 9999",D2050&lt;15000, "10000 to 14999",D2050&lt;20000,"15000 to 19999",D2050&lt;25000, "20000 to 24999", D2050&lt;30000, "25000 to 29999",D2050&lt;35000,"30000 to 34999", D2050&lt;40000,"35000 to 39999", D2050&lt;45000,"40000 to 44999",D2050&lt;50000,"45000 to 49999",TRUE, "Greater than 50000")</f>
        <v>Greater than 50000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 s="9">
        <f t="shared" si="94"/>
        <v>41417.651516203703</v>
      </c>
      <c r="L2050" s="11">
        <v>2013</v>
      </c>
      <c r="M2050">
        <v>1366731491</v>
      </c>
      <c r="N2050" s="9">
        <f t="shared" si="95"/>
        <v>41387.651516203703</v>
      </c>
      <c r="O2050" s="11">
        <f>YEAR(Table1[[#This Row],[launch date  conversion]])</f>
        <v>2013</v>
      </c>
      <c r="P2050" t="b">
        <v>0</v>
      </c>
      <c r="Q2050">
        <v>1373</v>
      </c>
      <c r="R2050" t="b">
        <v>1</v>
      </c>
      <c r="S2050" t="s">
        <v>8293</v>
      </c>
      <c r="T2050" t="s">
        <v>8355</v>
      </c>
      <c r="U2050" t="s">
        <v>8359</v>
      </c>
    </row>
    <row r="2051" spans="1:21" ht="50" customHeight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15" t="str">
        <f t="shared" si="96"/>
        <v>Greater than 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 s="9">
        <f t="shared" ref="K2051:K2114" si="97">(((J2051/60)/60)/24)+DATE(1970,1,1)</f>
        <v>41610.957638888889</v>
      </c>
      <c r="L2051" s="11">
        <v>2013</v>
      </c>
      <c r="M2051">
        <v>1382963963</v>
      </c>
      <c r="N2051" s="9">
        <f t="shared" ref="N2051:N2114" si="98">(((M2051/60)/60)/24)+DATE(1970,1,1)</f>
        <v>41575.527349537035</v>
      </c>
      <c r="O2051" s="11">
        <f>YEAR(Table1[[#This Row],[launch date  conversion]])</f>
        <v>2013</v>
      </c>
      <c r="P2051" t="b">
        <v>0</v>
      </c>
      <c r="Q2051">
        <v>742</v>
      </c>
      <c r="R2051" t="b">
        <v>1</v>
      </c>
      <c r="S2051" t="s">
        <v>8293</v>
      </c>
      <c r="T2051" t="s">
        <v>8355</v>
      </c>
      <c r="U2051" t="s">
        <v>8359</v>
      </c>
    </row>
    <row r="2052" spans="1:21" ht="50" customHeight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15" t="str">
        <f t="shared" si="96"/>
        <v>10000 to 14999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 s="9">
        <f t="shared" si="97"/>
        <v>42155.071504629625</v>
      </c>
      <c r="L2052" s="11">
        <v>2015</v>
      </c>
      <c r="M2052">
        <v>1429580578</v>
      </c>
      <c r="N2052" s="9">
        <f t="shared" si="98"/>
        <v>42115.071504629625</v>
      </c>
      <c r="O2052" s="11">
        <f>YEAR(Table1[[#This Row],[launch date  conversion]])</f>
        <v>2015</v>
      </c>
      <c r="P2052" t="b">
        <v>0</v>
      </c>
      <c r="Q2052">
        <v>170</v>
      </c>
      <c r="R2052" t="b">
        <v>1</v>
      </c>
      <c r="S2052" t="s">
        <v>8293</v>
      </c>
      <c r="T2052" t="s">
        <v>8355</v>
      </c>
      <c r="U2052" t="s">
        <v>8359</v>
      </c>
    </row>
    <row r="2053" spans="1:21" ht="50" customHeight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15" t="str">
        <f t="shared" si="96"/>
        <v>5000 to 9999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 s="9">
        <f t="shared" si="97"/>
        <v>41634.022418981483</v>
      </c>
      <c r="L2053" s="11">
        <v>2013</v>
      </c>
      <c r="M2053">
        <v>1385425937</v>
      </c>
      <c r="N2053" s="9">
        <f t="shared" si="98"/>
        <v>41604.022418981483</v>
      </c>
      <c r="O2053" s="11">
        <f>YEAR(Table1[[#This Row],[launch date  conversion]])</f>
        <v>2013</v>
      </c>
      <c r="P2053" t="b">
        <v>0</v>
      </c>
      <c r="Q2053">
        <v>242</v>
      </c>
      <c r="R2053" t="b">
        <v>1</v>
      </c>
      <c r="S2053" t="s">
        <v>8293</v>
      </c>
      <c r="T2053" t="s">
        <v>8355</v>
      </c>
      <c r="U2053" t="s">
        <v>8359</v>
      </c>
    </row>
    <row r="2054" spans="1:21" ht="50" customHeight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15" t="str">
        <f t="shared" si="96"/>
        <v>Greater than 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 s="9">
        <f t="shared" si="97"/>
        <v>42420.08394675926</v>
      </c>
      <c r="L2054" s="11">
        <v>2016</v>
      </c>
      <c r="M2054">
        <v>1452045653</v>
      </c>
      <c r="N2054" s="9">
        <f t="shared" si="98"/>
        <v>42375.08394675926</v>
      </c>
      <c r="O2054" s="11">
        <f>YEAR(Table1[[#This Row],[launch date  conversion]])</f>
        <v>2016</v>
      </c>
      <c r="P2054" t="b">
        <v>0</v>
      </c>
      <c r="Q2054">
        <v>541</v>
      </c>
      <c r="R2054" t="b">
        <v>1</v>
      </c>
      <c r="S2054" t="s">
        <v>8293</v>
      </c>
      <c r="T2054" t="s">
        <v>8355</v>
      </c>
      <c r="U2054" t="s">
        <v>8359</v>
      </c>
    </row>
    <row r="2055" spans="1:21" ht="50" customHeight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15" t="str">
        <f t="shared" si="96"/>
        <v>5000 to 9999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 s="9">
        <f t="shared" si="97"/>
        <v>42333.659155092595</v>
      </c>
      <c r="L2055" s="11">
        <v>2015</v>
      </c>
      <c r="M2055">
        <v>1445870951</v>
      </c>
      <c r="N2055" s="9">
        <f t="shared" si="98"/>
        <v>42303.617488425924</v>
      </c>
      <c r="O2055" s="11">
        <f>YEAR(Table1[[#This Row],[launch date  conversion]])</f>
        <v>2015</v>
      </c>
      <c r="P2055" t="b">
        <v>0</v>
      </c>
      <c r="Q2055">
        <v>121</v>
      </c>
      <c r="R2055" t="b">
        <v>1</v>
      </c>
      <c r="S2055" t="s">
        <v>8293</v>
      </c>
      <c r="T2055" t="s">
        <v>8355</v>
      </c>
      <c r="U2055" t="s">
        <v>8359</v>
      </c>
    </row>
    <row r="2056" spans="1:21" ht="50" customHeight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15" t="str">
        <f t="shared" si="96"/>
        <v>35000 to 39999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 s="9">
        <f t="shared" si="97"/>
        <v>41761.520949074074</v>
      </c>
      <c r="L2056" s="11">
        <v>2014</v>
      </c>
      <c r="M2056">
        <v>1396441810</v>
      </c>
      <c r="N2056" s="9">
        <f t="shared" si="98"/>
        <v>41731.520949074074</v>
      </c>
      <c r="O2056" s="11">
        <f>YEAR(Table1[[#This Row],[launch date  conversion]])</f>
        <v>2014</v>
      </c>
      <c r="P2056" t="b">
        <v>0</v>
      </c>
      <c r="Q2056">
        <v>621</v>
      </c>
      <c r="R2056" t="b">
        <v>1</v>
      </c>
      <c r="S2056" t="s">
        <v>8293</v>
      </c>
      <c r="T2056" t="s">
        <v>8355</v>
      </c>
      <c r="U2056" t="s">
        <v>8359</v>
      </c>
    </row>
    <row r="2057" spans="1:21" ht="50" customHeight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15" t="str">
        <f t="shared" si="96"/>
        <v>5000 to 9999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 s="9">
        <f t="shared" si="97"/>
        <v>41976.166666666672</v>
      </c>
      <c r="L2057" s="11">
        <v>2014</v>
      </c>
      <c r="M2057">
        <v>1415031043</v>
      </c>
      <c r="N2057" s="9">
        <f t="shared" si="98"/>
        <v>41946.674108796295</v>
      </c>
      <c r="O2057" s="11">
        <f>YEAR(Table1[[#This Row],[launch date  conversion]])</f>
        <v>2014</v>
      </c>
      <c r="P2057" t="b">
        <v>0</v>
      </c>
      <c r="Q2057">
        <v>101</v>
      </c>
      <c r="R2057" t="b">
        <v>1</v>
      </c>
      <c r="S2057" t="s">
        <v>8293</v>
      </c>
      <c r="T2057" t="s">
        <v>8355</v>
      </c>
      <c r="U2057" t="s">
        <v>8359</v>
      </c>
    </row>
    <row r="2058" spans="1:21" ht="50" customHeight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15" t="str">
        <f t="shared" si="96"/>
        <v>Greater than 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 s="9">
        <f t="shared" si="97"/>
        <v>41381.76090277778</v>
      </c>
      <c r="L2058" s="11">
        <v>2013</v>
      </c>
      <c r="M2058">
        <v>1363630542</v>
      </c>
      <c r="N2058" s="9">
        <f t="shared" si="98"/>
        <v>41351.76090277778</v>
      </c>
      <c r="O2058" s="11">
        <f>YEAR(Table1[[#This Row],[launch date  conversion]])</f>
        <v>2013</v>
      </c>
      <c r="P2058" t="b">
        <v>0</v>
      </c>
      <c r="Q2058">
        <v>554</v>
      </c>
      <c r="R2058" t="b">
        <v>1</v>
      </c>
      <c r="S2058" t="s">
        <v>8293</v>
      </c>
      <c r="T2058" t="s">
        <v>8355</v>
      </c>
      <c r="U2058" t="s">
        <v>8359</v>
      </c>
    </row>
    <row r="2059" spans="1:21" ht="50" customHeight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15" t="str">
        <f t="shared" si="96"/>
        <v>15000 to 19999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 s="9">
        <f t="shared" si="97"/>
        <v>42426.494583333333</v>
      </c>
      <c r="L2059" s="11">
        <v>2016</v>
      </c>
      <c r="M2059">
        <v>1453895532</v>
      </c>
      <c r="N2059" s="9">
        <f t="shared" si="98"/>
        <v>42396.494583333333</v>
      </c>
      <c r="O2059" s="11">
        <f>YEAR(Table1[[#This Row],[launch date  conversion]])</f>
        <v>2016</v>
      </c>
      <c r="P2059" t="b">
        <v>0</v>
      </c>
      <c r="Q2059">
        <v>666</v>
      </c>
      <c r="R2059" t="b">
        <v>1</v>
      </c>
      <c r="S2059" t="s">
        <v>8293</v>
      </c>
      <c r="T2059" t="s">
        <v>8355</v>
      </c>
      <c r="U2059" t="s">
        <v>8359</v>
      </c>
    </row>
    <row r="2060" spans="1:21" ht="50" customHeight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15" t="str">
        <f t="shared" si="96"/>
        <v>1000 to 4999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 s="9">
        <f t="shared" si="97"/>
        <v>42065.833333333328</v>
      </c>
      <c r="L2060" s="11">
        <v>2015</v>
      </c>
      <c r="M2060">
        <v>1421916830</v>
      </c>
      <c r="N2060" s="9">
        <f t="shared" si="98"/>
        <v>42026.370717592596</v>
      </c>
      <c r="O2060" s="11">
        <f>YEAR(Table1[[#This Row],[launch date  conversion]])</f>
        <v>2015</v>
      </c>
      <c r="P2060" t="b">
        <v>0</v>
      </c>
      <c r="Q2060">
        <v>410</v>
      </c>
      <c r="R2060" t="b">
        <v>1</v>
      </c>
      <c r="S2060" t="s">
        <v>8293</v>
      </c>
      <c r="T2060" t="s">
        <v>8355</v>
      </c>
      <c r="U2060" t="s">
        <v>8359</v>
      </c>
    </row>
    <row r="2061" spans="1:21" ht="50" customHeight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15" t="str">
        <f t="shared" si="96"/>
        <v>30000 to 34999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 s="9">
        <f t="shared" si="97"/>
        <v>42400.915972222225</v>
      </c>
      <c r="L2061" s="11">
        <v>2016</v>
      </c>
      <c r="M2061">
        <v>1450880854</v>
      </c>
      <c r="N2061" s="9">
        <f t="shared" si="98"/>
        <v>42361.602476851855</v>
      </c>
      <c r="O2061" s="11">
        <f>YEAR(Table1[[#This Row],[launch date  conversion]])</f>
        <v>2015</v>
      </c>
      <c r="P2061" t="b">
        <v>0</v>
      </c>
      <c r="Q2061">
        <v>375</v>
      </c>
      <c r="R2061" t="b">
        <v>1</v>
      </c>
      <c r="S2061" t="s">
        <v>8293</v>
      </c>
      <c r="T2061" t="s">
        <v>8355</v>
      </c>
      <c r="U2061" t="s">
        <v>8359</v>
      </c>
    </row>
    <row r="2062" spans="1:21" ht="50" customHeight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15" t="str">
        <f t="shared" si="96"/>
        <v>25000 to 29999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 s="9">
        <f t="shared" si="97"/>
        <v>41843.642939814818</v>
      </c>
      <c r="L2062" s="11">
        <v>2014</v>
      </c>
      <c r="M2062">
        <v>1400945150</v>
      </c>
      <c r="N2062" s="9">
        <f t="shared" si="98"/>
        <v>41783.642939814818</v>
      </c>
      <c r="O2062" s="11">
        <f>YEAR(Table1[[#This Row],[launch date  conversion]])</f>
        <v>2014</v>
      </c>
      <c r="P2062" t="b">
        <v>0</v>
      </c>
      <c r="Q2062">
        <v>1364</v>
      </c>
      <c r="R2062" t="b">
        <v>1</v>
      </c>
      <c r="S2062" t="s">
        <v>8293</v>
      </c>
      <c r="T2062" t="s">
        <v>8355</v>
      </c>
      <c r="U2062" t="s">
        <v>8359</v>
      </c>
    </row>
    <row r="2063" spans="1:21" ht="50" customHeight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15" t="str">
        <f t="shared" si="96"/>
        <v>5000 to 9999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 s="9">
        <f t="shared" si="97"/>
        <v>42735.764513888891</v>
      </c>
      <c r="L2063" s="11">
        <v>2016</v>
      </c>
      <c r="M2063">
        <v>1480616454</v>
      </c>
      <c r="N2063" s="9">
        <f t="shared" si="98"/>
        <v>42705.764513888891</v>
      </c>
      <c r="O2063" s="11">
        <f>YEAR(Table1[[#This Row],[launch date  conversion]])</f>
        <v>2016</v>
      </c>
      <c r="P2063" t="b">
        <v>0</v>
      </c>
      <c r="Q2063">
        <v>35</v>
      </c>
      <c r="R2063" t="b">
        <v>1</v>
      </c>
      <c r="S2063" t="s">
        <v>8293</v>
      </c>
      <c r="T2063" t="s">
        <v>8355</v>
      </c>
      <c r="U2063" t="s">
        <v>8359</v>
      </c>
    </row>
    <row r="2064" spans="1:21" ht="50" customHeight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15" t="str">
        <f t="shared" si="96"/>
        <v>Greater than 50000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 s="9">
        <f t="shared" si="97"/>
        <v>42453.341412037036</v>
      </c>
      <c r="L2064" s="11">
        <v>2016</v>
      </c>
      <c r="M2064">
        <v>1456218698</v>
      </c>
      <c r="N2064" s="9">
        <f t="shared" si="98"/>
        <v>42423.3830787037</v>
      </c>
      <c r="O2064" s="11">
        <f>YEAR(Table1[[#This Row],[launch date  conversion]])</f>
        <v>2016</v>
      </c>
      <c r="P2064" t="b">
        <v>0</v>
      </c>
      <c r="Q2064">
        <v>203</v>
      </c>
      <c r="R2064" t="b">
        <v>1</v>
      </c>
      <c r="S2064" t="s">
        <v>8293</v>
      </c>
      <c r="T2064" t="s">
        <v>8355</v>
      </c>
      <c r="U2064" t="s">
        <v>8359</v>
      </c>
    </row>
    <row r="2065" spans="1:21" ht="50" customHeight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15" t="str">
        <f t="shared" si="96"/>
        <v>1000 to 4999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 s="9">
        <f t="shared" si="97"/>
        <v>42505.73265046296</v>
      </c>
      <c r="L2065" s="11">
        <v>2016</v>
      </c>
      <c r="M2065">
        <v>1460482501</v>
      </c>
      <c r="N2065" s="9">
        <f t="shared" si="98"/>
        <v>42472.73265046296</v>
      </c>
      <c r="O2065" s="11">
        <f>YEAR(Table1[[#This Row],[launch date  conversion]])</f>
        <v>2016</v>
      </c>
      <c r="P2065" t="b">
        <v>0</v>
      </c>
      <c r="Q2065">
        <v>49</v>
      </c>
      <c r="R2065" t="b">
        <v>1</v>
      </c>
      <c r="S2065" t="s">
        <v>8293</v>
      </c>
      <c r="T2065" t="s">
        <v>8355</v>
      </c>
      <c r="U2065" t="s">
        <v>8359</v>
      </c>
    </row>
    <row r="2066" spans="1:21" ht="50" customHeight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15" t="str">
        <f t="shared" si="96"/>
        <v>Greater than 50000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 s="9">
        <f t="shared" si="97"/>
        <v>41425.5</v>
      </c>
      <c r="L2066" s="11">
        <v>2013</v>
      </c>
      <c r="M2066">
        <v>1366879523</v>
      </c>
      <c r="N2066" s="9">
        <f t="shared" si="98"/>
        <v>41389.364849537036</v>
      </c>
      <c r="O2066" s="11">
        <f>YEAR(Table1[[#This Row],[launch date  conversion]])</f>
        <v>2013</v>
      </c>
      <c r="P2066" t="b">
        <v>0</v>
      </c>
      <c r="Q2066">
        <v>5812</v>
      </c>
      <c r="R2066" t="b">
        <v>1</v>
      </c>
      <c r="S2066" t="s">
        <v>8293</v>
      </c>
      <c r="T2066" t="s">
        <v>8355</v>
      </c>
      <c r="U2066" t="s">
        <v>8359</v>
      </c>
    </row>
    <row r="2067" spans="1:21" ht="50" customHeight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15" t="str">
        <f t="shared" si="96"/>
        <v>40000 to 44999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 s="9">
        <f t="shared" si="97"/>
        <v>41633.333668981482</v>
      </c>
      <c r="L2067" s="11">
        <v>2013</v>
      </c>
      <c r="M2067">
        <v>1385366429</v>
      </c>
      <c r="N2067" s="9">
        <f t="shared" si="98"/>
        <v>41603.333668981482</v>
      </c>
      <c r="O2067" s="11">
        <f>YEAR(Table1[[#This Row],[launch date  conversion]])</f>
        <v>2013</v>
      </c>
      <c r="P2067" t="b">
        <v>0</v>
      </c>
      <c r="Q2067">
        <v>1556</v>
      </c>
      <c r="R2067" t="b">
        <v>1</v>
      </c>
      <c r="S2067" t="s">
        <v>8293</v>
      </c>
      <c r="T2067" t="s">
        <v>8355</v>
      </c>
      <c r="U2067" t="s">
        <v>8359</v>
      </c>
    </row>
    <row r="2068" spans="1:21" ht="50" customHeight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15" t="str">
        <f t="shared" si="96"/>
        <v>1000 to 4999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 s="9">
        <f t="shared" si="97"/>
        <v>41874.771793981483</v>
      </c>
      <c r="L2068" s="11">
        <v>2014</v>
      </c>
      <c r="M2068">
        <v>1406226683</v>
      </c>
      <c r="N2068" s="9">
        <f t="shared" si="98"/>
        <v>41844.771793981483</v>
      </c>
      <c r="O2068" s="11">
        <f>YEAR(Table1[[#This Row],[launch date  conversion]])</f>
        <v>2014</v>
      </c>
      <c r="P2068" t="b">
        <v>0</v>
      </c>
      <c r="Q2068">
        <v>65</v>
      </c>
      <c r="R2068" t="b">
        <v>1</v>
      </c>
      <c r="S2068" t="s">
        <v>8293</v>
      </c>
      <c r="T2068" t="s">
        <v>8355</v>
      </c>
      <c r="U2068" t="s">
        <v>8359</v>
      </c>
    </row>
    <row r="2069" spans="1:21" ht="50" customHeight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15" t="str">
        <f t="shared" si="96"/>
        <v>less than 1000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 s="9">
        <f t="shared" si="97"/>
        <v>42148.853888888887</v>
      </c>
      <c r="L2069" s="11">
        <v>2015</v>
      </c>
      <c r="M2069">
        <v>1429648176</v>
      </c>
      <c r="N2069" s="9">
        <f t="shared" si="98"/>
        <v>42115.853888888887</v>
      </c>
      <c r="O2069" s="11">
        <f>YEAR(Table1[[#This Row],[launch date  conversion]])</f>
        <v>2015</v>
      </c>
      <c r="P2069" t="b">
        <v>0</v>
      </c>
      <c r="Q2069">
        <v>10</v>
      </c>
      <c r="R2069" t="b">
        <v>1</v>
      </c>
      <c r="S2069" t="s">
        <v>8293</v>
      </c>
      <c r="T2069" t="s">
        <v>8355</v>
      </c>
      <c r="U2069" t="s">
        <v>8359</v>
      </c>
    </row>
    <row r="2070" spans="1:21" ht="50" customHeight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15" t="str">
        <f t="shared" si="96"/>
        <v>25000 to 29999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 s="9">
        <f t="shared" si="97"/>
        <v>42663.841608796298</v>
      </c>
      <c r="L2070" s="11">
        <v>2016</v>
      </c>
      <c r="M2070">
        <v>1474402315</v>
      </c>
      <c r="N2070" s="9">
        <f t="shared" si="98"/>
        <v>42633.841608796298</v>
      </c>
      <c r="O2070" s="11">
        <f>YEAR(Table1[[#This Row],[launch date  conversion]])</f>
        <v>2016</v>
      </c>
      <c r="P2070" t="b">
        <v>0</v>
      </c>
      <c r="Q2070">
        <v>76</v>
      </c>
      <c r="R2070" t="b">
        <v>1</v>
      </c>
      <c r="S2070" t="s">
        <v>8293</v>
      </c>
      <c r="T2070" t="s">
        <v>8355</v>
      </c>
      <c r="U2070" t="s">
        <v>8359</v>
      </c>
    </row>
    <row r="2071" spans="1:21" ht="50" customHeight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15" t="str">
        <f t="shared" si="96"/>
        <v>Greater than 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 s="9">
        <f t="shared" si="97"/>
        <v>42371.972118055557</v>
      </c>
      <c r="L2071" s="11">
        <v>2016</v>
      </c>
      <c r="M2071">
        <v>1449098391</v>
      </c>
      <c r="N2071" s="9">
        <f t="shared" si="98"/>
        <v>42340.972118055557</v>
      </c>
      <c r="O2071" s="11">
        <f>YEAR(Table1[[#This Row],[launch date  conversion]])</f>
        <v>2015</v>
      </c>
      <c r="P2071" t="b">
        <v>0</v>
      </c>
      <c r="Q2071">
        <v>263</v>
      </c>
      <c r="R2071" t="b">
        <v>1</v>
      </c>
      <c r="S2071" t="s">
        <v>8293</v>
      </c>
      <c r="T2071" t="s">
        <v>8355</v>
      </c>
      <c r="U2071" t="s">
        <v>8359</v>
      </c>
    </row>
    <row r="2072" spans="1:21" ht="50" customHeight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15" t="str">
        <f t="shared" si="96"/>
        <v>Greater than 50000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 s="9">
        <f t="shared" si="97"/>
        <v>42549.6565162037</v>
      </c>
      <c r="L2072" s="11">
        <v>2016</v>
      </c>
      <c r="M2072">
        <v>1464536723</v>
      </c>
      <c r="N2072" s="9">
        <f t="shared" si="98"/>
        <v>42519.6565162037</v>
      </c>
      <c r="O2072" s="11">
        <f>YEAR(Table1[[#This Row],[launch date  conversion]])</f>
        <v>2016</v>
      </c>
      <c r="P2072" t="b">
        <v>0</v>
      </c>
      <c r="Q2072">
        <v>1530</v>
      </c>
      <c r="R2072" t="b">
        <v>1</v>
      </c>
      <c r="S2072" t="s">
        <v>8293</v>
      </c>
      <c r="T2072" t="s">
        <v>8355</v>
      </c>
      <c r="U2072" t="s">
        <v>8359</v>
      </c>
    </row>
    <row r="2073" spans="1:21" ht="50" customHeight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15" t="str">
        <f t="shared" si="96"/>
        <v>20000 to 24999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 s="9">
        <f t="shared" si="97"/>
        <v>42645.278749999998</v>
      </c>
      <c r="L2073" s="11">
        <v>2016</v>
      </c>
      <c r="M2073">
        <v>1471502484</v>
      </c>
      <c r="N2073" s="9">
        <f t="shared" si="98"/>
        <v>42600.278749999998</v>
      </c>
      <c r="O2073" s="11">
        <f>YEAR(Table1[[#This Row],[launch date  conversion]])</f>
        <v>2016</v>
      </c>
      <c r="P2073" t="b">
        <v>0</v>
      </c>
      <c r="Q2073">
        <v>278</v>
      </c>
      <c r="R2073" t="b">
        <v>1</v>
      </c>
      <c r="S2073" t="s">
        <v>8293</v>
      </c>
      <c r="T2073" t="s">
        <v>8355</v>
      </c>
      <c r="U2073" t="s">
        <v>8359</v>
      </c>
    </row>
    <row r="2074" spans="1:21" ht="50" customHeight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15" t="str">
        <f t="shared" si="96"/>
        <v>Greater than 50000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 s="9">
        <f t="shared" si="97"/>
        <v>42497.581388888888</v>
      </c>
      <c r="L2074" s="11">
        <v>2016</v>
      </c>
      <c r="M2074">
        <v>1460037432</v>
      </c>
      <c r="N2074" s="9">
        <f t="shared" si="98"/>
        <v>42467.581388888888</v>
      </c>
      <c r="O2074" s="11">
        <f>YEAR(Table1[[#This Row],[launch date  conversion]])</f>
        <v>2016</v>
      </c>
      <c r="P2074" t="b">
        <v>0</v>
      </c>
      <c r="Q2074">
        <v>350</v>
      </c>
      <c r="R2074" t="b">
        <v>1</v>
      </c>
      <c r="S2074" t="s">
        <v>8293</v>
      </c>
      <c r="T2074" t="s">
        <v>8355</v>
      </c>
      <c r="U2074" t="s">
        <v>8359</v>
      </c>
    </row>
    <row r="2075" spans="1:21" ht="50" customHeight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15" t="str">
        <f t="shared" si="96"/>
        <v>Greater than 50000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 s="9">
        <f t="shared" si="97"/>
        <v>42132.668032407411</v>
      </c>
      <c r="L2075" s="11">
        <v>2015</v>
      </c>
      <c r="M2075">
        <v>1427212918</v>
      </c>
      <c r="N2075" s="9">
        <f t="shared" si="98"/>
        <v>42087.668032407411</v>
      </c>
      <c r="O2075" s="11">
        <f>YEAR(Table1[[#This Row],[launch date  conversion]])</f>
        <v>2015</v>
      </c>
      <c r="P2075" t="b">
        <v>0</v>
      </c>
      <c r="Q2075">
        <v>470</v>
      </c>
      <c r="R2075" t="b">
        <v>1</v>
      </c>
      <c r="S2075" t="s">
        <v>8293</v>
      </c>
      <c r="T2075" t="s">
        <v>8355</v>
      </c>
      <c r="U2075" t="s">
        <v>8359</v>
      </c>
    </row>
    <row r="2076" spans="1:21" ht="50" customHeight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15" t="str">
        <f t="shared" si="96"/>
        <v>less than 1000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 s="9">
        <f t="shared" si="97"/>
        <v>42496.826180555552</v>
      </c>
      <c r="L2076" s="11">
        <v>2016</v>
      </c>
      <c r="M2076">
        <v>1459972182</v>
      </c>
      <c r="N2076" s="9">
        <f t="shared" si="98"/>
        <v>42466.826180555552</v>
      </c>
      <c r="O2076" s="11">
        <f>YEAR(Table1[[#This Row],[launch date  conversion]])</f>
        <v>2016</v>
      </c>
      <c r="P2076" t="b">
        <v>0</v>
      </c>
      <c r="Q2076">
        <v>3</v>
      </c>
      <c r="R2076" t="b">
        <v>1</v>
      </c>
      <c r="S2076" t="s">
        <v>8293</v>
      </c>
      <c r="T2076" t="s">
        <v>8355</v>
      </c>
      <c r="U2076" t="s">
        <v>8359</v>
      </c>
    </row>
    <row r="2077" spans="1:21" ht="50" customHeight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15" t="str">
        <f t="shared" si="96"/>
        <v>5000 to 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 s="9">
        <f t="shared" si="97"/>
        <v>41480.681574074071</v>
      </c>
      <c r="L2077" s="11">
        <v>2013</v>
      </c>
      <c r="M2077">
        <v>1372177288</v>
      </c>
      <c r="N2077" s="9">
        <f t="shared" si="98"/>
        <v>41450.681574074071</v>
      </c>
      <c r="O2077" s="11">
        <f>YEAR(Table1[[#This Row],[launch date  conversion]])</f>
        <v>2013</v>
      </c>
      <c r="P2077" t="b">
        <v>0</v>
      </c>
      <c r="Q2077">
        <v>8200</v>
      </c>
      <c r="R2077" t="b">
        <v>1</v>
      </c>
      <c r="S2077" t="s">
        <v>8293</v>
      </c>
      <c r="T2077" t="s">
        <v>8355</v>
      </c>
      <c r="U2077" t="s">
        <v>8359</v>
      </c>
    </row>
    <row r="2078" spans="1:21" ht="50" customHeight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15" t="str">
        <f t="shared" si="96"/>
        <v>Greater than 50000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 s="9">
        <f t="shared" si="97"/>
        <v>41843.880659722221</v>
      </c>
      <c r="L2078" s="11">
        <v>2014</v>
      </c>
      <c r="M2078">
        <v>1402693689</v>
      </c>
      <c r="N2078" s="9">
        <f t="shared" si="98"/>
        <v>41803.880659722221</v>
      </c>
      <c r="O2078" s="11">
        <f>YEAR(Table1[[#This Row],[launch date  conversion]])</f>
        <v>2014</v>
      </c>
      <c r="P2078" t="b">
        <v>0</v>
      </c>
      <c r="Q2078">
        <v>8359</v>
      </c>
      <c r="R2078" t="b">
        <v>1</v>
      </c>
      <c r="S2078" t="s">
        <v>8293</v>
      </c>
      <c r="T2078" t="s">
        <v>8355</v>
      </c>
      <c r="U2078" t="s">
        <v>8359</v>
      </c>
    </row>
    <row r="2079" spans="1:21" ht="50" customHeight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15" t="str">
        <f t="shared" si="96"/>
        <v>Greater than 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 s="9">
        <f t="shared" si="97"/>
        <v>42160.875</v>
      </c>
      <c r="L2079" s="11">
        <v>2015</v>
      </c>
      <c r="M2079">
        <v>1428541276</v>
      </c>
      <c r="N2079" s="9">
        <f t="shared" si="98"/>
        <v>42103.042546296296</v>
      </c>
      <c r="O2079" s="11">
        <f>YEAR(Table1[[#This Row],[launch date  conversion]])</f>
        <v>2015</v>
      </c>
      <c r="P2079" t="b">
        <v>0</v>
      </c>
      <c r="Q2079">
        <v>188</v>
      </c>
      <c r="R2079" t="b">
        <v>1</v>
      </c>
      <c r="S2079" t="s">
        <v>8293</v>
      </c>
      <c r="T2079" t="s">
        <v>8355</v>
      </c>
      <c r="U2079" t="s">
        <v>8359</v>
      </c>
    </row>
    <row r="2080" spans="1:21" ht="50" customHeight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15" t="str">
        <f t="shared" si="96"/>
        <v>20000 to 24999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 s="9">
        <f t="shared" si="97"/>
        <v>42722.771493055552</v>
      </c>
      <c r="L2080" s="11">
        <v>2016</v>
      </c>
      <c r="M2080">
        <v>1479493857</v>
      </c>
      <c r="N2080" s="9">
        <f t="shared" si="98"/>
        <v>42692.771493055552</v>
      </c>
      <c r="O2080" s="11">
        <f>YEAR(Table1[[#This Row],[launch date  conversion]])</f>
        <v>2016</v>
      </c>
      <c r="P2080" t="b">
        <v>0</v>
      </c>
      <c r="Q2080">
        <v>48</v>
      </c>
      <c r="R2080" t="b">
        <v>1</v>
      </c>
      <c r="S2080" t="s">
        <v>8293</v>
      </c>
      <c r="T2080" t="s">
        <v>8355</v>
      </c>
      <c r="U2080" t="s">
        <v>8359</v>
      </c>
    </row>
    <row r="2081" spans="1:21" ht="50" customHeight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15" t="str">
        <f t="shared" si="96"/>
        <v>10000 to 14999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 s="9">
        <f t="shared" si="97"/>
        <v>42180.791666666672</v>
      </c>
      <c r="L2081" s="11">
        <v>2015</v>
      </c>
      <c r="M2081">
        <v>1432659793</v>
      </c>
      <c r="N2081" s="9">
        <f t="shared" si="98"/>
        <v>42150.71056712963</v>
      </c>
      <c r="O2081" s="11">
        <f>YEAR(Table1[[#This Row],[launch date  conversion]])</f>
        <v>2015</v>
      </c>
      <c r="P2081" t="b">
        <v>0</v>
      </c>
      <c r="Q2081">
        <v>607</v>
      </c>
      <c r="R2081" t="b">
        <v>1</v>
      </c>
      <c r="S2081" t="s">
        <v>8293</v>
      </c>
      <c r="T2081" t="s">
        <v>8355</v>
      </c>
      <c r="U2081" t="s">
        <v>8359</v>
      </c>
    </row>
    <row r="2082" spans="1:21" ht="50" customHeight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15" t="str">
        <f t="shared" si="96"/>
        <v>1000 to 4999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 s="9">
        <f t="shared" si="97"/>
        <v>42319.998842592591</v>
      </c>
      <c r="L2082" s="11">
        <v>2015</v>
      </c>
      <c r="M2082">
        <v>1444690700</v>
      </c>
      <c r="N2082" s="9">
        <f t="shared" si="98"/>
        <v>42289.957175925927</v>
      </c>
      <c r="O2082" s="11">
        <f>YEAR(Table1[[#This Row],[launch date  conversion]])</f>
        <v>2015</v>
      </c>
      <c r="P2082" t="b">
        <v>0</v>
      </c>
      <c r="Q2082">
        <v>50</v>
      </c>
      <c r="R2082" t="b">
        <v>1</v>
      </c>
      <c r="S2082" t="s">
        <v>8293</v>
      </c>
      <c r="T2082" t="s">
        <v>8355</v>
      </c>
      <c r="U2082" t="s">
        <v>8359</v>
      </c>
    </row>
    <row r="2083" spans="1:21" ht="50" customHeight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15" t="str">
        <f t="shared" si="96"/>
        <v>1000 to 4999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 s="9">
        <f t="shared" si="97"/>
        <v>41045.207638888889</v>
      </c>
      <c r="L2083" s="11">
        <v>2012</v>
      </c>
      <c r="M2083">
        <v>1333597555</v>
      </c>
      <c r="N2083" s="9">
        <f t="shared" si="98"/>
        <v>41004.156886574077</v>
      </c>
      <c r="O2083" s="11">
        <f>YEAR(Table1[[#This Row],[launch date  conversion]])</f>
        <v>2012</v>
      </c>
      <c r="P2083" t="b">
        <v>0</v>
      </c>
      <c r="Q2083">
        <v>55</v>
      </c>
      <c r="R2083" t="b">
        <v>1</v>
      </c>
      <c r="S2083" t="s">
        <v>8277</v>
      </c>
      <c r="T2083" t="s">
        <v>8352</v>
      </c>
      <c r="U2083" t="s">
        <v>8373</v>
      </c>
    </row>
    <row r="2084" spans="1:21" ht="50" customHeight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15" t="str">
        <f t="shared" si="96"/>
        <v>1000 to 4999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 s="9">
        <f t="shared" si="97"/>
        <v>40871.161990740737</v>
      </c>
      <c r="L2084" s="11">
        <v>2011</v>
      </c>
      <c r="M2084">
        <v>1316919196</v>
      </c>
      <c r="N2084" s="9">
        <f t="shared" si="98"/>
        <v>40811.120324074072</v>
      </c>
      <c r="O2084" s="11">
        <f>YEAR(Table1[[#This Row],[launch date  conversion]])</f>
        <v>2011</v>
      </c>
      <c r="P2084" t="b">
        <v>0</v>
      </c>
      <c r="Q2084">
        <v>38</v>
      </c>
      <c r="R2084" t="b">
        <v>1</v>
      </c>
      <c r="S2084" t="s">
        <v>8277</v>
      </c>
      <c r="T2084" t="s">
        <v>8352</v>
      </c>
      <c r="U2084" t="s">
        <v>8373</v>
      </c>
    </row>
    <row r="2085" spans="1:21" ht="50" customHeight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15" t="str">
        <f t="shared" si="96"/>
        <v>less than 1000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 s="9">
        <f t="shared" si="97"/>
        <v>41064.72216435185</v>
      </c>
      <c r="L2085" s="11">
        <v>2012</v>
      </c>
      <c r="M2085">
        <v>1336238395</v>
      </c>
      <c r="N2085" s="9">
        <f t="shared" si="98"/>
        <v>41034.72216435185</v>
      </c>
      <c r="O2085" s="11">
        <f>YEAR(Table1[[#This Row],[launch date  conversion]])</f>
        <v>2012</v>
      </c>
      <c r="P2085" t="b">
        <v>0</v>
      </c>
      <c r="Q2085">
        <v>25</v>
      </c>
      <c r="R2085" t="b">
        <v>1</v>
      </c>
      <c r="S2085" t="s">
        <v>8277</v>
      </c>
      <c r="T2085" t="s">
        <v>8352</v>
      </c>
      <c r="U2085" t="s">
        <v>8373</v>
      </c>
    </row>
    <row r="2086" spans="1:21" ht="50" customHeight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15" t="str">
        <f t="shared" si="96"/>
        <v>1000 to 4999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 s="9">
        <f t="shared" si="97"/>
        <v>41763.290972222225</v>
      </c>
      <c r="L2086" s="11">
        <v>2014</v>
      </c>
      <c r="M2086">
        <v>1396468782</v>
      </c>
      <c r="N2086" s="9">
        <f t="shared" si="98"/>
        <v>41731.833124999997</v>
      </c>
      <c r="O2086" s="11">
        <f>YEAR(Table1[[#This Row],[launch date  conversion]])</f>
        <v>2014</v>
      </c>
      <c r="P2086" t="b">
        <v>0</v>
      </c>
      <c r="Q2086">
        <v>46</v>
      </c>
      <c r="R2086" t="b">
        <v>1</v>
      </c>
      <c r="S2086" t="s">
        <v>8277</v>
      </c>
      <c r="T2086" t="s">
        <v>8352</v>
      </c>
      <c r="U2086" t="s">
        <v>8373</v>
      </c>
    </row>
    <row r="2087" spans="1:21" ht="50" customHeight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15" t="str">
        <f t="shared" si="96"/>
        <v>5000 to 9999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 s="9">
        <f t="shared" si="97"/>
        <v>41105.835497685184</v>
      </c>
      <c r="L2087" s="11">
        <v>2012</v>
      </c>
      <c r="M2087">
        <v>1339790587</v>
      </c>
      <c r="N2087" s="9">
        <f t="shared" si="98"/>
        <v>41075.835497685184</v>
      </c>
      <c r="O2087" s="11">
        <f>YEAR(Table1[[#This Row],[launch date  conversion]])</f>
        <v>2012</v>
      </c>
      <c r="P2087" t="b">
        <v>0</v>
      </c>
      <c r="Q2087">
        <v>83</v>
      </c>
      <c r="R2087" t="b">
        <v>1</v>
      </c>
      <c r="S2087" t="s">
        <v>8277</v>
      </c>
      <c r="T2087" t="s">
        <v>8352</v>
      </c>
      <c r="U2087" t="s">
        <v>8373</v>
      </c>
    </row>
    <row r="2088" spans="1:21" ht="50" customHeight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15" t="str">
        <f t="shared" si="96"/>
        <v>1000 to 4999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 s="9">
        <f t="shared" si="97"/>
        <v>40891.207638888889</v>
      </c>
      <c r="L2088" s="11">
        <v>2011</v>
      </c>
      <c r="M2088">
        <v>1321200332</v>
      </c>
      <c r="N2088" s="9">
        <f t="shared" si="98"/>
        <v>40860.67050925926</v>
      </c>
      <c r="O2088" s="11">
        <f>YEAR(Table1[[#This Row],[launch date  conversion]])</f>
        <v>2011</v>
      </c>
      <c r="P2088" t="b">
        <v>0</v>
      </c>
      <c r="Q2088">
        <v>35</v>
      </c>
      <c r="R2088" t="b">
        <v>1</v>
      </c>
      <c r="S2088" t="s">
        <v>8277</v>
      </c>
      <c r="T2088" t="s">
        <v>8352</v>
      </c>
      <c r="U2088" t="s">
        <v>8373</v>
      </c>
    </row>
    <row r="2089" spans="1:21" ht="50" customHeight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15" t="str">
        <f t="shared" si="96"/>
        <v>1000 to 4999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 s="9">
        <f t="shared" si="97"/>
        <v>40794.204375000001</v>
      </c>
      <c r="L2089" s="11">
        <v>2011</v>
      </c>
      <c r="M2089">
        <v>1312865658</v>
      </c>
      <c r="N2089" s="9">
        <f t="shared" si="98"/>
        <v>40764.204375000001</v>
      </c>
      <c r="O2089" s="11">
        <f>YEAR(Table1[[#This Row],[launch date  conversion]])</f>
        <v>2011</v>
      </c>
      <c r="P2089" t="b">
        <v>0</v>
      </c>
      <c r="Q2089">
        <v>25</v>
      </c>
      <c r="R2089" t="b">
        <v>1</v>
      </c>
      <c r="S2089" t="s">
        <v>8277</v>
      </c>
      <c r="T2089" t="s">
        <v>8352</v>
      </c>
      <c r="U2089" t="s">
        <v>8373</v>
      </c>
    </row>
    <row r="2090" spans="1:21" ht="50" customHeight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15" t="str">
        <f t="shared" si="96"/>
        <v>1000 to 4999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 s="9">
        <f t="shared" si="97"/>
        <v>40432.165972222225</v>
      </c>
      <c r="L2090" s="11">
        <v>2010</v>
      </c>
      <c r="M2090">
        <v>1281028152</v>
      </c>
      <c r="N2090" s="9">
        <f t="shared" si="98"/>
        <v>40395.714722222219</v>
      </c>
      <c r="O2090" s="11">
        <f>YEAR(Table1[[#This Row],[launch date  conversion]])</f>
        <v>2010</v>
      </c>
      <c r="P2090" t="b">
        <v>0</v>
      </c>
      <c r="Q2090">
        <v>75</v>
      </c>
      <c r="R2090" t="b">
        <v>1</v>
      </c>
      <c r="S2090" t="s">
        <v>8277</v>
      </c>
      <c r="T2090" t="s">
        <v>8352</v>
      </c>
      <c r="U2090" t="s">
        <v>8373</v>
      </c>
    </row>
    <row r="2091" spans="1:21" ht="50" customHeight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15" t="str">
        <f t="shared" si="96"/>
        <v>1000 to 4999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 s="9">
        <f t="shared" si="97"/>
        <v>41488.076319444444</v>
      </c>
      <c r="L2091" s="11">
        <v>2013</v>
      </c>
      <c r="M2091">
        <v>1372384194</v>
      </c>
      <c r="N2091" s="9">
        <f t="shared" si="98"/>
        <v>41453.076319444444</v>
      </c>
      <c r="O2091" s="11">
        <f>YEAR(Table1[[#This Row],[launch date  conversion]])</f>
        <v>2013</v>
      </c>
      <c r="P2091" t="b">
        <v>0</v>
      </c>
      <c r="Q2091">
        <v>62</v>
      </c>
      <c r="R2091" t="b">
        <v>1</v>
      </c>
      <c r="S2091" t="s">
        <v>8277</v>
      </c>
      <c r="T2091" t="s">
        <v>8352</v>
      </c>
      <c r="U2091" t="s">
        <v>8373</v>
      </c>
    </row>
    <row r="2092" spans="1:21" ht="50" customHeight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15" t="str">
        <f t="shared" si="96"/>
        <v>5000 to 9999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 s="9">
        <f t="shared" si="97"/>
        <v>41329.381423611114</v>
      </c>
      <c r="L2092" s="11">
        <v>2013</v>
      </c>
      <c r="M2092">
        <v>1359104955</v>
      </c>
      <c r="N2092" s="9">
        <f t="shared" si="98"/>
        <v>41299.381423611114</v>
      </c>
      <c r="O2092" s="11">
        <f>YEAR(Table1[[#This Row],[launch date  conversion]])</f>
        <v>2013</v>
      </c>
      <c r="P2092" t="b">
        <v>0</v>
      </c>
      <c r="Q2092">
        <v>160</v>
      </c>
      <c r="R2092" t="b">
        <v>1</v>
      </c>
      <c r="S2092" t="s">
        <v>8277</v>
      </c>
      <c r="T2092" t="s">
        <v>8352</v>
      </c>
      <c r="U2092" t="s">
        <v>8373</v>
      </c>
    </row>
    <row r="2093" spans="1:21" ht="50" customHeight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15" t="str">
        <f t="shared" si="96"/>
        <v>15000 to 19999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 s="9">
        <f t="shared" si="97"/>
        <v>40603.833333333336</v>
      </c>
      <c r="L2093" s="11">
        <v>2011</v>
      </c>
      <c r="M2093">
        <v>1294818278</v>
      </c>
      <c r="N2093" s="9">
        <f t="shared" si="98"/>
        <v>40555.322662037033</v>
      </c>
      <c r="O2093" s="11">
        <f>YEAR(Table1[[#This Row],[launch date  conversion]])</f>
        <v>2011</v>
      </c>
      <c r="P2093" t="b">
        <v>0</v>
      </c>
      <c r="Q2093">
        <v>246</v>
      </c>
      <c r="R2093" t="b">
        <v>1</v>
      </c>
      <c r="S2093" t="s">
        <v>8277</v>
      </c>
      <c r="T2093" t="s">
        <v>8352</v>
      </c>
      <c r="U2093" t="s">
        <v>8373</v>
      </c>
    </row>
    <row r="2094" spans="1:21" ht="50" customHeight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15" t="str">
        <f t="shared" si="96"/>
        <v>5000 to 9999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 s="9">
        <f t="shared" si="97"/>
        <v>40823.707546296297</v>
      </c>
      <c r="L2094" s="11">
        <v>2011</v>
      </c>
      <c r="M2094">
        <v>1312822732</v>
      </c>
      <c r="N2094" s="9">
        <f t="shared" si="98"/>
        <v>40763.707546296297</v>
      </c>
      <c r="O2094" s="11">
        <f>YEAR(Table1[[#This Row],[launch date  conversion]])</f>
        <v>2011</v>
      </c>
      <c r="P2094" t="b">
        <v>0</v>
      </c>
      <c r="Q2094">
        <v>55</v>
      </c>
      <c r="R2094" t="b">
        <v>1</v>
      </c>
      <c r="S2094" t="s">
        <v>8277</v>
      </c>
      <c r="T2094" t="s">
        <v>8352</v>
      </c>
      <c r="U2094" t="s">
        <v>8373</v>
      </c>
    </row>
    <row r="2095" spans="1:21" ht="50" customHeight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15" t="str">
        <f t="shared" si="96"/>
        <v>1000 to 4999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 s="9">
        <f t="shared" si="97"/>
        <v>41265.896203703705</v>
      </c>
      <c r="L2095" s="11">
        <v>2012</v>
      </c>
      <c r="M2095">
        <v>1351024232</v>
      </c>
      <c r="N2095" s="9">
        <f t="shared" si="98"/>
        <v>41205.854537037041</v>
      </c>
      <c r="O2095" s="11">
        <f>YEAR(Table1[[#This Row],[launch date  conversion]])</f>
        <v>2012</v>
      </c>
      <c r="P2095" t="b">
        <v>0</v>
      </c>
      <c r="Q2095">
        <v>23</v>
      </c>
      <c r="R2095" t="b">
        <v>1</v>
      </c>
      <c r="S2095" t="s">
        <v>8277</v>
      </c>
      <c r="T2095" t="s">
        <v>8352</v>
      </c>
      <c r="U2095" t="s">
        <v>8373</v>
      </c>
    </row>
    <row r="2096" spans="1:21" ht="50" customHeight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15" t="str">
        <f t="shared" si="96"/>
        <v>1000 to 4999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 s="9">
        <f t="shared" si="97"/>
        <v>40973.125</v>
      </c>
      <c r="L2096" s="11">
        <v>2012</v>
      </c>
      <c r="M2096">
        <v>1327969730</v>
      </c>
      <c r="N2096" s="9">
        <f t="shared" si="98"/>
        <v>40939.02002314815</v>
      </c>
      <c r="O2096" s="11">
        <f>YEAR(Table1[[#This Row],[launch date  conversion]])</f>
        <v>2012</v>
      </c>
      <c r="P2096" t="b">
        <v>0</v>
      </c>
      <c r="Q2096">
        <v>72</v>
      </c>
      <c r="R2096" t="b">
        <v>1</v>
      </c>
      <c r="S2096" t="s">
        <v>8277</v>
      </c>
      <c r="T2096" t="s">
        <v>8352</v>
      </c>
      <c r="U2096" t="s">
        <v>8373</v>
      </c>
    </row>
    <row r="2097" spans="1:21" ht="50" customHeight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15" t="str">
        <f t="shared" si="96"/>
        <v>1000 to 4999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 s="9">
        <f t="shared" si="97"/>
        <v>40818.733483796292</v>
      </c>
      <c r="L2097" s="11">
        <v>2011</v>
      </c>
      <c r="M2097">
        <v>1312392973</v>
      </c>
      <c r="N2097" s="9">
        <f t="shared" si="98"/>
        <v>40758.733483796292</v>
      </c>
      <c r="O2097" s="11">
        <f>YEAR(Table1[[#This Row],[launch date  conversion]])</f>
        <v>2011</v>
      </c>
      <c r="P2097" t="b">
        <v>0</v>
      </c>
      <c r="Q2097">
        <v>22</v>
      </c>
      <c r="R2097" t="b">
        <v>1</v>
      </c>
      <c r="S2097" t="s">
        <v>8277</v>
      </c>
      <c r="T2097" t="s">
        <v>8352</v>
      </c>
      <c r="U2097" t="s">
        <v>8373</v>
      </c>
    </row>
    <row r="2098" spans="1:21" ht="50" customHeight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15" t="str">
        <f t="shared" si="96"/>
        <v>less than 1000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 s="9">
        <f t="shared" si="97"/>
        <v>41208.165972222225</v>
      </c>
      <c r="L2098" s="11">
        <v>2012</v>
      </c>
      <c r="M2098">
        <v>1349892735</v>
      </c>
      <c r="N2098" s="9">
        <f t="shared" si="98"/>
        <v>41192.758506944447</v>
      </c>
      <c r="O2098" s="11">
        <f>YEAR(Table1[[#This Row],[launch date  conversion]])</f>
        <v>2012</v>
      </c>
      <c r="P2098" t="b">
        <v>0</v>
      </c>
      <c r="Q2098">
        <v>14</v>
      </c>
      <c r="R2098" t="b">
        <v>1</v>
      </c>
      <c r="S2098" t="s">
        <v>8277</v>
      </c>
      <c r="T2098" t="s">
        <v>8352</v>
      </c>
      <c r="U2098" t="s">
        <v>8373</v>
      </c>
    </row>
    <row r="2099" spans="1:21" ht="50" customHeight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15" t="str">
        <f t="shared" si="96"/>
        <v>1000 to 4999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 s="9">
        <f t="shared" si="97"/>
        <v>40878.626562500001</v>
      </c>
      <c r="L2099" s="11">
        <v>2011</v>
      </c>
      <c r="M2099">
        <v>1317564135</v>
      </c>
      <c r="N2099" s="9">
        <f t="shared" si="98"/>
        <v>40818.58489583333</v>
      </c>
      <c r="O2099" s="11">
        <f>YEAR(Table1[[#This Row],[launch date  conversion]])</f>
        <v>2011</v>
      </c>
      <c r="P2099" t="b">
        <v>0</v>
      </c>
      <c r="Q2099">
        <v>38</v>
      </c>
      <c r="R2099" t="b">
        <v>1</v>
      </c>
      <c r="S2099" t="s">
        <v>8277</v>
      </c>
      <c r="T2099" t="s">
        <v>8352</v>
      </c>
      <c r="U2099" t="s">
        <v>8373</v>
      </c>
    </row>
    <row r="2100" spans="1:21" ht="50" customHeight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15" t="str">
        <f t="shared" si="96"/>
        <v>5000 to 9999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 s="9">
        <f t="shared" si="97"/>
        <v>40976.11383101852</v>
      </c>
      <c r="L2100" s="11">
        <v>2012</v>
      </c>
      <c r="M2100">
        <v>1328582635</v>
      </c>
      <c r="N2100" s="9">
        <f t="shared" si="98"/>
        <v>40946.11383101852</v>
      </c>
      <c r="O2100" s="11">
        <f>YEAR(Table1[[#This Row],[launch date  conversion]])</f>
        <v>2012</v>
      </c>
      <c r="P2100" t="b">
        <v>0</v>
      </c>
      <c r="Q2100">
        <v>32</v>
      </c>
      <c r="R2100" t="b">
        <v>1</v>
      </c>
      <c r="S2100" t="s">
        <v>8277</v>
      </c>
      <c r="T2100" t="s">
        <v>8352</v>
      </c>
      <c r="U2100" t="s">
        <v>8373</v>
      </c>
    </row>
    <row r="2101" spans="1:21" ht="50" customHeight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15" t="str">
        <f t="shared" si="96"/>
        <v>1000 to 4999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 s="9">
        <f t="shared" si="97"/>
        <v>42187.152777777781</v>
      </c>
      <c r="L2101" s="11">
        <v>2015</v>
      </c>
      <c r="M2101">
        <v>1434650084</v>
      </c>
      <c r="N2101" s="9">
        <f t="shared" si="98"/>
        <v>42173.746342592596</v>
      </c>
      <c r="O2101" s="11">
        <f>YEAR(Table1[[#This Row],[launch date  conversion]])</f>
        <v>2015</v>
      </c>
      <c r="P2101" t="b">
        <v>0</v>
      </c>
      <c r="Q2101">
        <v>63</v>
      </c>
      <c r="R2101" t="b">
        <v>1</v>
      </c>
      <c r="S2101" t="s">
        <v>8277</v>
      </c>
      <c r="T2101" t="s">
        <v>8352</v>
      </c>
      <c r="U2101" t="s">
        <v>8373</v>
      </c>
    </row>
    <row r="2102" spans="1:21" ht="50" customHeight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15" t="str">
        <f t="shared" si="96"/>
        <v>less than 1000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 s="9">
        <f t="shared" si="97"/>
        <v>41090.165972222225</v>
      </c>
      <c r="L2102" s="11">
        <v>2012</v>
      </c>
      <c r="M2102">
        <v>1339704141</v>
      </c>
      <c r="N2102" s="9">
        <f t="shared" si="98"/>
        <v>41074.834965277776</v>
      </c>
      <c r="O2102" s="11">
        <f>YEAR(Table1[[#This Row],[launch date  conversion]])</f>
        <v>2012</v>
      </c>
      <c r="P2102" t="b">
        <v>0</v>
      </c>
      <c r="Q2102">
        <v>27</v>
      </c>
      <c r="R2102" t="b">
        <v>1</v>
      </c>
      <c r="S2102" t="s">
        <v>8277</v>
      </c>
      <c r="T2102" t="s">
        <v>8352</v>
      </c>
      <c r="U2102" t="s">
        <v>8373</v>
      </c>
    </row>
    <row r="2103" spans="1:21" ht="50" customHeight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15" t="str">
        <f t="shared" si="96"/>
        <v>1000 to 4999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 s="9">
        <f t="shared" si="97"/>
        <v>40952.149467592593</v>
      </c>
      <c r="L2103" s="11">
        <v>2012</v>
      </c>
      <c r="M2103">
        <v>1323920114</v>
      </c>
      <c r="N2103" s="9">
        <f t="shared" si="98"/>
        <v>40892.149467592593</v>
      </c>
      <c r="O2103" s="11">
        <f>YEAR(Table1[[#This Row],[launch date  conversion]])</f>
        <v>2011</v>
      </c>
      <c r="P2103" t="b">
        <v>0</v>
      </c>
      <c r="Q2103">
        <v>44</v>
      </c>
      <c r="R2103" t="b">
        <v>1</v>
      </c>
      <c r="S2103" t="s">
        <v>8277</v>
      </c>
      <c r="T2103" t="s">
        <v>8352</v>
      </c>
      <c r="U2103" t="s">
        <v>8373</v>
      </c>
    </row>
    <row r="2104" spans="1:21" ht="50" customHeight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15" t="str">
        <f t="shared" si="96"/>
        <v>1000 to 4999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 s="9">
        <f t="shared" si="97"/>
        <v>40668.868611111109</v>
      </c>
      <c r="L2104" s="11">
        <v>2011</v>
      </c>
      <c r="M2104">
        <v>1302036648</v>
      </c>
      <c r="N2104" s="9">
        <f t="shared" si="98"/>
        <v>40638.868611111109</v>
      </c>
      <c r="O2104" s="11">
        <f>YEAR(Table1[[#This Row],[launch date  conversion]])</f>
        <v>2011</v>
      </c>
      <c r="P2104" t="b">
        <v>0</v>
      </c>
      <c r="Q2104">
        <v>38</v>
      </c>
      <c r="R2104" t="b">
        <v>1</v>
      </c>
      <c r="S2104" t="s">
        <v>8277</v>
      </c>
      <c r="T2104" t="s">
        <v>8352</v>
      </c>
      <c r="U2104" t="s">
        <v>8373</v>
      </c>
    </row>
    <row r="2105" spans="1:21" ht="50" customHeight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15" t="str">
        <f t="shared" si="96"/>
        <v>5000 to 9999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 s="9">
        <f t="shared" si="97"/>
        <v>41222.7966087963</v>
      </c>
      <c r="L2105" s="11">
        <v>2012</v>
      </c>
      <c r="M2105">
        <v>1349892427</v>
      </c>
      <c r="N2105" s="9">
        <f t="shared" si="98"/>
        <v>41192.754942129628</v>
      </c>
      <c r="O2105" s="11">
        <f>YEAR(Table1[[#This Row],[launch date  conversion]])</f>
        <v>2012</v>
      </c>
      <c r="P2105" t="b">
        <v>0</v>
      </c>
      <c r="Q2105">
        <v>115</v>
      </c>
      <c r="R2105" t="b">
        <v>1</v>
      </c>
      <c r="S2105" t="s">
        <v>8277</v>
      </c>
      <c r="T2105" t="s">
        <v>8352</v>
      </c>
      <c r="U2105" t="s">
        <v>8373</v>
      </c>
    </row>
    <row r="2106" spans="1:21" ht="50" customHeight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15" t="str">
        <f t="shared" si="96"/>
        <v>less than 1000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 s="9">
        <f t="shared" si="97"/>
        <v>41425</v>
      </c>
      <c r="L2106" s="11">
        <v>2013</v>
      </c>
      <c r="M2106">
        <v>1367286434</v>
      </c>
      <c r="N2106" s="9">
        <f t="shared" si="98"/>
        <v>41394.074467592596</v>
      </c>
      <c r="O2106" s="11">
        <f>YEAR(Table1[[#This Row],[launch date  conversion]])</f>
        <v>2013</v>
      </c>
      <c r="P2106" t="b">
        <v>0</v>
      </c>
      <c r="Q2106">
        <v>37</v>
      </c>
      <c r="R2106" t="b">
        <v>1</v>
      </c>
      <c r="S2106" t="s">
        <v>8277</v>
      </c>
      <c r="T2106" t="s">
        <v>8352</v>
      </c>
      <c r="U2106" t="s">
        <v>8373</v>
      </c>
    </row>
    <row r="2107" spans="1:21" ht="50" customHeight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15" t="str">
        <f t="shared" si="96"/>
        <v>1000 to 4999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 s="9">
        <f t="shared" si="97"/>
        <v>41964.166666666672</v>
      </c>
      <c r="L2107" s="11">
        <v>2014</v>
      </c>
      <c r="M2107">
        <v>1415472953</v>
      </c>
      <c r="N2107" s="9">
        <f t="shared" si="98"/>
        <v>41951.788807870369</v>
      </c>
      <c r="O2107" s="11">
        <f>YEAR(Table1[[#This Row],[launch date  conversion]])</f>
        <v>2014</v>
      </c>
      <c r="P2107" t="b">
        <v>0</v>
      </c>
      <c r="Q2107">
        <v>99</v>
      </c>
      <c r="R2107" t="b">
        <v>1</v>
      </c>
      <c r="S2107" t="s">
        <v>8277</v>
      </c>
      <c r="T2107" t="s">
        <v>8352</v>
      </c>
      <c r="U2107" t="s">
        <v>8373</v>
      </c>
    </row>
    <row r="2108" spans="1:21" ht="50" customHeight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15" t="str">
        <f t="shared" si="96"/>
        <v>1000 to 4999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 s="9">
        <f t="shared" si="97"/>
        <v>41300.21497685185</v>
      </c>
      <c r="L2108" s="11">
        <v>2013</v>
      </c>
      <c r="M2108">
        <v>1356584974</v>
      </c>
      <c r="N2108" s="9">
        <f t="shared" si="98"/>
        <v>41270.21497685185</v>
      </c>
      <c r="O2108" s="11">
        <f>YEAR(Table1[[#This Row],[launch date  conversion]])</f>
        <v>2012</v>
      </c>
      <c r="P2108" t="b">
        <v>0</v>
      </c>
      <c r="Q2108">
        <v>44</v>
      </c>
      <c r="R2108" t="b">
        <v>1</v>
      </c>
      <c r="S2108" t="s">
        <v>8277</v>
      </c>
      <c r="T2108" t="s">
        <v>8352</v>
      </c>
      <c r="U2108" t="s">
        <v>8373</v>
      </c>
    </row>
    <row r="2109" spans="1:21" ht="50" customHeight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15" t="str">
        <f t="shared" si="96"/>
        <v>1000 to 4999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 s="9">
        <f t="shared" si="97"/>
        <v>41955.752233796295</v>
      </c>
      <c r="L2109" s="11">
        <v>2014</v>
      </c>
      <c r="M2109">
        <v>1413997393</v>
      </c>
      <c r="N2109" s="9">
        <f t="shared" si="98"/>
        <v>41934.71056712963</v>
      </c>
      <c r="O2109" s="11">
        <f>YEAR(Table1[[#This Row],[launch date  conversion]])</f>
        <v>2014</v>
      </c>
      <c r="P2109" t="b">
        <v>0</v>
      </c>
      <c r="Q2109">
        <v>58</v>
      </c>
      <c r="R2109" t="b">
        <v>1</v>
      </c>
      <c r="S2109" t="s">
        <v>8277</v>
      </c>
      <c r="T2109" t="s">
        <v>8352</v>
      </c>
      <c r="U2109" t="s">
        <v>8373</v>
      </c>
    </row>
    <row r="2110" spans="1:21" ht="50" customHeight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15" t="str">
        <f t="shared" si="96"/>
        <v>15000 to 19999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 s="9">
        <f t="shared" si="97"/>
        <v>41162.163194444445</v>
      </c>
      <c r="L2110" s="11">
        <v>2012</v>
      </c>
      <c r="M2110">
        <v>1344917580</v>
      </c>
      <c r="N2110" s="9">
        <f t="shared" si="98"/>
        <v>41135.175694444442</v>
      </c>
      <c r="O2110" s="11">
        <f>YEAR(Table1[[#This Row],[launch date  conversion]])</f>
        <v>2012</v>
      </c>
      <c r="P2110" t="b">
        <v>0</v>
      </c>
      <c r="Q2110">
        <v>191</v>
      </c>
      <c r="R2110" t="b">
        <v>1</v>
      </c>
      <c r="S2110" t="s">
        <v>8277</v>
      </c>
      <c r="T2110" t="s">
        <v>8352</v>
      </c>
      <c r="U2110" t="s">
        <v>8373</v>
      </c>
    </row>
    <row r="2111" spans="1:21" ht="50" customHeight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15" t="str">
        <f t="shared" si="96"/>
        <v>1000 to 4999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 s="9">
        <f t="shared" si="97"/>
        <v>42190.708530092597</v>
      </c>
      <c r="L2111" s="11">
        <v>2015</v>
      </c>
      <c r="M2111">
        <v>1433523617</v>
      </c>
      <c r="N2111" s="9">
        <f t="shared" si="98"/>
        <v>42160.708530092597</v>
      </c>
      <c r="O2111" s="11">
        <f>YEAR(Table1[[#This Row],[launch date  conversion]])</f>
        <v>2015</v>
      </c>
      <c r="P2111" t="b">
        <v>0</v>
      </c>
      <c r="Q2111">
        <v>40</v>
      </c>
      <c r="R2111" t="b">
        <v>1</v>
      </c>
      <c r="S2111" t="s">
        <v>8277</v>
      </c>
      <c r="T2111" t="s">
        <v>8352</v>
      </c>
      <c r="U2111" t="s">
        <v>8373</v>
      </c>
    </row>
    <row r="2112" spans="1:21" ht="50" customHeight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15" t="str">
        <f t="shared" si="96"/>
        <v>1000 to 4999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 s="9">
        <f t="shared" si="97"/>
        <v>41787.207638888889</v>
      </c>
      <c r="L2112" s="11">
        <v>2014</v>
      </c>
      <c r="M2112">
        <v>1398873969</v>
      </c>
      <c r="N2112" s="9">
        <f t="shared" si="98"/>
        <v>41759.670937499999</v>
      </c>
      <c r="O2112" s="11">
        <f>YEAR(Table1[[#This Row],[launch date  conversion]])</f>
        <v>2014</v>
      </c>
      <c r="P2112" t="b">
        <v>0</v>
      </c>
      <c r="Q2112">
        <v>38</v>
      </c>
      <c r="R2112" t="b">
        <v>1</v>
      </c>
      <c r="S2112" t="s">
        <v>8277</v>
      </c>
      <c r="T2112" t="s">
        <v>8352</v>
      </c>
      <c r="U2112" t="s">
        <v>8373</v>
      </c>
    </row>
    <row r="2113" spans="1:21" ht="50" customHeight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15" t="str">
        <f t="shared" si="96"/>
        <v>1000 to 4999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 s="9">
        <f t="shared" si="97"/>
        <v>40770.041666666664</v>
      </c>
      <c r="L2113" s="11">
        <v>2011</v>
      </c>
      <c r="M2113">
        <v>1307594625</v>
      </c>
      <c r="N2113" s="9">
        <f t="shared" si="98"/>
        <v>40703.197048611109</v>
      </c>
      <c r="O2113" s="11">
        <f>YEAR(Table1[[#This Row],[launch date  conversion]])</f>
        <v>2011</v>
      </c>
      <c r="P2113" t="b">
        <v>0</v>
      </c>
      <c r="Q2113">
        <v>39</v>
      </c>
      <c r="R2113" t="b">
        <v>1</v>
      </c>
      <c r="S2113" t="s">
        <v>8277</v>
      </c>
      <c r="T2113" t="s">
        <v>8352</v>
      </c>
      <c r="U2113" t="s">
        <v>8373</v>
      </c>
    </row>
    <row r="2114" spans="1:21" ht="50" customHeight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15" t="str">
        <f t="shared" ref="E2114:E2177" si="99">_xlfn.IFS(D2114&lt;1000,"less than 1000",D2114&lt;5000, "1000 to 4999",D2114&lt;10000, "5000 to 9999",D2114&lt;15000, "10000 to 14999",D2114&lt;20000,"15000 to 19999",D2114&lt;25000, "20000 to 24999", D2114&lt;30000, "25000 to 29999",D2114&lt;35000,"30000 to 34999", D2114&lt;40000,"35000 to 39999", D2114&lt;45000,"40000 to 44999",D2114&lt;50000,"45000 to 49999",TRUE, "Greater than 50000")</f>
        <v>less than 1000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 s="9">
        <f t="shared" si="97"/>
        <v>41379.928159722222</v>
      </c>
      <c r="L2114" s="11">
        <v>2013</v>
      </c>
      <c r="M2114">
        <v>1364854593</v>
      </c>
      <c r="N2114" s="9">
        <f t="shared" si="98"/>
        <v>41365.928159722222</v>
      </c>
      <c r="O2114" s="11">
        <f>YEAR(Table1[[#This Row],[launch date  conversion]])</f>
        <v>2013</v>
      </c>
      <c r="P2114" t="b">
        <v>0</v>
      </c>
      <c r="Q2114">
        <v>11</v>
      </c>
      <c r="R2114" t="b">
        <v>1</v>
      </c>
      <c r="S2114" t="s">
        <v>8277</v>
      </c>
      <c r="T2114" t="s">
        <v>8352</v>
      </c>
      <c r="U2114" t="s">
        <v>8373</v>
      </c>
    </row>
    <row r="2115" spans="1:21" ht="50" customHeight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15" t="str">
        <f t="shared" si="99"/>
        <v>5000 to 9999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 s="9">
        <f t="shared" ref="K2115:K2178" si="100">(((J2115/60)/60)/24)+DATE(1970,1,1)</f>
        <v>41905.86546296296</v>
      </c>
      <c r="L2115" s="11">
        <v>2014</v>
      </c>
      <c r="M2115">
        <v>1408481176</v>
      </c>
      <c r="N2115" s="9">
        <f t="shared" ref="N2115:N2178" si="101">(((M2115/60)/60)/24)+DATE(1970,1,1)</f>
        <v>41870.86546296296</v>
      </c>
      <c r="O2115" s="11">
        <f>YEAR(Table1[[#This Row],[launch date  conversion]])</f>
        <v>2014</v>
      </c>
      <c r="P2115" t="b">
        <v>0</v>
      </c>
      <c r="Q2115">
        <v>107</v>
      </c>
      <c r="R2115" t="b">
        <v>1</v>
      </c>
      <c r="S2115" t="s">
        <v>8277</v>
      </c>
      <c r="T2115" t="s">
        <v>8352</v>
      </c>
      <c r="U2115" t="s">
        <v>8373</v>
      </c>
    </row>
    <row r="2116" spans="1:21" ht="50" customHeight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15" t="str">
        <f t="shared" si="99"/>
        <v>5000 to 9999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 s="9">
        <f t="shared" si="100"/>
        <v>40521.207638888889</v>
      </c>
      <c r="L2116" s="11">
        <v>2010</v>
      </c>
      <c r="M2116">
        <v>1286480070</v>
      </c>
      <c r="N2116" s="9">
        <f t="shared" si="101"/>
        <v>40458.815625000003</v>
      </c>
      <c r="O2116" s="11">
        <f>YEAR(Table1[[#This Row],[launch date  conversion]])</f>
        <v>2010</v>
      </c>
      <c r="P2116" t="b">
        <v>0</v>
      </c>
      <c r="Q2116">
        <v>147</v>
      </c>
      <c r="R2116" t="b">
        <v>1</v>
      </c>
      <c r="S2116" t="s">
        <v>8277</v>
      </c>
      <c r="T2116" t="s">
        <v>8352</v>
      </c>
      <c r="U2116" t="s">
        <v>8373</v>
      </c>
    </row>
    <row r="2117" spans="1:21" ht="50" customHeight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15" t="str">
        <f t="shared" si="99"/>
        <v>1000 to 4999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 s="9">
        <f t="shared" si="100"/>
        <v>40594.081030092595</v>
      </c>
      <c r="L2117" s="11">
        <v>2011</v>
      </c>
      <c r="M2117">
        <v>1295575001</v>
      </c>
      <c r="N2117" s="9">
        <f t="shared" si="101"/>
        <v>40564.081030092595</v>
      </c>
      <c r="O2117" s="11">
        <f>YEAR(Table1[[#This Row],[launch date  conversion]])</f>
        <v>2011</v>
      </c>
      <c r="P2117" t="b">
        <v>0</v>
      </c>
      <c r="Q2117">
        <v>36</v>
      </c>
      <c r="R2117" t="b">
        <v>1</v>
      </c>
      <c r="S2117" t="s">
        <v>8277</v>
      </c>
      <c r="T2117" t="s">
        <v>8352</v>
      </c>
      <c r="U2117" t="s">
        <v>8373</v>
      </c>
    </row>
    <row r="2118" spans="1:21" ht="50" customHeight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15" t="str">
        <f t="shared" si="99"/>
        <v>45000 to 49999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 s="9">
        <f t="shared" si="100"/>
        <v>41184.777812500004</v>
      </c>
      <c r="L2118" s="11">
        <v>2012</v>
      </c>
      <c r="M2118">
        <v>1345056003</v>
      </c>
      <c r="N2118" s="9">
        <f t="shared" si="101"/>
        <v>41136.777812500004</v>
      </c>
      <c r="O2118" s="11">
        <f>YEAR(Table1[[#This Row],[launch date  conversion]])</f>
        <v>2012</v>
      </c>
      <c r="P2118" t="b">
        <v>0</v>
      </c>
      <c r="Q2118">
        <v>92</v>
      </c>
      <c r="R2118" t="b">
        <v>1</v>
      </c>
      <c r="S2118" t="s">
        <v>8277</v>
      </c>
      <c r="T2118" t="s">
        <v>8352</v>
      </c>
      <c r="U2118" t="s">
        <v>8373</v>
      </c>
    </row>
    <row r="2119" spans="1:21" ht="50" customHeight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15" t="str">
        <f t="shared" si="99"/>
        <v>1000 to 4999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 s="9">
        <f t="shared" si="100"/>
        <v>42304.207638888889</v>
      </c>
      <c r="L2119" s="11">
        <v>2015</v>
      </c>
      <c r="M2119">
        <v>1444699549</v>
      </c>
      <c r="N2119" s="9">
        <f t="shared" si="101"/>
        <v>42290.059594907405</v>
      </c>
      <c r="O2119" s="11">
        <f>YEAR(Table1[[#This Row],[launch date  conversion]])</f>
        <v>2015</v>
      </c>
      <c r="P2119" t="b">
        <v>0</v>
      </c>
      <c r="Q2119">
        <v>35</v>
      </c>
      <c r="R2119" t="b">
        <v>1</v>
      </c>
      <c r="S2119" t="s">
        <v>8277</v>
      </c>
      <c r="T2119" t="s">
        <v>8352</v>
      </c>
      <c r="U2119" t="s">
        <v>8373</v>
      </c>
    </row>
    <row r="2120" spans="1:21" ht="50" customHeight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15" t="str">
        <f t="shared" si="99"/>
        <v>1000 to 4999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 s="9">
        <f t="shared" si="100"/>
        <v>40748.839537037034</v>
      </c>
      <c r="L2120" s="11">
        <v>2011</v>
      </c>
      <c r="M2120">
        <v>1308946136</v>
      </c>
      <c r="N2120" s="9">
        <f t="shared" si="101"/>
        <v>40718.839537037034</v>
      </c>
      <c r="O2120" s="11">
        <f>YEAR(Table1[[#This Row],[launch date  conversion]])</f>
        <v>2011</v>
      </c>
      <c r="P2120" t="b">
        <v>0</v>
      </c>
      <c r="Q2120">
        <v>17</v>
      </c>
      <c r="R2120" t="b">
        <v>1</v>
      </c>
      <c r="S2120" t="s">
        <v>8277</v>
      </c>
      <c r="T2120" t="s">
        <v>8352</v>
      </c>
      <c r="U2120" t="s">
        <v>8373</v>
      </c>
    </row>
    <row r="2121" spans="1:21" ht="50" customHeight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15" t="str">
        <f t="shared" si="99"/>
        <v>1000 to 4999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 s="9">
        <f t="shared" si="100"/>
        <v>41137.130150462966</v>
      </c>
      <c r="L2121" s="11">
        <v>2012</v>
      </c>
      <c r="M2121">
        <v>1342494445</v>
      </c>
      <c r="N2121" s="9">
        <f t="shared" si="101"/>
        <v>41107.130150462966</v>
      </c>
      <c r="O2121" s="11">
        <f>YEAR(Table1[[#This Row],[launch date  conversion]])</f>
        <v>2012</v>
      </c>
      <c r="P2121" t="b">
        <v>0</v>
      </c>
      <c r="Q2121">
        <v>22</v>
      </c>
      <c r="R2121" t="b">
        <v>1</v>
      </c>
      <c r="S2121" t="s">
        <v>8277</v>
      </c>
      <c r="T2121" t="s">
        <v>8352</v>
      </c>
      <c r="U2121" t="s">
        <v>8373</v>
      </c>
    </row>
    <row r="2122" spans="1:21" ht="50" customHeight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15" t="str">
        <f t="shared" si="99"/>
        <v>5000 to 9999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 s="9">
        <f t="shared" si="100"/>
        <v>41640.964537037034</v>
      </c>
      <c r="L2122" s="11">
        <v>2014</v>
      </c>
      <c r="M2122">
        <v>1384384136</v>
      </c>
      <c r="N2122" s="9">
        <f t="shared" si="101"/>
        <v>41591.964537037034</v>
      </c>
      <c r="O2122" s="11">
        <f>YEAR(Table1[[#This Row],[launch date  conversion]])</f>
        <v>2013</v>
      </c>
      <c r="P2122" t="b">
        <v>0</v>
      </c>
      <c r="Q2122">
        <v>69</v>
      </c>
      <c r="R2122" t="b">
        <v>1</v>
      </c>
      <c r="S2122" t="s">
        <v>8277</v>
      </c>
      <c r="T2122" t="s">
        <v>8352</v>
      </c>
      <c r="U2122" t="s">
        <v>8373</v>
      </c>
    </row>
    <row r="2123" spans="1:21" ht="50" customHeight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15" t="str">
        <f t="shared" si="99"/>
        <v>Greater than 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 s="9">
        <f t="shared" si="100"/>
        <v>42746.7424537037</v>
      </c>
      <c r="L2123" s="11">
        <v>2017</v>
      </c>
      <c r="M2123">
        <v>1481564948</v>
      </c>
      <c r="N2123" s="9">
        <f t="shared" si="101"/>
        <v>42716.7424537037</v>
      </c>
      <c r="O2123" s="11">
        <f>YEAR(Table1[[#This Row],[launch date  conversion]])</f>
        <v>2016</v>
      </c>
      <c r="P2123" t="b">
        <v>0</v>
      </c>
      <c r="Q2123">
        <v>10</v>
      </c>
      <c r="R2123" t="b">
        <v>0</v>
      </c>
      <c r="S2123" t="s">
        <v>8280</v>
      </c>
      <c r="T2123" t="s">
        <v>8350</v>
      </c>
      <c r="U2123" t="s">
        <v>8376</v>
      </c>
    </row>
    <row r="2124" spans="1:21" ht="50" customHeight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15" t="str">
        <f t="shared" si="99"/>
        <v>Greater than 50000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 s="9">
        <f t="shared" si="100"/>
        <v>42742.300567129627</v>
      </c>
      <c r="L2124" s="11">
        <v>2017</v>
      </c>
      <c r="M2124">
        <v>1481181169</v>
      </c>
      <c r="N2124" s="9">
        <f t="shared" si="101"/>
        <v>42712.300567129627</v>
      </c>
      <c r="O2124" s="11">
        <f>YEAR(Table1[[#This Row],[launch date  conversion]])</f>
        <v>2016</v>
      </c>
      <c r="P2124" t="b">
        <v>0</v>
      </c>
      <c r="Q2124">
        <v>3</v>
      </c>
      <c r="R2124" t="b">
        <v>0</v>
      </c>
      <c r="S2124" t="s">
        <v>8280</v>
      </c>
      <c r="T2124" t="s">
        <v>8350</v>
      </c>
      <c r="U2124" t="s">
        <v>8376</v>
      </c>
    </row>
    <row r="2125" spans="1:21" ht="50" customHeight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15" t="str">
        <f t="shared" si="99"/>
        <v>less than 1000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 s="9">
        <f t="shared" si="100"/>
        <v>40252.290972222225</v>
      </c>
      <c r="L2125" s="11">
        <v>2010</v>
      </c>
      <c r="M2125">
        <v>1263982307</v>
      </c>
      <c r="N2125" s="9">
        <f t="shared" si="101"/>
        <v>40198.424849537041</v>
      </c>
      <c r="O2125" s="11">
        <f>YEAR(Table1[[#This Row],[launch date  conversion]])</f>
        <v>2010</v>
      </c>
      <c r="P2125" t="b">
        <v>0</v>
      </c>
      <c r="Q2125">
        <v>5</v>
      </c>
      <c r="R2125" t="b">
        <v>0</v>
      </c>
      <c r="S2125" t="s">
        <v>8280</v>
      </c>
      <c r="T2125" t="s">
        <v>8350</v>
      </c>
      <c r="U2125" t="s">
        <v>8376</v>
      </c>
    </row>
    <row r="2126" spans="1:21" ht="50" customHeight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15" t="str">
        <f t="shared" si="99"/>
        <v>1000 to 4999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 s="9">
        <f t="shared" si="100"/>
        <v>40512.208333333336</v>
      </c>
      <c r="L2126" s="11">
        <v>2010</v>
      </c>
      <c r="M2126">
        <v>1286930435</v>
      </c>
      <c r="N2126" s="9">
        <f t="shared" si="101"/>
        <v>40464.028182870366</v>
      </c>
      <c r="O2126" s="11">
        <f>YEAR(Table1[[#This Row],[launch date  conversion]])</f>
        <v>2010</v>
      </c>
      <c r="P2126" t="b">
        <v>0</v>
      </c>
      <c r="Q2126">
        <v>5</v>
      </c>
      <c r="R2126" t="b">
        <v>0</v>
      </c>
      <c r="S2126" t="s">
        <v>8280</v>
      </c>
      <c r="T2126" t="s">
        <v>8350</v>
      </c>
      <c r="U2126" t="s">
        <v>8376</v>
      </c>
    </row>
    <row r="2127" spans="1:21" ht="50" customHeight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15" t="str">
        <f t="shared" si="99"/>
        <v>Greater than 50000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 s="9">
        <f t="shared" si="100"/>
        <v>42221.023530092592</v>
      </c>
      <c r="L2127" s="11">
        <v>2015</v>
      </c>
      <c r="M2127">
        <v>1436142833</v>
      </c>
      <c r="N2127" s="9">
        <f t="shared" si="101"/>
        <v>42191.023530092592</v>
      </c>
      <c r="O2127" s="11">
        <f>YEAR(Table1[[#This Row],[launch date  conversion]])</f>
        <v>2015</v>
      </c>
      <c r="P2127" t="b">
        <v>0</v>
      </c>
      <c r="Q2127">
        <v>27</v>
      </c>
      <c r="R2127" t="b">
        <v>0</v>
      </c>
      <c r="S2127" t="s">
        <v>8280</v>
      </c>
      <c r="T2127" t="s">
        <v>8350</v>
      </c>
      <c r="U2127" t="s">
        <v>8376</v>
      </c>
    </row>
    <row r="2128" spans="1:21" ht="50" customHeight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15" t="str">
        <f t="shared" si="99"/>
        <v>20000 to 24999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 s="9">
        <f t="shared" si="100"/>
        <v>41981.973229166666</v>
      </c>
      <c r="L2128" s="11">
        <v>2014</v>
      </c>
      <c r="M2128">
        <v>1415488887</v>
      </c>
      <c r="N2128" s="9">
        <f t="shared" si="101"/>
        <v>41951.973229166666</v>
      </c>
      <c r="O2128" s="11">
        <f>YEAR(Table1[[#This Row],[launch date  conversion]])</f>
        <v>2014</v>
      </c>
      <c r="P2128" t="b">
        <v>0</v>
      </c>
      <c r="Q2128">
        <v>2</v>
      </c>
      <c r="R2128" t="b">
        <v>0</v>
      </c>
      <c r="S2128" t="s">
        <v>8280</v>
      </c>
      <c r="T2128" t="s">
        <v>8350</v>
      </c>
      <c r="U2128" t="s">
        <v>8376</v>
      </c>
    </row>
    <row r="2129" spans="1:21" ht="50" customHeight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15" t="str">
        <f t="shared" si="99"/>
        <v>25000 to 29999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 s="9">
        <f t="shared" si="100"/>
        <v>42075.463692129633</v>
      </c>
      <c r="L2129" s="11">
        <v>2015</v>
      </c>
      <c r="M2129">
        <v>1423570063</v>
      </c>
      <c r="N2129" s="9">
        <f t="shared" si="101"/>
        <v>42045.50535879629</v>
      </c>
      <c r="O2129" s="11">
        <f>YEAR(Table1[[#This Row],[launch date  conversion]])</f>
        <v>2015</v>
      </c>
      <c r="P2129" t="b">
        <v>0</v>
      </c>
      <c r="Q2129">
        <v>236</v>
      </c>
      <c r="R2129" t="b">
        <v>0</v>
      </c>
      <c r="S2129" t="s">
        <v>8280</v>
      </c>
      <c r="T2129" t="s">
        <v>8350</v>
      </c>
      <c r="U2129" t="s">
        <v>8376</v>
      </c>
    </row>
    <row r="2130" spans="1:21" ht="50" customHeight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15" t="str">
        <f t="shared" si="99"/>
        <v>15000 to 19999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 s="9">
        <f t="shared" si="100"/>
        <v>41903.772789351853</v>
      </c>
      <c r="L2130" s="11">
        <v>2014</v>
      </c>
      <c r="M2130">
        <v>1406140369</v>
      </c>
      <c r="N2130" s="9">
        <f t="shared" si="101"/>
        <v>41843.772789351853</v>
      </c>
      <c r="O2130" s="11">
        <f>YEAR(Table1[[#This Row],[launch date  conversion]])</f>
        <v>2014</v>
      </c>
      <c r="P2130" t="b">
        <v>0</v>
      </c>
      <c r="Q2130">
        <v>1</v>
      </c>
      <c r="R2130" t="b">
        <v>0</v>
      </c>
      <c r="S2130" t="s">
        <v>8280</v>
      </c>
      <c r="T2130" t="s">
        <v>8350</v>
      </c>
      <c r="U2130" t="s">
        <v>8376</v>
      </c>
    </row>
    <row r="2131" spans="1:21" ht="50" customHeight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15" t="str">
        <f t="shared" si="99"/>
        <v>1000 to 4999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 s="9">
        <f t="shared" si="100"/>
        <v>42439.024305555555</v>
      </c>
      <c r="L2131" s="11">
        <v>2016</v>
      </c>
      <c r="M2131">
        <v>1454978100</v>
      </c>
      <c r="N2131" s="9">
        <f t="shared" si="101"/>
        <v>42409.024305555555</v>
      </c>
      <c r="O2131" s="11">
        <f>YEAR(Table1[[#This Row],[launch date  conversion]])</f>
        <v>2016</v>
      </c>
      <c r="P2131" t="b">
        <v>0</v>
      </c>
      <c r="Q2131">
        <v>12</v>
      </c>
      <c r="R2131" t="b">
        <v>0</v>
      </c>
      <c r="S2131" t="s">
        <v>8280</v>
      </c>
      <c r="T2131" t="s">
        <v>8350</v>
      </c>
      <c r="U2131" t="s">
        <v>8376</v>
      </c>
    </row>
    <row r="2132" spans="1:21" ht="50" customHeight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15" t="str">
        <f t="shared" si="99"/>
        <v>40000 to 44999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 s="9">
        <f t="shared" si="100"/>
        <v>41867.086377314816</v>
      </c>
      <c r="L2132" s="11">
        <v>2014</v>
      </c>
      <c r="M2132">
        <v>1405130663</v>
      </c>
      <c r="N2132" s="9">
        <f t="shared" si="101"/>
        <v>41832.086377314816</v>
      </c>
      <c r="O2132" s="11">
        <f>YEAR(Table1[[#This Row],[launch date  conversion]])</f>
        <v>2014</v>
      </c>
      <c r="P2132" t="b">
        <v>0</v>
      </c>
      <c r="Q2132">
        <v>4</v>
      </c>
      <c r="R2132" t="b">
        <v>0</v>
      </c>
      <c r="S2132" t="s">
        <v>8280</v>
      </c>
      <c r="T2132" t="s">
        <v>8350</v>
      </c>
      <c r="U2132" t="s">
        <v>8376</v>
      </c>
    </row>
    <row r="2133" spans="1:21" ht="50" customHeight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15" t="str">
        <f t="shared" si="99"/>
        <v>less than 1000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 s="9">
        <f t="shared" si="100"/>
        <v>42197.207071759258</v>
      </c>
      <c r="L2133" s="11">
        <v>2015</v>
      </c>
      <c r="M2133">
        <v>1434085091</v>
      </c>
      <c r="N2133" s="9">
        <f t="shared" si="101"/>
        <v>42167.207071759258</v>
      </c>
      <c r="O2133" s="11">
        <f>YEAR(Table1[[#This Row],[launch date  conversion]])</f>
        <v>2015</v>
      </c>
      <c r="P2133" t="b">
        <v>0</v>
      </c>
      <c r="Q2133">
        <v>3</v>
      </c>
      <c r="R2133" t="b">
        <v>0</v>
      </c>
      <c r="S2133" t="s">
        <v>8280</v>
      </c>
      <c r="T2133" t="s">
        <v>8350</v>
      </c>
      <c r="U2133" t="s">
        <v>8376</v>
      </c>
    </row>
    <row r="2134" spans="1:21" ht="50" customHeight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15" t="str">
        <f t="shared" si="99"/>
        <v>Greater than 50000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 s="9">
        <f t="shared" si="100"/>
        <v>41673.487175925926</v>
      </c>
      <c r="L2134" s="11">
        <v>2014</v>
      </c>
      <c r="M2134">
        <v>1388835692</v>
      </c>
      <c r="N2134" s="9">
        <f t="shared" si="101"/>
        <v>41643.487175925926</v>
      </c>
      <c r="O2134" s="11">
        <f>YEAR(Table1[[#This Row],[launch date  conversion]])</f>
        <v>2014</v>
      </c>
      <c r="P2134" t="b">
        <v>0</v>
      </c>
      <c r="Q2134">
        <v>99</v>
      </c>
      <c r="R2134" t="b">
        <v>0</v>
      </c>
      <c r="S2134" t="s">
        <v>8280</v>
      </c>
      <c r="T2134" t="s">
        <v>8350</v>
      </c>
      <c r="U2134" t="s">
        <v>8376</v>
      </c>
    </row>
    <row r="2135" spans="1:21" ht="50" customHeight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15" t="str">
        <f t="shared" si="99"/>
        <v>1000 to 4999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 s="9">
        <f t="shared" si="100"/>
        <v>40657.290972222225</v>
      </c>
      <c r="L2135" s="11">
        <v>2011</v>
      </c>
      <c r="M2135">
        <v>1300328399</v>
      </c>
      <c r="N2135" s="9">
        <f t="shared" si="101"/>
        <v>40619.097210648149</v>
      </c>
      <c r="O2135" s="11">
        <f>YEAR(Table1[[#This Row],[launch date  conversion]])</f>
        <v>2011</v>
      </c>
      <c r="P2135" t="b">
        <v>0</v>
      </c>
      <c r="Q2135">
        <v>3</v>
      </c>
      <c r="R2135" t="b">
        <v>0</v>
      </c>
      <c r="S2135" t="s">
        <v>8280</v>
      </c>
      <c r="T2135" t="s">
        <v>8350</v>
      </c>
      <c r="U2135" t="s">
        <v>8376</v>
      </c>
    </row>
    <row r="2136" spans="1:21" ht="50" customHeight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15" t="str">
        <f t="shared" si="99"/>
        <v>5000 to 9999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 s="9">
        <f t="shared" si="100"/>
        <v>41391.886469907404</v>
      </c>
      <c r="L2136" s="11">
        <v>2013</v>
      </c>
      <c r="M2136">
        <v>1364505391</v>
      </c>
      <c r="N2136" s="9">
        <f t="shared" si="101"/>
        <v>41361.886469907404</v>
      </c>
      <c r="O2136" s="11">
        <f>YEAR(Table1[[#This Row],[launch date  conversion]])</f>
        <v>2013</v>
      </c>
      <c r="P2136" t="b">
        <v>0</v>
      </c>
      <c r="Q2136">
        <v>3</v>
      </c>
      <c r="R2136" t="b">
        <v>0</v>
      </c>
      <c r="S2136" t="s">
        <v>8280</v>
      </c>
      <c r="T2136" t="s">
        <v>8350</v>
      </c>
      <c r="U2136" t="s">
        <v>8376</v>
      </c>
    </row>
    <row r="2137" spans="1:21" ht="50" customHeight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15" t="str">
        <f t="shared" si="99"/>
        <v>5000 to 9999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 s="9">
        <f t="shared" si="100"/>
        <v>41186.963344907403</v>
      </c>
      <c r="L2137" s="11">
        <v>2012</v>
      </c>
      <c r="M2137">
        <v>1346800033</v>
      </c>
      <c r="N2137" s="9">
        <f t="shared" si="101"/>
        <v>41156.963344907403</v>
      </c>
      <c r="O2137" s="11">
        <f>YEAR(Table1[[#This Row],[launch date  conversion]])</f>
        <v>2012</v>
      </c>
      <c r="P2137" t="b">
        <v>0</v>
      </c>
      <c r="Q2137">
        <v>22</v>
      </c>
      <c r="R2137" t="b">
        <v>0</v>
      </c>
      <c r="S2137" t="s">
        <v>8280</v>
      </c>
      <c r="T2137" t="s">
        <v>8350</v>
      </c>
      <c r="U2137" t="s">
        <v>8376</v>
      </c>
    </row>
    <row r="2138" spans="1:21" ht="50" customHeight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15" t="str">
        <f t="shared" si="99"/>
        <v>Greater than 50000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 s="9">
        <f t="shared" si="100"/>
        <v>41566.509097222224</v>
      </c>
      <c r="L2138" s="11">
        <v>2013</v>
      </c>
      <c r="M2138">
        <v>1379592786</v>
      </c>
      <c r="N2138" s="9">
        <f t="shared" si="101"/>
        <v>41536.509097222224</v>
      </c>
      <c r="O2138" s="11">
        <f>YEAR(Table1[[#This Row],[launch date  conversion]])</f>
        <v>2013</v>
      </c>
      <c r="P2138" t="b">
        <v>0</v>
      </c>
      <c r="Q2138">
        <v>4</v>
      </c>
      <c r="R2138" t="b">
        <v>0</v>
      </c>
      <c r="S2138" t="s">
        <v>8280</v>
      </c>
      <c r="T2138" t="s">
        <v>8350</v>
      </c>
      <c r="U2138" t="s">
        <v>8376</v>
      </c>
    </row>
    <row r="2139" spans="1:21" ht="50" customHeight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15" t="str">
        <f t="shared" si="99"/>
        <v>Greater than 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 s="9">
        <f t="shared" si="100"/>
        <v>41978.771168981482</v>
      </c>
      <c r="L2139" s="11">
        <v>2014</v>
      </c>
      <c r="M2139">
        <v>1415212229</v>
      </c>
      <c r="N2139" s="9">
        <f t="shared" si="101"/>
        <v>41948.771168981482</v>
      </c>
      <c r="O2139" s="11">
        <f>YEAR(Table1[[#This Row],[launch date  conversion]])</f>
        <v>2014</v>
      </c>
      <c r="P2139" t="b">
        <v>0</v>
      </c>
      <c r="Q2139">
        <v>534</v>
      </c>
      <c r="R2139" t="b">
        <v>0</v>
      </c>
      <c r="S2139" t="s">
        <v>8280</v>
      </c>
      <c r="T2139" t="s">
        <v>8350</v>
      </c>
      <c r="U2139" t="s">
        <v>8376</v>
      </c>
    </row>
    <row r="2140" spans="1:21" ht="50" customHeight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15" t="str">
        <f t="shared" si="99"/>
        <v>1000 to 4999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 s="9">
        <f t="shared" si="100"/>
        <v>41587.054849537039</v>
      </c>
      <c r="L2140" s="11">
        <v>2013</v>
      </c>
      <c r="M2140">
        <v>1381364339</v>
      </c>
      <c r="N2140" s="9">
        <f t="shared" si="101"/>
        <v>41557.013182870374</v>
      </c>
      <c r="O2140" s="11">
        <f>YEAR(Table1[[#This Row],[launch date  conversion]])</f>
        <v>2013</v>
      </c>
      <c r="P2140" t="b">
        <v>0</v>
      </c>
      <c r="Q2140">
        <v>12</v>
      </c>
      <c r="R2140" t="b">
        <v>0</v>
      </c>
      <c r="S2140" t="s">
        <v>8280</v>
      </c>
      <c r="T2140" t="s">
        <v>8350</v>
      </c>
      <c r="U2140" t="s">
        <v>8376</v>
      </c>
    </row>
    <row r="2141" spans="1:21" ht="50" customHeight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15" t="str">
        <f t="shared" si="99"/>
        <v>30000 to 34999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 s="9">
        <f t="shared" si="100"/>
        <v>42677.750092592592</v>
      </c>
      <c r="L2141" s="11">
        <v>2016</v>
      </c>
      <c r="M2141">
        <v>1475604008</v>
      </c>
      <c r="N2141" s="9">
        <f t="shared" si="101"/>
        <v>42647.750092592592</v>
      </c>
      <c r="O2141" s="11">
        <f>YEAR(Table1[[#This Row],[launch date  conversion]])</f>
        <v>2016</v>
      </c>
      <c r="P2141" t="b">
        <v>0</v>
      </c>
      <c r="Q2141">
        <v>56</v>
      </c>
      <c r="R2141" t="b">
        <v>0</v>
      </c>
      <c r="S2141" t="s">
        <v>8280</v>
      </c>
      <c r="T2141" t="s">
        <v>8350</v>
      </c>
      <c r="U2141" t="s">
        <v>8376</v>
      </c>
    </row>
    <row r="2142" spans="1:21" ht="50" customHeight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15" t="str">
        <f t="shared" si="99"/>
        <v>Greater than 50000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 s="9">
        <f t="shared" si="100"/>
        <v>41285.833611111113</v>
      </c>
      <c r="L2142" s="11">
        <v>2013</v>
      </c>
      <c r="M2142">
        <v>1355342424</v>
      </c>
      <c r="N2142" s="9">
        <f t="shared" si="101"/>
        <v>41255.833611111113</v>
      </c>
      <c r="O2142" s="11">
        <f>YEAR(Table1[[#This Row],[launch date  conversion]])</f>
        <v>2012</v>
      </c>
      <c r="P2142" t="b">
        <v>0</v>
      </c>
      <c r="Q2142">
        <v>11</v>
      </c>
      <c r="R2142" t="b">
        <v>0</v>
      </c>
      <c r="S2142" t="s">
        <v>8280</v>
      </c>
      <c r="T2142" t="s">
        <v>8350</v>
      </c>
      <c r="U2142" t="s">
        <v>8376</v>
      </c>
    </row>
    <row r="2143" spans="1:21" ht="50" customHeight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15" t="str">
        <f t="shared" si="99"/>
        <v>15000 to 19999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9">
        <f t="shared" si="100"/>
        <v>41957.277303240742</v>
      </c>
      <c r="L2143" s="11">
        <v>2014</v>
      </c>
      <c r="M2143">
        <v>1413351559</v>
      </c>
      <c r="N2143" s="9">
        <f t="shared" si="101"/>
        <v>41927.235636574071</v>
      </c>
      <c r="O2143" s="11">
        <f>YEAR(Table1[[#This Row],[launch date  conversion]])</f>
        <v>2014</v>
      </c>
      <c r="P2143" t="b">
        <v>0</v>
      </c>
      <c r="Q2143">
        <v>0</v>
      </c>
      <c r="R2143" t="b">
        <v>0</v>
      </c>
      <c r="S2143" t="s">
        <v>8280</v>
      </c>
      <c r="T2143" t="s">
        <v>8350</v>
      </c>
      <c r="U2143" t="s">
        <v>8376</v>
      </c>
    </row>
    <row r="2144" spans="1:21" ht="50" customHeight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15" t="str">
        <f t="shared" si="99"/>
        <v>10000 to 14999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 s="9">
        <f t="shared" si="100"/>
        <v>42368.701504629629</v>
      </c>
      <c r="L2144" s="11">
        <v>2015</v>
      </c>
      <c r="M2144">
        <v>1449075010</v>
      </c>
      <c r="N2144" s="9">
        <f t="shared" si="101"/>
        <v>42340.701504629629</v>
      </c>
      <c r="O2144" s="11">
        <f>YEAR(Table1[[#This Row],[launch date  conversion]])</f>
        <v>2015</v>
      </c>
      <c r="P2144" t="b">
        <v>0</v>
      </c>
      <c r="Q2144">
        <v>12</v>
      </c>
      <c r="R2144" t="b">
        <v>0</v>
      </c>
      <c r="S2144" t="s">
        <v>8280</v>
      </c>
      <c r="T2144" t="s">
        <v>8350</v>
      </c>
      <c r="U2144" t="s">
        <v>8376</v>
      </c>
    </row>
    <row r="2145" spans="1:21" ht="50" customHeight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15" t="str">
        <f t="shared" si="99"/>
        <v>1000 to 4999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 s="9">
        <f t="shared" si="100"/>
        <v>40380.791666666664</v>
      </c>
      <c r="L2145" s="11">
        <v>2010</v>
      </c>
      <c r="M2145">
        <v>1275599812</v>
      </c>
      <c r="N2145" s="9">
        <f t="shared" si="101"/>
        <v>40332.886712962965</v>
      </c>
      <c r="O2145" s="11">
        <f>YEAR(Table1[[#This Row],[launch date  conversion]])</f>
        <v>2010</v>
      </c>
      <c r="P2145" t="b">
        <v>0</v>
      </c>
      <c r="Q2145">
        <v>5</v>
      </c>
      <c r="R2145" t="b">
        <v>0</v>
      </c>
      <c r="S2145" t="s">
        <v>8280</v>
      </c>
      <c r="T2145" t="s">
        <v>8350</v>
      </c>
      <c r="U2145" t="s">
        <v>8376</v>
      </c>
    </row>
    <row r="2146" spans="1:21" ht="50" customHeight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15" t="str">
        <f t="shared" si="99"/>
        <v>35000 to 39999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 s="9">
        <f t="shared" si="100"/>
        <v>41531.546759259261</v>
      </c>
      <c r="L2146" s="11">
        <v>2013</v>
      </c>
      <c r="M2146">
        <v>1376399240</v>
      </c>
      <c r="N2146" s="9">
        <f t="shared" si="101"/>
        <v>41499.546759259261</v>
      </c>
      <c r="O2146" s="11">
        <f>YEAR(Table1[[#This Row],[launch date  conversion]])</f>
        <v>2013</v>
      </c>
      <c r="P2146" t="b">
        <v>0</v>
      </c>
      <c r="Q2146">
        <v>24</v>
      </c>
      <c r="R2146" t="b">
        <v>0</v>
      </c>
      <c r="S2146" t="s">
        <v>8280</v>
      </c>
      <c r="T2146" t="s">
        <v>8350</v>
      </c>
      <c r="U2146" t="s">
        <v>8376</v>
      </c>
    </row>
    <row r="2147" spans="1:21" ht="50" customHeight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15" t="str">
        <f t="shared" si="99"/>
        <v>15000 to 19999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 s="9">
        <f t="shared" si="100"/>
        <v>41605.279097222221</v>
      </c>
      <c r="L2147" s="11">
        <v>2013</v>
      </c>
      <c r="M2147">
        <v>1382938914</v>
      </c>
      <c r="N2147" s="9">
        <f t="shared" si="101"/>
        <v>41575.237430555557</v>
      </c>
      <c r="O2147" s="11">
        <f>YEAR(Table1[[#This Row],[launch date  conversion]])</f>
        <v>2013</v>
      </c>
      <c r="P2147" t="b">
        <v>0</v>
      </c>
      <c r="Q2147">
        <v>89</v>
      </c>
      <c r="R2147" t="b">
        <v>0</v>
      </c>
      <c r="S2147" t="s">
        <v>8280</v>
      </c>
      <c r="T2147" t="s">
        <v>8350</v>
      </c>
      <c r="U2147" t="s">
        <v>8376</v>
      </c>
    </row>
    <row r="2148" spans="1:21" ht="50" customHeight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15" t="str">
        <f t="shared" si="99"/>
        <v>5000 to 9999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 s="9">
        <f t="shared" si="100"/>
        <v>42411.679513888885</v>
      </c>
      <c r="L2148" s="11">
        <v>2016</v>
      </c>
      <c r="M2148">
        <v>1453997910</v>
      </c>
      <c r="N2148" s="9">
        <f t="shared" si="101"/>
        <v>42397.679513888885</v>
      </c>
      <c r="O2148" s="11">
        <f>YEAR(Table1[[#This Row],[launch date  conversion]])</f>
        <v>2016</v>
      </c>
      <c r="P2148" t="b">
        <v>0</v>
      </c>
      <c r="Q2148">
        <v>1</v>
      </c>
      <c r="R2148" t="b">
        <v>0</v>
      </c>
      <c r="S2148" t="s">
        <v>8280</v>
      </c>
      <c r="T2148" t="s">
        <v>8350</v>
      </c>
      <c r="U2148" t="s">
        <v>8376</v>
      </c>
    </row>
    <row r="2149" spans="1:21" ht="50" customHeight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15" t="str">
        <f t="shared" si="99"/>
        <v>Greater than 50000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 s="9">
        <f t="shared" si="100"/>
        <v>41959.337361111116</v>
      </c>
      <c r="L2149" s="11">
        <v>2014</v>
      </c>
      <c r="M2149">
        <v>1413356748</v>
      </c>
      <c r="N2149" s="9">
        <f t="shared" si="101"/>
        <v>41927.295694444445</v>
      </c>
      <c r="O2149" s="11">
        <f>YEAR(Table1[[#This Row],[launch date  conversion]])</f>
        <v>2014</v>
      </c>
      <c r="P2149" t="b">
        <v>0</v>
      </c>
      <c r="Q2149">
        <v>55</v>
      </c>
      <c r="R2149" t="b">
        <v>0</v>
      </c>
      <c r="S2149" t="s">
        <v>8280</v>
      </c>
      <c r="T2149" t="s">
        <v>8350</v>
      </c>
      <c r="U2149" t="s">
        <v>8376</v>
      </c>
    </row>
    <row r="2150" spans="1:21" ht="50" customHeight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15" t="str">
        <f t="shared" si="99"/>
        <v>less than 1000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9">
        <f t="shared" si="100"/>
        <v>42096.691921296297</v>
      </c>
      <c r="L2150" s="11">
        <v>2015</v>
      </c>
      <c r="M2150">
        <v>1425404182</v>
      </c>
      <c r="N2150" s="9">
        <f t="shared" si="101"/>
        <v>42066.733587962968</v>
      </c>
      <c r="O2150" s="11">
        <f>YEAR(Table1[[#This Row],[launch date  conversion]])</f>
        <v>2015</v>
      </c>
      <c r="P2150" t="b">
        <v>0</v>
      </c>
      <c r="Q2150">
        <v>2</v>
      </c>
      <c r="R2150" t="b">
        <v>0</v>
      </c>
      <c r="S2150" t="s">
        <v>8280</v>
      </c>
      <c r="T2150" t="s">
        <v>8350</v>
      </c>
      <c r="U2150" t="s">
        <v>8376</v>
      </c>
    </row>
    <row r="2151" spans="1:21" ht="50" customHeight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15" t="str">
        <f t="shared" si="99"/>
        <v>1000 to 4999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9">
        <f t="shared" si="100"/>
        <v>40390</v>
      </c>
      <c r="L2151" s="11">
        <v>2010</v>
      </c>
      <c r="M2151">
        <v>1277512556</v>
      </c>
      <c r="N2151" s="9">
        <f t="shared" si="101"/>
        <v>40355.024953703702</v>
      </c>
      <c r="O2151" s="11">
        <f>YEAR(Table1[[#This Row],[launch date  conversion]])</f>
        <v>2010</v>
      </c>
      <c r="P2151" t="b">
        <v>0</v>
      </c>
      <c r="Q2151">
        <v>0</v>
      </c>
      <c r="R2151" t="b">
        <v>0</v>
      </c>
      <c r="S2151" t="s">
        <v>8280</v>
      </c>
      <c r="T2151" t="s">
        <v>8350</v>
      </c>
      <c r="U2151" t="s">
        <v>8376</v>
      </c>
    </row>
    <row r="2152" spans="1:21" ht="50" customHeight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15" t="str">
        <f t="shared" si="99"/>
        <v>Greater than 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 s="9">
        <f t="shared" si="100"/>
        <v>42564.284710648149</v>
      </c>
      <c r="L2152" s="11">
        <v>2016</v>
      </c>
      <c r="M2152">
        <v>1465800599</v>
      </c>
      <c r="N2152" s="9">
        <f t="shared" si="101"/>
        <v>42534.284710648149</v>
      </c>
      <c r="O2152" s="11">
        <f>YEAR(Table1[[#This Row],[launch date  conversion]])</f>
        <v>2016</v>
      </c>
      <c r="P2152" t="b">
        <v>0</v>
      </c>
      <c r="Q2152">
        <v>4</v>
      </c>
      <c r="R2152" t="b">
        <v>0</v>
      </c>
      <c r="S2152" t="s">
        <v>8280</v>
      </c>
      <c r="T2152" t="s">
        <v>8350</v>
      </c>
      <c r="U2152" t="s">
        <v>8376</v>
      </c>
    </row>
    <row r="2153" spans="1:21" ht="50" customHeight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15" t="str">
        <f t="shared" si="99"/>
        <v>45000 to 49999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 s="9">
        <f t="shared" si="100"/>
        <v>42550.847384259265</v>
      </c>
      <c r="L2153" s="11">
        <v>2016</v>
      </c>
      <c r="M2153">
        <v>1464639614</v>
      </c>
      <c r="N2153" s="9">
        <f t="shared" si="101"/>
        <v>42520.847384259265</v>
      </c>
      <c r="O2153" s="11">
        <f>YEAR(Table1[[#This Row],[launch date  conversion]])</f>
        <v>2016</v>
      </c>
      <c r="P2153" t="b">
        <v>0</v>
      </c>
      <c r="Q2153">
        <v>6</v>
      </c>
      <c r="R2153" t="b">
        <v>0</v>
      </c>
      <c r="S2153" t="s">
        <v>8280</v>
      </c>
      <c r="T2153" t="s">
        <v>8350</v>
      </c>
      <c r="U2153" t="s">
        <v>8376</v>
      </c>
    </row>
    <row r="2154" spans="1:21" ht="50" customHeight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15" t="str">
        <f t="shared" si="99"/>
        <v>30000 to 34999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 s="9">
        <f t="shared" si="100"/>
        <v>41713.790613425925</v>
      </c>
      <c r="L2154" s="11">
        <v>2014</v>
      </c>
      <c r="M2154">
        <v>1392321509</v>
      </c>
      <c r="N2154" s="9">
        <f t="shared" si="101"/>
        <v>41683.832280092596</v>
      </c>
      <c r="O2154" s="11">
        <f>YEAR(Table1[[#This Row],[launch date  conversion]])</f>
        <v>2014</v>
      </c>
      <c r="P2154" t="b">
        <v>0</v>
      </c>
      <c r="Q2154">
        <v>4</v>
      </c>
      <c r="R2154" t="b">
        <v>0</v>
      </c>
      <c r="S2154" t="s">
        <v>8280</v>
      </c>
      <c r="T2154" t="s">
        <v>8350</v>
      </c>
      <c r="U2154" t="s">
        <v>8376</v>
      </c>
    </row>
    <row r="2155" spans="1:21" ht="50" customHeight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15" t="str">
        <f t="shared" si="99"/>
        <v>Greater than 50000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 s="9">
        <f t="shared" si="100"/>
        <v>42014.332638888889</v>
      </c>
      <c r="L2155" s="11">
        <v>2015</v>
      </c>
      <c r="M2155">
        <v>1417470718</v>
      </c>
      <c r="N2155" s="9">
        <f t="shared" si="101"/>
        <v>41974.911087962959</v>
      </c>
      <c r="O2155" s="11">
        <f>YEAR(Table1[[#This Row],[launch date  conversion]])</f>
        <v>2014</v>
      </c>
      <c r="P2155" t="b">
        <v>0</v>
      </c>
      <c r="Q2155">
        <v>4</v>
      </c>
      <c r="R2155" t="b">
        <v>0</v>
      </c>
      <c r="S2155" t="s">
        <v>8280</v>
      </c>
      <c r="T2155" t="s">
        <v>8350</v>
      </c>
      <c r="U2155" t="s">
        <v>8376</v>
      </c>
    </row>
    <row r="2156" spans="1:21" ht="50" customHeight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15" t="str">
        <f t="shared" si="99"/>
        <v>less than 1000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 s="9">
        <f t="shared" si="100"/>
        <v>41667.632256944446</v>
      </c>
      <c r="L2156" s="11">
        <v>2014</v>
      </c>
      <c r="M2156">
        <v>1389193827</v>
      </c>
      <c r="N2156" s="9">
        <f t="shared" si="101"/>
        <v>41647.632256944446</v>
      </c>
      <c r="O2156" s="11">
        <f>YEAR(Table1[[#This Row],[launch date  conversion]])</f>
        <v>2014</v>
      </c>
      <c r="P2156" t="b">
        <v>0</v>
      </c>
      <c r="Q2156">
        <v>2</v>
      </c>
      <c r="R2156" t="b">
        <v>0</v>
      </c>
      <c r="S2156" t="s">
        <v>8280</v>
      </c>
      <c r="T2156" t="s">
        <v>8350</v>
      </c>
      <c r="U2156" t="s">
        <v>8376</v>
      </c>
    </row>
    <row r="2157" spans="1:21" ht="50" customHeight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15" t="str">
        <f t="shared" si="99"/>
        <v>5000 to 9999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 s="9">
        <f t="shared" si="100"/>
        <v>42460.70584490741</v>
      </c>
      <c r="L2157" s="11">
        <v>2016</v>
      </c>
      <c r="M2157">
        <v>1456854985</v>
      </c>
      <c r="N2157" s="9">
        <f t="shared" si="101"/>
        <v>42430.747511574074</v>
      </c>
      <c r="O2157" s="11">
        <f>YEAR(Table1[[#This Row],[launch date  conversion]])</f>
        <v>2016</v>
      </c>
      <c r="P2157" t="b">
        <v>0</v>
      </c>
      <c r="Q2157">
        <v>5</v>
      </c>
      <c r="R2157" t="b">
        <v>0</v>
      </c>
      <c r="S2157" t="s">
        <v>8280</v>
      </c>
      <c r="T2157" t="s">
        <v>8350</v>
      </c>
      <c r="U2157" t="s">
        <v>8376</v>
      </c>
    </row>
    <row r="2158" spans="1:21" ht="50" customHeight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15" t="str">
        <f t="shared" si="99"/>
        <v>Greater than 50000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 s="9">
        <f t="shared" si="100"/>
        <v>41533.85423611111</v>
      </c>
      <c r="L2158" s="11">
        <v>2013</v>
      </c>
      <c r="M2158">
        <v>1375475406</v>
      </c>
      <c r="N2158" s="9">
        <f t="shared" si="101"/>
        <v>41488.85423611111</v>
      </c>
      <c r="O2158" s="11">
        <f>YEAR(Table1[[#This Row],[launch date  conversion]])</f>
        <v>2013</v>
      </c>
      <c r="P2158" t="b">
        <v>0</v>
      </c>
      <c r="Q2158">
        <v>83</v>
      </c>
      <c r="R2158" t="b">
        <v>0</v>
      </c>
      <c r="S2158" t="s">
        <v>8280</v>
      </c>
      <c r="T2158" t="s">
        <v>8350</v>
      </c>
      <c r="U2158" t="s">
        <v>8376</v>
      </c>
    </row>
    <row r="2159" spans="1:21" ht="50" customHeight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15" t="str">
        <f t="shared" si="99"/>
        <v>Greater than 50000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 s="9">
        <f t="shared" si="100"/>
        <v>42727.332638888889</v>
      </c>
      <c r="L2159" s="11">
        <v>2016</v>
      </c>
      <c r="M2159">
        <v>1479684783</v>
      </c>
      <c r="N2159" s="9">
        <f t="shared" si="101"/>
        <v>42694.98128472222</v>
      </c>
      <c r="O2159" s="11">
        <f>YEAR(Table1[[#This Row],[launch date  conversion]])</f>
        <v>2016</v>
      </c>
      <c r="P2159" t="b">
        <v>0</v>
      </c>
      <c r="Q2159">
        <v>57</v>
      </c>
      <c r="R2159" t="b">
        <v>0</v>
      </c>
      <c r="S2159" t="s">
        <v>8280</v>
      </c>
      <c r="T2159" t="s">
        <v>8350</v>
      </c>
      <c r="U2159" t="s">
        <v>8376</v>
      </c>
    </row>
    <row r="2160" spans="1:21" ht="50" customHeight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15" t="str">
        <f t="shared" si="99"/>
        <v>Greater than 50000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 s="9">
        <f t="shared" si="100"/>
        <v>41309.853865740741</v>
      </c>
      <c r="L2160" s="11">
        <v>2013</v>
      </c>
      <c r="M2160">
        <v>1356121774</v>
      </c>
      <c r="N2160" s="9">
        <f t="shared" si="101"/>
        <v>41264.853865740741</v>
      </c>
      <c r="O2160" s="11">
        <f>YEAR(Table1[[#This Row],[launch date  conversion]])</f>
        <v>2012</v>
      </c>
      <c r="P2160" t="b">
        <v>0</v>
      </c>
      <c r="Q2160">
        <v>311</v>
      </c>
      <c r="R2160" t="b">
        <v>0</v>
      </c>
      <c r="S2160" t="s">
        <v>8280</v>
      </c>
      <c r="T2160" t="s">
        <v>8350</v>
      </c>
      <c r="U2160" t="s">
        <v>8376</v>
      </c>
    </row>
    <row r="2161" spans="1:21" ht="50" customHeight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15" t="str">
        <f t="shared" si="99"/>
        <v>1000 to 4999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 s="9">
        <f t="shared" si="100"/>
        <v>40740.731180555551</v>
      </c>
      <c r="L2161" s="11">
        <v>2011</v>
      </c>
      <c r="M2161">
        <v>1308245574</v>
      </c>
      <c r="N2161" s="9">
        <f t="shared" si="101"/>
        <v>40710.731180555551</v>
      </c>
      <c r="O2161" s="11">
        <f>YEAR(Table1[[#This Row],[launch date  conversion]])</f>
        <v>2011</v>
      </c>
      <c r="P2161" t="b">
        <v>0</v>
      </c>
      <c r="Q2161">
        <v>2</v>
      </c>
      <c r="R2161" t="b">
        <v>0</v>
      </c>
      <c r="S2161" t="s">
        <v>8280</v>
      </c>
      <c r="T2161" t="s">
        <v>8350</v>
      </c>
      <c r="U2161" t="s">
        <v>8376</v>
      </c>
    </row>
    <row r="2162" spans="1:21" ht="50" customHeight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15" t="str">
        <f t="shared" si="99"/>
        <v>10000 to 14999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 s="9">
        <f t="shared" si="100"/>
        <v>41048.711863425924</v>
      </c>
      <c r="L2162" s="11">
        <v>2012</v>
      </c>
      <c r="M2162">
        <v>1334855105</v>
      </c>
      <c r="N2162" s="9">
        <f t="shared" si="101"/>
        <v>41018.711863425924</v>
      </c>
      <c r="O2162" s="11">
        <f>YEAR(Table1[[#This Row],[launch date  conversion]])</f>
        <v>2012</v>
      </c>
      <c r="P2162" t="b">
        <v>0</v>
      </c>
      <c r="Q2162">
        <v>16</v>
      </c>
      <c r="R2162" t="b">
        <v>0</v>
      </c>
      <c r="S2162" t="s">
        <v>8280</v>
      </c>
      <c r="T2162" t="s">
        <v>8350</v>
      </c>
      <c r="U2162" t="s">
        <v>8376</v>
      </c>
    </row>
    <row r="2163" spans="1:21" ht="50" customHeight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15" t="str">
        <f t="shared" si="99"/>
        <v>less than 1000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 s="9">
        <f t="shared" si="100"/>
        <v>42270.852534722217</v>
      </c>
      <c r="L2163" s="11">
        <v>2015</v>
      </c>
      <c r="M2163">
        <v>1440448059</v>
      </c>
      <c r="N2163" s="9">
        <f t="shared" si="101"/>
        <v>42240.852534722217</v>
      </c>
      <c r="O2163" s="11">
        <f>YEAR(Table1[[#This Row],[launch date  conversion]])</f>
        <v>2015</v>
      </c>
      <c r="P2163" t="b">
        <v>0</v>
      </c>
      <c r="Q2163">
        <v>13</v>
      </c>
      <c r="R2163" t="b">
        <v>1</v>
      </c>
      <c r="S2163" t="s">
        <v>8274</v>
      </c>
      <c r="T2163" t="s">
        <v>8352</v>
      </c>
      <c r="U2163" t="s">
        <v>8370</v>
      </c>
    </row>
    <row r="2164" spans="1:21" ht="50" customHeight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15" t="str">
        <f t="shared" si="99"/>
        <v>1000 to 4999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 s="9">
        <f t="shared" si="100"/>
        <v>41844.766099537039</v>
      </c>
      <c r="L2164" s="11">
        <v>2014</v>
      </c>
      <c r="M2164">
        <v>1403547791</v>
      </c>
      <c r="N2164" s="9">
        <f t="shared" si="101"/>
        <v>41813.766099537039</v>
      </c>
      <c r="O2164" s="11">
        <f>YEAR(Table1[[#This Row],[launch date  conversion]])</f>
        <v>2014</v>
      </c>
      <c r="P2164" t="b">
        <v>0</v>
      </c>
      <c r="Q2164">
        <v>58</v>
      </c>
      <c r="R2164" t="b">
        <v>1</v>
      </c>
      <c r="S2164" t="s">
        <v>8274</v>
      </c>
      <c r="T2164" t="s">
        <v>8352</v>
      </c>
      <c r="U2164" t="s">
        <v>8370</v>
      </c>
    </row>
    <row r="2165" spans="1:21" ht="50" customHeight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15" t="str">
        <f t="shared" si="99"/>
        <v>1000 to 4999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 s="9">
        <f t="shared" si="100"/>
        <v>42163.159722222219</v>
      </c>
      <c r="L2165" s="11">
        <v>2015</v>
      </c>
      <c r="M2165">
        <v>1429306520</v>
      </c>
      <c r="N2165" s="9">
        <f t="shared" si="101"/>
        <v>42111.899537037039</v>
      </c>
      <c r="O2165" s="11">
        <f>YEAR(Table1[[#This Row],[launch date  conversion]])</f>
        <v>2015</v>
      </c>
      <c r="P2165" t="b">
        <v>0</v>
      </c>
      <c r="Q2165">
        <v>44</v>
      </c>
      <c r="R2165" t="b">
        <v>1</v>
      </c>
      <c r="S2165" t="s">
        <v>8274</v>
      </c>
      <c r="T2165" t="s">
        <v>8352</v>
      </c>
      <c r="U2165" t="s">
        <v>8370</v>
      </c>
    </row>
    <row r="2166" spans="1:21" ht="50" customHeight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15" t="str">
        <f t="shared" si="99"/>
        <v>5000 to 9999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 s="9">
        <f t="shared" si="100"/>
        <v>42546.165972222225</v>
      </c>
      <c r="L2166" s="11">
        <v>2016</v>
      </c>
      <c r="M2166">
        <v>1464196414</v>
      </c>
      <c r="N2166" s="9">
        <f t="shared" si="101"/>
        <v>42515.71775462963</v>
      </c>
      <c r="O2166" s="11">
        <f>YEAR(Table1[[#This Row],[launch date  conversion]])</f>
        <v>2016</v>
      </c>
      <c r="P2166" t="b">
        <v>0</v>
      </c>
      <c r="Q2166">
        <v>83</v>
      </c>
      <c r="R2166" t="b">
        <v>1</v>
      </c>
      <c r="S2166" t="s">
        <v>8274</v>
      </c>
      <c r="T2166" t="s">
        <v>8352</v>
      </c>
      <c r="U2166" t="s">
        <v>8370</v>
      </c>
    </row>
    <row r="2167" spans="1:21" ht="50" customHeight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15" t="str">
        <f t="shared" si="99"/>
        <v>1000 to 4999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 s="9">
        <f t="shared" si="100"/>
        <v>42468.625405092593</v>
      </c>
      <c r="L2167" s="11">
        <v>2016</v>
      </c>
      <c r="M2167">
        <v>1457539235</v>
      </c>
      <c r="N2167" s="9">
        <f t="shared" si="101"/>
        <v>42438.667071759264</v>
      </c>
      <c r="O2167" s="11">
        <f>YEAR(Table1[[#This Row],[launch date  conversion]])</f>
        <v>2016</v>
      </c>
      <c r="P2167" t="b">
        <v>0</v>
      </c>
      <c r="Q2167">
        <v>117</v>
      </c>
      <c r="R2167" t="b">
        <v>1</v>
      </c>
      <c r="S2167" t="s">
        <v>8274</v>
      </c>
      <c r="T2167" t="s">
        <v>8352</v>
      </c>
      <c r="U2167" t="s">
        <v>8370</v>
      </c>
    </row>
    <row r="2168" spans="1:21" ht="50" customHeight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15" t="str">
        <f t="shared" si="99"/>
        <v>1000 to 4999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 s="9">
        <f t="shared" si="100"/>
        <v>41978.879837962959</v>
      </c>
      <c r="L2168" s="11">
        <v>2014</v>
      </c>
      <c r="M2168">
        <v>1413922018</v>
      </c>
      <c r="N2168" s="9">
        <f t="shared" si="101"/>
        <v>41933.838171296295</v>
      </c>
      <c r="O2168" s="11">
        <f>YEAR(Table1[[#This Row],[launch date  conversion]])</f>
        <v>2014</v>
      </c>
      <c r="P2168" t="b">
        <v>0</v>
      </c>
      <c r="Q2168">
        <v>32</v>
      </c>
      <c r="R2168" t="b">
        <v>1</v>
      </c>
      <c r="S2168" t="s">
        <v>8274</v>
      </c>
      <c r="T2168" t="s">
        <v>8352</v>
      </c>
      <c r="U2168" t="s">
        <v>8370</v>
      </c>
    </row>
    <row r="2169" spans="1:21" ht="50" customHeight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15" t="str">
        <f t="shared" si="99"/>
        <v>less than 1000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 s="9">
        <f t="shared" si="100"/>
        <v>41167.066400462965</v>
      </c>
      <c r="L2169" s="11">
        <v>2012</v>
      </c>
      <c r="M2169">
        <v>1346463337</v>
      </c>
      <c r="N2169" s="9">
        <f t="shared" si="101"/>
        <v>41153.066400462965</v>
      </c>
      <c r="O2169" s="11">
        <f>YEAR(Table1[[#This Row],[launch date  conversion]])</f>
        <v>2012</v>
      </c>
      <c r="P2169" t="b">
        <v>0</v>
      </c>
      <c r="Q2169">
        <v>8</v>
      </c>
      <c r="R2169" t="b">
        <v>1</v>
      </c>
      <c r="S2169" t="s">
        <v>8274</v>
      </c>
      <c r="T2169" t="s">
        <v>8352</v>
      </c>
      <c r="U2169" t="s">
        <v>8370</v>
      </c>
    </row>
    <row r="2170" spans="1:21" ht="50" customHeight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15" t="str">
        <f t="shared" si="99"/>
        <v>15000 to 19999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 s="9">
        <f t="shared" si="100"/>
        <v>42776.208333333328</v>
      </c>
      <c r="L2170" s="11">
        <v>2017</v>
      </c>
      <c r="M2170">
        <v>1484058261</v>
      </c>
      <c r="N2170" s="9">
        <f t="shared" si="101"/>
        <v>42745.600243055553</v>
      </c>
      <c r="O2170" s="11">
        <f>YEAR(Table1[[#This Row],[launch date  conversion]])</f>
        <v>2017</v>
      </c>
      <c r="P2170" t="b">
        <v>0</v>
      </c>
      <c r="Q2170">
        <v>340</v>
      </c>
      <c r="R2170" t="b">
        <v>1</v>
      </c>
      <c r="S2170" t="s">
        <v>8274</v>
      </c>
      <c r="T2170" t="s">
        <v>8352</v>
      </c>
      <c r="U2170" t="s">
        <v>8370</v>
      </c>
    </row>
    <row r="2171" spans="1:21" ht="50" customHeight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15" t="str">
        <f t="shared" si="99"/>
        <v>less than 1000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 s="9">
        <f t="shared" si="100"/>
        <v>42796.700821759259</v>
      </c>
      <c r="L2171" s="11">
        <v>2017</v>
      </c>
      <c r="M2171">
        <v>1488214151</v>
      </c>
      <c r="N2171" s="9">
        <f t="shared" si="101"/>
        <v>42793.700821759259</v>
      </c>
      <c r="O2171" s="11">
        <f>YEAR(Table1[[#This Row],[launch date  conversion]])</f>
        <v>2017</v>
      </c>
      <c r="P2171" t="b">
        <v>0</v>
      </c>
      <c r="Q2171">
        <v>7</v>
      </c>
      <c r="R2171" t="b">
        <v>1</v>
      </c>
      <c r="S2171" t="s">
        <v>8274</v>
      </c>
      <c r="T2171" t="s">
        <v>8352</v>
      </c>
      <c r="U2171" t="s">
        <v>8370</v>
      </c>
    </row>
    <row r="2172" spans="1:21" ht="50" customHeight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15" t="str">
        <f t="shared" si="99"/>
        <v>less than 1000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 s="9">
        <f t="shared" si="100"/>
        <v>42238.750254629631</v>
      </c>
      <c r="L2172" s="11">
        <v>2015</v>
      </c>
      <c r="M2172">
        <v>1436810422</v>
      </c>
      <c r="N2172" s="9">
        <f t="shared" si="101"/>
        <v>42198.750254629631</v>
      </c>
      <c r="O2172" s="11">
        <f>YEAR(Table1[[#This Row],[launch date  conversion]])</f>
        <v>2015</v>
      </c>
      <c r="P2172" t="b">
        <v>0</v>
      </c>
      <c r="Q2172">
        <v>19</v>
      </c>
      <c r="R2172" t="b">
        <v>1</v>
      </c>
      <c r="S2172" t="s">
        <v>8274</v>
      </c>
      <c r="T2172" t="s">
        <v>8352</v>
      </c>
      <c r="U2172" t="s">
        <v>8370</v>
      </c>
    </row>
    <row r="2173" spans="1:21" ht="50" customHeight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15" t="str">
        <f t="shared" si="99"/>
        <v>1000 to 4999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 s="9">
        <f t="shared" si="100"/>
        <v>42177.208333333328</v>
      </c>
      <c r="L2173" s="11">
        <v>2015</v>
      </c>
      <c r="M2173">
        <v>1431903495</v>
      </c>
      <c r="N2173" s="9">
        <f t="shared" si="101"/>
        <v>42141.95711805555</v>
      </c>
      <c r="O2173" s="11">
        <f>YEAR(Table1[[#This Row],[launch date  conversion]])</f>
        <v>2015</v>
      </c>
      <c r="P2173" t="b">
        <v>0</v>
      </c>
      <c r="Q2173">
        <v>47</v>
      </c>
      <c r="R2173" t="b">
        <v>1</v>
      </c>
      <c r="S2173" t="s">
        <v>8274</v>
      </c>
      <c r="T2173" t="s">
        <v>8352</v>
      </c>
      <c r="U2173" t="s">
        <v>8370</v>
      </c>
    </row>
    <row r="2174" spans="1:21" ht="50" customHeight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15" t="str">
        <f t="shared" si="99"/>
        <v>1000 to 4999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 s="9">
        <f t="shared" si="100"/>
        <v>42112.580092592587</v>
      </c>
      <c r="L2174" s="11">
        <v>2015</v>
      </c>
      <c r="M2174">
        <v>1426773320</v>
      </c>
      <c r="N2174" s="9">
        <f t="shared" si="101"/>
        <v>42082.580092592587</v>
      </c>
      <c r="O2174" s="11">
        <f>YEAR(Table1[[#This Row],[launch date  conversion]])</f>
        <v>2015</v>
      </c>
      <c r="P2174" t="b">
        <v>0</v>
      </c>
      <c r="Q2174">
        <v>13</v>
      </c>
      <c r="R2174" t="b">
        <v>1</v>
      </c>
      <c r="S2174" t="s">
        <v>8274</v>
      </c>
      <c r="T2174" t="s">
        <v>8352</v>
      </c>
      <c r="U2174" t="s">
        <v>8370</v>
      </c>
    </row>
    <row r="2175" spans="1:21" ht="50" customHeight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15" t="str">
        <f t="shared" si="99"/>
        <v>1000 to 4999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 s="9">
        <f t="shared" si="100"/>
        <v>41527.165972222225</v>
      </c>
      <c r="L2175" s="11">
        <v>2013</v>
      </c>
      <c r="M2175">
        <v>1376066243</v>
      </c>
      <c r="N2175" s="9">
        <f t="shared" si="101"/>
        <v>41495.692627314813</v>
      </c>
      <c r="O2175" s="11">
        <f>YEAR(Table1[[#This Row],[launch date  conversion]])</f>
        <v>2013</v>
      </c>
      <c r="P2175" t="b">
        <v>0</v>
      </c>
      <c r="Q2175">
        <v>90</v>
      </c>
      <c r="R2175" t="b">
        <v>1</v>
      </c>
      <c r="S2175" t="s">
        <v>8274</v>
      </c>
      <c r="T2175" t="s">
        <v>8352</v>
      </c>
      <c r="U2175" t="s">
        <v>8370</v>
      </c>
    </row>
    <row r="2176" spans="1:21" ht="50" customHeight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15" t="str">
        <f t="shared" si="99"/>
        <v>1000 to 4999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 s="9">
        <f t="shared" si="100"/>
        <v>42495.542905092589</v>
      </c>
      <c r="L2176" s="11">
        <v>2016</v>
      </c>
      <c r="M2176">
        <v>1459861307</v>
      </c>
      <c r="N2176" s="9">
        <f t="shared" si="101"/>
        <v>42465.542905092589</v>
      </c>
      <c r="O2176" s="11">
        <f>YEAR(Table1[[#This Row],[launch date  conversion]])</f>
        <v>2016</v>
      </c>
      <c r="P2176" t="b">
        <v>0</v>
      </c>
      <c r="Q2176">
        <v>63</v>
      </c>
      <c r="R2176" t="b">
        <v>1</v>
      </c>
      <c r="S2176" t="s">
        <v>8274</v>
      </c>
      <c r="T2176" t="s">
        <v>8352</v>
      </c>
      <c r="U2176" t="s">
        <v>8370</v>
      </c>
    </row>
    <row r="2177" spans="1:21" ht="50" customHeight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15" t="str">
        <f t="shared" si="99"/>
        <v>less than 1000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 s="9">
        <f t="shared" si="100"/>
        <v>42572.009097222224</v>
      </c>
      <c r="L2177" s="11">
        <v>2016</v>
      </c>
      <c r="M2177">
        <v>1468455186</v>
      </c>
      <c r="N2177" s="9">
        <f t="shared" si="101"/>
        <v>42565.009097222224</v>
      </c>
      <c r="O2177" s="11">
        <f>YEAR(Table1[[#This Row],[launch date  conversion]])</f>
        <v>2016</v>
      </c>
      <c r="P2177" t="b">
        <v>0</v>
      </c>
      <c r="Q2177">
        <v>26</v>
      </c>
      <c r="R2177" t="b">
        <v>1</v>
      </c>
      <c r="S2177" t="s">
        <v>8274</v>
      </c>
      <c r="T2177" t="s">
        <v>8352</v>
      </c>
      <c r="U2177" t="s">
        <v>8370</v>
      </c>
    </row>
    <row r="2178" spans="1:21" ht="50" customHeight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15" t="str">
        <f t="shared" ref="E2178:E2241" si="102">_xlfn.IFS(D2178&lt;1000,"less than 1000",D2178&lt;5000, "1000 to 4999",D2178&lt;10000, "5000 to 9999",D2178&lt;15000, "10000 to 14999",D2178&lt;20000,"15000 to 19999",D2178&lt;25000, "20000 to 24999", D2178&lt;30000, "25000 to 29999",D2178&lt;35000,"30000 to 34999", D2178&lt;40000,"35000 to 39999", D2178&lt;45000,"40000 to 44999",D2178&lt;50000,"45000 to 49999",TRUE, "Greater than 50000")</f>
        <v>5000 to 9999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 s="9">
        <f t="shared" si="100"/>
        <v>42126.633206018523</v>
      </c>
      <c r="L2178" s="11">
        <v>2015</v>
      </c>
      <c r="M2178">
        <v>1427987509</v>
      </c>
      <c r="N2178" s="9">
        <f t="shared" si="101"/>
        <v>42096.633206018523</v>
      </c>
      <c r="O2178" s="11">
        <f>YEAR(Table1[[#This Row],[launch date  conversion]])</f>
        <v>2015</v>
      </c>
      <c r="P2178" t="b">
        <v>0</v>
      </c>
      <c r="Q2178">
        <v>71</v>
      </c>
      <c r="R2178" t="b">
        <v>1</v>
      </c>
      <c r="S2178" t="s">
        <v>8274</v>
      </c>
      <c r="T2178" t="s">
        <v>8352</v>
      </c>
      <c r="U2178" t="s">
        <v>8370</v>
      </c>
    </row>
    <row r="2179" spans="1:21" ht="50" customHeight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15" t="str">
        <f t="shared" si="102"/>
        <v>1000 to 4999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 s="9">
        <f t="shared" ref="K2179:K2242" si="103">(((J2179/60)/60)/24)+DATE(1970,1,1)</f>
        <v>42527.250775462962</v>
      </c>
      <c r="L2179" s="11">
        <v>2016</v>
      </c>
      <c r="M2179">
        <v>1463032867</v>
      </c>
      <c r="N2179" s="9">
        <f t="shared" ref="N2179:N2242" si="104">(((M2179/60)/60)/24)+DATE(1970,1,1)</f>
        <v>42502.250775462962</v>
      </c>
      <c r="O2179" s="11">
        <f>YEAR(Table1[[#This Row],[launch date  conversion]])</f>
        <v>2016</v>
      </c>
      <c r="P2179" t="b">
        <v>0</v>
      </c>
      <c r="Q2179">
        <v>38</v>
      </c>
      <c r="R2179" t="b">
        <v>1</v>
      </c>
      <c r="S2179" t="s">
        <v>8274</v>
      </c>
      <c r="T2179" t="s">
        <v>8352</v>
      </c>
      <c r="U2179" t="s">
        <v>8370</v>
      </c>
    </row>
    <row r="2180" spans="1:21" ht="50" customHeight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15" t="str">
        <f t="shared" si="102"/>
        <v>25000 to 29999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 s="9">
        <f t="shared" si="103"/>
        <v>42753.63653935185</v>
      </c>
      <c r="L2180" s="11">
        <v>2017</v>
      </c>
      <c r="M2180">
        <v>1482160597</v>
      </c>
      <c r="N2180" s="9">
        <f t="shared" si="104"/>
        <v>42723.63653935185</v>
      </c>
      <c r="O2180" s="11">
        <f>YEAR(Table1[[#This Row],[launch date  conversion]])</f>
        <v>2016</v>
      </c>
      <c r="P2180" t="b">
        <v>0</v>
      </c>
      <c r="Q2180">
        <v>859</v>
      </c>
      <c r="R2180" t="b">
        <v>1</v>
      </c>
      <c r="S2180" t="s">
        <v>8274</v>
      </c>
      <c r="T2180" t="s">
        <v>8352</v>
      </c>
      <c r="U2180" t="s">
        <v>8370</v>
      </c>
    </row>
    <row r="2181" spans="1:21" ht="50" customHeight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15" t="str">
        <f t="shared" si="102"/>
        <v>1000 to 4999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 s="9">
        <f t="shared" si="103"/>
        <v>42105.171203703707</v>
      </c>
      <c r="L2181" s="11">
        <v>2015</v>
      </c>
      <c r="M2181">
        <v>1426133192</v>
      </c>
      <c r="N2181" s="9">
        <f t="shared" si="104"/>
        <v>42075.171203703707</v>
      </c>
      <c r="O2181" s="11">
        <f>YEAR(Table1[[#This Row],[launch date  conversion]])</f>
        <v>2015</v>
      </c>
      <c r="P2181" t="b">
        <v>0</v>
      </c>
      <c r="Q2181">
        <v>21</v>
      </c>
      <c r="R2181" t="b">
        <v>1</v>
      </c>
      <c r="S2181" t="s">
        <v>8274</v>
      </c>
      <c r="T2181" t="s">
        <v>8352</v>
      </c>
      <c r="U2181" t="s">
        <v>8370</v>
      </c>
    </row>
    <row r="2182" spans="1:21" ht="50" customHeight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15" t="str">
        <f t="shared" si="102"/>
        <v>5000 to 9999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 s="9">
        <f t="shared" si="103"/>
        <v>42321.711435185185</v>
      </c>
      <c r="L2182" s="11">
        <v>2015</v>
      </c>
      <c r="M2182">
        <v>1443801868</v>
      </c>
      <c r="N2182" s="9">
        <f t="shared" si="104"/>
        <v>42279.669768518521</v>
      </c>
      <c r="O2182" s="11">
        <f>YEAR(Table1[[#This Row],[launch date  conversion]])</f>
        <v>2015</v>
      </c>
      <c r="P2182" t="b">
        <v>0</v>
      </c>
      <c r="Q2182">
        <v>78</v>
      </c>
      <c r="R2182" t="b">
        <v>1</v>
      </c>
      <c r="S2182" t="s">
        <v>8274</v>
      </c>
      <c r="T2182" t="s">
        <v>8352</v>
      </c>
      <c r="U2182" t="s">
        <v>8370</v>
      </c>
    </row>
    <row r="2183" spans="1:21" ht="50" customHeight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15" t="str">
        <f t="shared" si="102"/>
        <v>1000 to 4999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 s="9">
        <f t="shared" si="103"/>
        <v>42787.005243055552</v>
      </c>
      <c r="L2183" s="11">
        <v>2017</v>
      </c>
      <c r="M2183">
        <v>1486426053</v>
      </c>
      <c r="N2183" s="9">
        <f t="shared" si="104"/>
        <v>42773.005243055552</v>
      </c>
      <c r="O2183" s="11">
        <f>YEAR(Table1[[#This Row],[launch date  conversion]])</f>
        <v>2017</v>
      </c>
      <c r="P2183" t="b">
        <v>0</v>
      </c>
      <c r="Q2183">
        <v>53</v>
      </c>
      <c r="R2183" t="b">
        <v>1</v>
      </c>
      <c r="S2183" t="s">
        <v>8295</v>
      </c>
      <c r="T2183" t="s">
        <v>8350</v>
      </c>
      <c r="U2183" t="s">
        <v>8389</v>
      </c>
    </row>
    <row r="2184" spans="1:21" ht="50" customHeight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15" t="str">
        <f t="shared" si="102"/>
        <v>1000 to 4999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 s="9">
        <f t="shared" si="103"/>
        <v>41914.900752314818</v>
      </c>
      <c r="L2184" s="11">
        <v>2014</v>
      </c>
      <c r="M2184">
        <v>1409261825</v>
      </c>
      <c r="N2184" s="9">
        <f t="shared" si="104"/>
        <v>41879.900752314818</v>
      </c>
      <c r="O2184" s="11">
        <f>YEAR(Table1[[#This Row],[launch date  conversion]])</f>
        <v>2014</v>
      </c>
      <c r="P2184" t="b">
        <v>0</v>
      </c>
      <c r="Q2184">
        <v>356</v>
      </c>
      <c r="R2184" t="b">
        <v>1</v>
      </c>
      <c r="S2184" t="s">
        <v>8295</v>
      </c>
      <c r="T2184" t="s">
        <v>8350</v>
      </c>
      <c r="U2184" t="s">
        <v>8389</v>
      </c>
    </row>
    <row r="2185" spans="1:21" ht="50" customHeight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15" t="str">
        <f t="shared" si="102"/>
        <v>1000 to 4999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 s="9">
        <f t="shared" si="103"/>
        <v>42775.208333333328</v>
      </c>
      <c r="L2185" s="11">
        <v>2017</v>
      </c>
      <c r="M2185">
        <v>1484037977</v>
      </c>
      <c r="N2185" s="9">
        <f t="shared" si="104"/>
        <v>42745.365474537044</v>
      </c>
      <c r="O2185" s="11">
        <f>YEAR(Table1[[#This Row],[launch date  conversion]])</f>
        <v>2017</v>
      </c>
      <c r="P2185" t="b">
        <v>0</v>
      </c>
      <c r="Q2185">
        <v>279</v>
      </c>
      <c r="R2185" t="b">
        <v>1</v>
      </c>
      <c r="S2185" t="s">
        <v>8295</v>
      </c>
      <c r="T2185" t="s">
        <v>8350</v>
      </c>
      <c r="U2185" t="s">
        <v>8389</v>
      </c>
    </row>
    <row r="2186" spans="1:21" ht="50" customHeight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15" t="str">
        <f t="shared" si="102"/>
        <v>10000 to 14999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 s="9">
        <f t="shared" si="103"/>
        <v>42394.666666666672</v>
      </c>
      <c r="L2186" s="11">
        <v>2016</v>
      </c>
      <c r="M2186">
        <v>1452530041</v>
      </c>
      <c r="N2186" s="9">
        <f t="shared" si="104"/>
        <v>42380.690289351856</v>
      </c>
      <c r="O2186" s="11">
        <f>YEAR(Table1[[#This Row],[launch date  conversion]])</f>
        <v>2016</v>
      </c>
      <c r="P2186" t="b">
        <v>1</v>
      </c>
      <c r="Q2186">
        <v>266</v>
      </c>
      <c r="R2186" t="b">
        <v>1</v>
      </c>
      <c r="S2186" t="s">
        <v>8295</v>
      </c>
      <c r="T2186" t="s">
        <v>8350</v>
      </c>
      <c r="U2186" t="s">
        <v>8389</v>
      </c>
    </row>
    <row r="2187" spans="1:21" ht="50" customHeight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15" t="str">
        <f t="shared" si="102"/>
        <v>5000 to 9999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 s="9">
        <f t="shared" si="103"/>
        <v>41359.349988425929</v>
      </c>
      <c r="L2187" s="11">
        <v>2013</v>
      </c>
      <c r="M2187">
        <v>1360830239</v>
      </c>
      <c r="N2187" s="9">
        <f t="shared" si="104"/>
        <v>41319.349988425929</v>
      </c>
      <c r="O2187" s="11">
        <f>YEAR(Table1[[#This Row],[launch date  conversion]])</f>
        <v>2013</v>
      </c>
      <c r="P2187" t="b">
        <v>0</v>
      </c>
      <c r="Q2187">
        <v>623</v>
      </c>
      <c r="R2187" t="b">
        <v>1</v>
      </c>
      <c r="S2187" t="s">
        <v>8295</v>
      </c>
      <c r="T2187" t="s">
        <v>8350</v>
      </c>
      <c r="U2187" t="s">
        <v>8389</v>
      </c>
    </row>
    <row r="2188" spans="1:21" ht="50" customHeight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15" t="str">
        <f t="shared" si="102"/>
        <v>20000 to 24999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 s="9">
        <f t="shared" si="103"/>
        <v>42620.083333333328</v>
      </c>
      <c r="L2188" s="11">
        <v>2016</v>
      </c>
      <c r="M2188">
        <v>1470062743</v>
      </c>
      <c r="N2188" s="9">
        <f t="shared" si="104"/>
        <v>42583.615081018521</v>
      </c>
      <c r="O2188" s="11">
        <f>YEAR(Table1[[#This Row],[launch date  conversion]])</f>
        <v>2016</v>
      </c>
      <c r="P2188" t="b">
        <v>0</v>
      </c>
      <c r="Q2188">
        <v>392</v>
      </c>
      <c r="R2188" t="b">
        <v>1</v>
      </c>
      <c r="S2188" t="s">
        <v>8295</v>
      </c>
      <c r="T2188" t="s">
        <v>8350</v>
      </c>
      <c r="U2188" t="s">
        <v>8389</v>
      </c>
    </row>
    <row r="2189" spans="1:21" ht="50" customHeight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15" t="str">
        <f t="shared" si="102"/>
        <v>20000 to 24999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 s="9">
        <f t="shared" si="103"/>
        <v>42097.165972222225</v>
      </c>
      <c r="L2189" s="11">
        <v>2015</v>
      </c>
      <c r="M2189">
        <v>1425531666</v>
      </c>
      <c r="N2189" s="9">
        <f t="shared" si="104"/>
        <v>42068.209097222221</v>
      </c>
      <c r="O2189" s="11">
        <f>YEAR(Table1[[#This Row],[launch date  conversion]])</f>
        <v>2015</v>
      </c>
      <c r="P2189" t="b">
        <v>1</v>
      </c>
      <c r="Q2189">
        <v>3562</v>
      </c>
      <c r="R2189" t="b">
        <v>1</v>
      </c>
      <c r="S2189" t="s">
        <v>8295</v>
      </c>
      <c r="T2189" t="s">
        <v>8350</v>
      </c>
      <c r="U2189" t="s">
        <v>8389</v>
      </c>
    </row>
    <row r="2190" spans="1:21" ht="50" customHeight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15" t="str">
        <f t="shared" si="102"/>
        <v>5000 to 9999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 s="9">
        <f t="shared" si="103"/>
        <v>42668.708333333328</v>
      </c>
      <c r="L2190" s="11">
        <v>2016</v>
      </c>
      <c r="M2190">
        <v>1474380241</v>
      </c>
      <c r="N2190" s="9">
        <f t="shared" si="104"/>
        <v>42633.586122685185</v>
      </c>
      <c r="O2190" s="11">
        <f>YEAR(Table1[[#This Row],[launch date  conversion]])</f>
        <v>2016</v>
      </c>
      <c r="P2190" t="b">
        <v>0</v>
      </c>
      <c r="Q2190">
        <v>514</v>
      </c>
      <c r="R2190" t="b">
        <v>1</v>
      </c>
      <c r="S2190" t="s">
        <v>8295</v>
      </c>
      <c r="T2190" t="s">
        <v>8350</v>
      </c>
      <c r="U2190" t="s">
        <v>8389</v>
      </c>
    </row>
    <row r="2191" spans="1:21" ht="50" customHeight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15" t="str">
        <f t="shared" si="102"/>
        <v>1000 to 4999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 s="9">
        <f t="shared" si="103"/>
        <v>42481.916666666672</v>
      </c>
      <c r="L2191" s="11">
        <v>2016</v>
      </c>
      <c r="M2191">
        <v>1460055300</v>
      </c>
      <c r="N2191" s="9">
        <f t="shared" si="104"/>
        <v>42467.788194444445</v>
      </c>
      <c r="O2191" s="11">
        <f>YEAR(Table1[[#This Row],[launch date  conversion]])</f>
        <v>2016</v>
      </c>
      <c r="P2191" t="b">
        <v>0</v>
      </c>
      <c r="Q2191">
        <v>88</v>
      </c>
      <c r="R2191" t="b">
        <v>1</v>
      </c>
      <c r="S2191" t="s">
        <v>8295</v>
      </c>
      <c r="T2191" t="s">
        <v>8350</v>
      </c>
      <c r="U2191" t="s">
        <v>8389</v>
      </c>
    </row>
    <row r="2192" spans="1:21" ht="50" customHeight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15" t="str">
        <f t="shared" si="102"/>
        <v>15000 to 19999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 s="9">
        <f t="shared" si="103"/>
        <v>42452.290972222225</v>
      </c>
      <c r="L2192" s="11">
        <v>2016</v>
      </c>
      <c r="M2192">
        <v>1455721204</v>
      </c>
      <c r="N2192" s="9">
        <f t="shared" si="104"/>
        <v>42417.625046296293</v>
      </c>
      <c r="O2192" s="11">
        <f>YEAR(Table1[[#This Row],[launch date  conversion]])</f>
        <v>2016</v>
      </c>
      <c r="P2192" t="b">
        <v>0</v>
      </c>
      <c r="Q2192">
        <v>537</v>
      </c>
      <c r="R2192" t="b">
        <v>1</v>
      </c>
      <c r="S2192" t="s">
        <v>8295</v>
      </c>
      <c r="T2192" t="s">
        <v>8350</v>
      </c>
      <c r="U2192" t="s">
        <v>8389</v>
      </c>
    </row>
    <row r="2193" spans="1:21" ht="50" customHeight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15" t="str">
        <f t="shared" si="102"/>
        <v>less than 1000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 s="9">
        <f t="shared" si="103"/>
        <v>42780.833645833336</v>
      </c>
      <c r="L2193" s="11">
        <v>2017</v>
      </c>
      <c r="M2193">
        <v>1486065627</v>
      </c>
      <c r="N2193" s="9">
        <f t="shared" si="104"/>
        <v>42768.833645833336</v>
      </c>
      <c r="O2193" s="11">
        <f>YEAR(Table1[[#This Row],[launch date  conversion]])</f>
        <v>2017</v>
      </c>
      <c r="P2193" t="b">
        <v>0</v>
      </c>
      <c r="Q2193">
        <v>25</v>
      </c>
      <c r="R2193" t="b">
        <v>1</v>
      </c>
      <c r="S2193" t="s">
        <v>8295</v>
      </c>
      <c r="T2193" t="s">
        <v>8350</v>
      </c>
      <c r="U2193" t="s">
        <v>8389</v>
      </c>
    </row>
    <row r="2194" spans="1:21" ht="50" customHeight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15" t="str">
        <f t="shared" si="102"/>
        <v>10000 to 14999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 s="9">
        <f t="shared" si="103"/>
        <v>42719.958333333328</v>
      </c>
      <c r="L2194" s="11">
        <v>2016</v>
      </c>
      <c r="M2194">
        <v>1479414344</v>
      </c>
      <c r="N2194" s="9">
        <f t="shared" si="104"/>
        <v>42691.8512037037</v>
      </c>
      <c r="O2194" s="11">
        <f>YEAR(Table1[[#This Row],[launch date  conversion]])</f>
        <v>2016</v>
      </c>
      <c r="P2194" t="b">
        <v>0</v>
      </c>
      <c r="Q2194">
        <v>3238</v>
      </c>
      <c r="R2194" t="b">
        <v>1</v>
      </c>
      <c r="S2194" t="s">
        <v>8295</v>
      </c>
      <c r="T2194" t="s">
        <v>8350</v>
      </c>
      <c r="U2194" t="s">
        <v>8389</v>
      </c>
    </row>
    <row r="2195" spans="1:21" ht="50" customHeight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15" t="str">
        <f t="shared" si="102"/>
        <v>15000 to 19999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 s="9">
        <f t="shared" si="103"/>
        <v>42695.207638888889</v>
      </c>
      <c r="L2195" s="11">
        <v>2016</v>
      </c>
      <c r="M2195">
        <v>1477043072</v>
      </c>
      <c r="N2195" s="9">
        <f t="shared" si="104"/>
        <v>42664.405925925923</v>
      </c>
      <c r="O2195" s="11">
        <f>YEAR(Table1[[#This Row],[launch date  conversion]])</f>
        <v>2016</v>
      </c>
      <c r="P2195" t="b">
        <v>0</v>
      </c>
      <c r="Q2195">
        <v>897</v>
      </c>
      <c r="R2195" t="b">
        <v>1</v>
      </c>
      <c r="S2195" t="s">
        <v>8295</v>
      </c>
      <c r="T2195" t="s">
        <v>8350</v>
      </c>
      <c r="U2195" t="s">
        <v>8389</v>
      </c>
    </row>
    <row r="2196" spans="1:21" ht="50" customHeight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15" t="str">
        <f t="shared" si="102"/>
        <v>10000 to 14999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 s="9">
        <f t="shared" si="103"/>
        <v>42455.716319444444</v>
      </c>
      <c r="L2196" s="11">
        <v>2016</v>
      </c>
      <c r="M2196">
        <v>1456423890</v>
      </c>
      <c r="N2196" s="9">
        <f t="shared" si="104"/>
        <v>42425.757986111115</v>
      </c>
      <c r="O2196" s="11">
        <f>YEAR(Table1[[#This Row],[launch date  conversion]])</f>
        <v>2016</v>
      </c>
      <c r="P2196" t="b">
        <v>0</v>
      </c>
      <c r="Q2196">
        <v>878</v>
      </c>
      <c r="R2196" t="b">
        <v>1</v>
      </c>
      <c r="S2196" t="s">
        <v>8295</v>
      </c>
      <c r="T2196" t="s">
        <v>8350</v>
      </c>
      <c r="U2196" t="s">
        <v>8389</v>
      </c>
    </row>
    <row r="2197" spans="1:21" ht="50" customHeight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15" t="str">
        <f t="shared" si="102"/>
        <v>1000 to 4999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 s="9">
        <f t="shared" si="103"/>
        <v>42227.771990740745</v>
      </c>
      <c r="L2197" s="11">
        <v>2015</v>
      </c>
      <c r="M2197">
        <v>1436725900</v>
      </c>
      <c r="N2197" s="9">
        <f t="shared" si="104"/>
        <v>42197.771990740745</v>
      </c>
      <c r="O2197" s="11">
        <f>YEAR(Table1[[#This Row],[launch date  conversion]])</f>
        <v>2015</v>
      </c>
      <c r="P2197" t="b">
        <v>0</v>
      </c>
      <c r="Q2197">
        <v>115</v>
      </c>
      <c r="R2197" t="b">
        <v>1</v>
      </c>
      <c r="S2197" t="s">
        <v>8295</v>
      </c>
      <c r="T2197" t="s">
        <v>8350</v>
      </c>
      <c r="U2197" t="s">
        <v>8389</v>
      </c>
    </row>
    <row r="2198" spans="1:21" ht="50" customHeight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15" t="str">
        <f t="shared" si="102"/>
        <v>10000 to 14999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 s="9">
        <f t="shared" si="103"/>
        <v>42706.291666666672</v>
      </c>
      <c r="L2198" s="11">
        <v>2016</v>
      </c>
      <c r="M2198">
        <v>1478000502</v>
      </c>
      <c r="N2198" s="9">
        <f t="shared" si="104"/>
        <v>42675.487291666665</v>
      </c>
      <c r="O2198" s="11">
        <f>YEAR(Table1[[#This Row],[launch date  conversion]])</f>
        <v>2016</v>
      </c>
      <c r="P2198" t="b">
        <v>0</v>
      </c>
      <c r="Q2198">
        <v>234</v>
      </c>
      <c r="R2198" t="b">
        <v>1</v>
      </c>
      <c r="S2198" t="s">
        <v>8295</v>
      </c>
      <c r="T2198" t="s">
        <v>8350</v>
      </c>
      <c r="U2198" t="s">
        <v>8389</v>
      </c>
    </row>
    <row r="2199" spans="1:21" ht="50" customHeight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15" t="str">
        <f t="shared" si="102"/>
        <v>30000 to 34999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 s="9">
        <f t="shared" si="103"/>
        <v>42063.584016203706</v>
      </c>
      <c r="L2199" s="11">
        <v>2015</v>
      </c>
      <c r="M2199">
        <v>1422540059</v>
      </c>
      <c r="N2199" s="9">
        <f t="shared" si="104"/>
        <v>42033.584016203706</v>
      </c>
      <c r="O2199" s="11">
        <f>YEAR(Table1[[#This Row],[launch date  conversion]])</f>
        <v>2015</v>
      </c>
      <c r="P2199" t="b">
        <v>0</v>
      </c>
      <c r="Q2199">
        <v>4330</v>
      </c>
      <c r="R2199" t="b">
        <v>1</v>
      </c>
      <c r="S2199" t="s">
        <v>8295</v>
      </c>
      <c r="T2199" t="s">
        <v>8350</v>
      </c>
      <c r="U2199" t="s">
        <v>8389</v>
      </c>
    </row>
    <row r="2200" spans="1:21" ht="50" customHeight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15" t="str">
        <f t="shared" si="102"/>
        <v>40000 to 44999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 s="9">
        <f t="shared" si="103"/>
        <v>42322.555555555555</v>
      </c>
      <c r="L2200" s="11">
        <v>2015</v>
      </c>
      <c r="M2200">
        <v>1444911600</v>
      </c>
      <c r="N2200" s="9">
        <f t="shared" si="104"/>
        <v>42292.513888888891</v>
      </c>
      <c r="O2200" s="11">
        <f>YEAR(Table1[[#This Row],[launch date  conversion]])</f>
        <v>2015</v>
      </c>
      <c r="P2200" t="b">
        <v>0</v>
      </c>
      <c r="Q2200">
        <v>651</v>
      </c>
      <c r="R2200" t="b">
        <v>1</v>
      </c>
      <c r="S2200" t="s">
        <v>8295</v>
      </c>
      <c r="T2200" t="s">
        <v>8350</v>
      </c>
      <c r="U2200" t="s">
        <v>8389</v>
      </c>
    </row>
    <row r="2201" spans="1:21" ht="50" customHeight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15" t="str">
        <f t="shared" si="102"/>
        <v>5000 to 9999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 s="9">
        <f t="shared" si="103"/>
        <v>42292.416643518518</v>
      </c>
      <c r="L2201" s="11">
        <v>2015</v>
      </c>
      <c r="M2201">
        <v>1442311198</v>
      </c>
      <c r="N2201" s="9">
        <f t="shared" si="104"/>
        <v>42262.416643518518</v>
      </c>
      <c r="O2201" s="11">
        <f>YEAR(Table1[[#This Row],[launch date  conversion]])</f>
        <v>2015</v>
      </c>
      <c r="P2201" t="b">
        <v>1</v>
      </c>
      <c r="Q2201">
        <v>251</v>
      </c>
      <c r="R2201" t="b">
        <v>1</v>
      </c>
      <c r="S2201" t="s">
        <v>8295</v>
      </c>
      <c r="T2201" t="s">
        <v>8350</v>
      </c>
      <c r="U2201" t="s">
        <v>8389</v>
      </c>
    </row>
    <row r="2202" spans="1:21" ht="50" customHeight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15" t="str">
        <f t="shared" si="102"/>
        <v>1000 to 4999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 s="9">
        <f t="shared" si="103"/>
        <v>42191.125</v>
      </c>
      <c r="L2202" s="11">
        <v>2015</v>
      </c>
      <c r="M2202">
        <v>1433775668</v>
      </c>
      <c r="N2202" s="9">
        <f t="shared" si="104"/>
        <v>42163.625787037032</v>
      </c>
      <c r="O2202" s="11">
        <f>YEAR(Table1[[#This Row],[launch date  conversion]])</f>
        <v>2015</v>
      </c>
      <c r="P2202" t="b">
        <v>0</v>
      </c>
      <c r="Q2202">
        <v>263</v>
      </c>
      <c r="R2202" t="b">
        <v>1</v>
      </c>
      <c r="S2202" t="s">
        <v>8295</v>
      </c>
      <c r="T2202" t="s">
        <v>8350</v>
      </c>
      <c r="U2202" t="s">
        <v>8389</v>
      </c>
    </row>
    <row r="2203" spans="1:21" ht="50" customHeight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15" t="str">
        <f t="shared" si="102"/>
        <v>less than 1000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 s="9">
        <f t="shared" si="103"/>
        <v>41290.846817129634</v>
      </c>
      <c r="L2203" s="11">
        <v>2013</v>
      </c>
      <c r="M2203">
        <v>1357157965</v>
      </c>
      <c r="N2203" s="9">
        <f t="shared" si="104"/>
        <v>41276.846817129634</v>
      </c>
      <c r="O2203" s="11">
        <f>YEAR(Table1[[#This Row],[launch date  conversion]])</f>
        <v>2013</v>
      </c>
      <c r="P2203" t="b">
        <v>0</v>
      </c>
      <c r="Q2203">
        <v>28</v>
      </c>
      <c r="R2203" t="b">
        <v>1</v>
      </c>
      <c r="S2203" t="s">
        <v>8278</v>
      </c>
      <c r="T2203" t="s">
        <v>8352</v>
      </c>
      <c r="U2203" t="s">
        <v>8374</v>
      </c>
    </row>
    <row r="2204" spans="1:21" ht="50" customHeight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15" t="str">
        <f t="shared" si="102"/>
        <v>1000 to 4999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 s="9">
        <f t="shared" si="103"/>
        <v>41214.849166666667</v>
      </c>
      <c r="L2204" s="11">
        <v>2012</v>
      </c>
      <c r="M2204">
        <v>1349209368</v>
      </c>
      <c r="N2204" s="9">
        <f t="shared" si="104"/>
        <v>41184.849166666667</v>
      </c>
      <c r="O2204" s="11">
        <f>YEAR(Table1[[#This Row],[launch date  conversion]])</f>
        <v>2012</v>
      </c>
      <c r="P2204" t="b">
        <v>0</v>
      </c>
      <c r="Q2204">
        <v>721</v>
      </c>
      <c r="R2204" t="b">
        <v>1</v>
      </c>
      <c r="S2204" t="s">
        <v>8278</v>
      </c>
      <c r="T2204" t="s">
        <v>8352</v>
      </c>
      <c r="U2204" t="s">
        <v>8374</v>
      </c>
    </row>
    <row r="2205" spans="1:21" ht="50" customHeight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15" t="str">
        <f t="shared" si="102"/>
        <v>1000 to 4999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 s="9">
        <f t="shared" si="103"/>
        <v>42271.85974537037</v>
      </c>
      <c r="L2205" s="11">
        <v>2015</v>
      </c>
      <c r="M2205">
        <v>1440535082</v>
      </c>
      <c r="N2205" s="9">
        <f t="shared" si="104"/>
        <v>42241.85974537037</v>
      </c>
      <c r="O2205" s="11">
        <f>YEAR(Table1[[#This Row],[launch date  conversion]])</f>
        <v>2015</v>
      </c>
      <c r="P2205" t="b">
        <v>0</v>
      </c>
      <c r="Q2205">
        <v>50</v>
      </c>
      <c r="R2205" t="b">
        <v>1</v>
      </c>
      <c r="S2205" t="s">
        <v>8278</v>
      </c>
      <c r="T2205" t="s">
        <v>8352</v>
      </c>
      <c r="U2205" t="s">
        <v>8374</v>
      </c>
    </row>
    <row r="2206" spans="1:21" ht="50" customHeight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15" t="str">
        <f t="shared" si="102"/>
        <v>1000 to 4999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 s="9">
        <f t="shared" si="103"/>
        <v>41342.311562499999</v>
      </c>
      <c r="L2206" s="11">
        <v>2013</v>
      </c>
      <c r="M2206">
        <v>1360222119</v>
      </c>
      <c r="N2206" s="9">
        <f t="shared" si="104"/>
        <v>41312.311562499999</v>
      </c>
      <c r="O2206" s="11">
        <f>YEAR(Table1[[#This Row],[launch date  conversion]])</f>
        <v>2013</v>
      </c>
      <c r="P2206" t="b">
        <v>0</v>
      </c>
      <c r="Q2206">
        <v>73</v>
      </c>
      <c r="R2206" t="b">
        <v>1</v>
      </c>
      <c r="S2206" t="s">
        <v>8278</v>
      </c>
      <c r="T2206" t="s">
        <v>8352</v>
      </c>
      <c r="U2206" t="s">
        <v>8374</v>
      </c>
    </row>
    <row r="2207" spans="1:21" ht="50" customHeight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15" t="str">
        <f t="shared" si="102"/>
        <v>less than 1000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 s="9">
        <f t="shared" si="103"/>
        <v>41061.82163194444</v>
      </c>
      <c r="L2207" s="11">
        <v>2012</v>
      </c>
      <c r="M2207">
        <v>1335987789</v>
      </c>
      <c r="N2207" s="9">
        <f t="shared" si="104"/>
        <v>41031.82163194444</v>
      </c>
      <c r="O2207" s="11">
        <f>YEAR(Table1[[#This Row],[launch date  conversion]])</f>
        <v>2012</v>
      </c>
      <c r="P2207" t="b">
        <v>0</v>
      </c>
      <c r="Q2207">
        <v>27</v>
      </c>
      <c r="R2207" t="b">
        <v>1</v>
      </c>
      <c r="S2207" t="s">
        <v>8278</v>
      </c>
      <c r="T2207" t="s">
        <v>8352</v>
      </c>
      <c r="U2207" t="s">
        <v>8374</v>
      </c>
    </row>
    <row r="2208" spans="1:21" ht="50" customHeight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15" t="str">
        <f t="shared" si="102"/>
        <v>1000 to 4999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 s="9">
        <f t="shared" si="103"/>
        <v>41015.257222222222</v>
      </c>
      <c r="L2208" s="11">
        <v>2012</v>
      </c>
      <c r="M2208">
        <v>1333001424</v>
      </c>
      <c r="N2208" s="9">
        <f t="shared" si="104"/>
        <v>40997.257222222222</v>
      </c>
      <c r="O2208" s="11">
        <f>YEAR(Table1[[#This Row],[launch date  conversion]])</f>
        <v>2012</v>
      </c>
      <c r="P2208" t="b">
        <v>0</v>
      </c>
      <c r="Q2208">
        <v>34</v>
      </c>
      <c r="R2208" t="b">
        <v>1</v>
      </c>
      <c r="S2208" t="s">
        <v>8278</v>
      </c>
      <c r="T2208" t="s">
        <v>8352</v>
      </c>
      <c r="U2208" t="s">
        <v>8374</v>
      </c>
    </row>
    <row r="2209" spans="1:21" ht="50" customHeight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15" t="str">
        <f t="shared" si="102"/>
        <v>1000 to 4999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 s="9">
        <f t="shared" si="103"/>
        <v>41594.235798611109</v>
      </c>
      <c r="L2209" s="11">
        <v>2013</v>
      </c>
      <c r="M2209">
        <v>1381984773</v>
      </c>
      <c r="N2209" s="9">
        <f t="shared" si="104"/>
        <v>41564.194131944445</v>
      </c>
      <c r="O2209" s="11">
        <f>YEAR(Table1[[#This Row],[launch date  conversion]])</f>
        <v>2013</v>
      </c>
      <c r="P2209" t="b">
        <v>0</v>
      </c>
      <c r="Q2209">
        <v>7</v>
      </c>
      <c r="R2209" t="b">
        <v>1</v>
      </c>
      <c r="S2209" t="s">
        <v>8278</v>
      </c>
      <c r="T2209" t="s">
        <v>8352</v>
      </c>
      <c r="U2209" t="s">
        <v>8374</v>
      </c>
    </row>
    <row r="2210" spans="1:21" ht="50" customHeight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15" t="str">
        <f t="shared" si="102"/>
        <v>1000 to 4999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 s="9">
        <f t="shared" si="103"/>
        <v>41006.166666666664</v>
      </c>
      <c r="L2210" s="11">
        <v>2012</v>
      </c>
      <c r="M2210">
        <v>1328649026</v>
      </c>
      <c r="N2210" s="9">
        <f t="shared" si="104"/>
        <v>40946.882245370369</v>
      </c>
      <c r="O2210" s="11">
        <f>YEAR(Table1[[#This Row],[launch date  conversion]])</f>
        <v>2012</v>
      </c>
      <c r="P2210" t="b">
        <v>0</v>
      </c>
      <c r="Q2210">
        <v>24</v>
      </c>
      <c r="R2210" t="b">
        <v>1</v>
      </c>
      <c r="S2210" t="s">
        <v>8278</v>
      </c>
      <c r="T2210" t="s">
        <v>8352</v>
      </c>
      <c r="U2210" t="s">
        <v>8374</v>
      </c>
    </row>
    <row r="2211" spans="1:21" ht="50" customHeight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15" t="str">
        <f t="shared" si="102"/>
        <v>less than 1000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 s="9">
        <f t="shared" si="103"/>
        <v>41743.958333333336</v>
      </c>
      <c r="L2211" s="11">
        <v>2014</v>
      </c>
      <c r="M2211">
        <v>1396524644</v>
      </c>
      <c r="N2211" s="9">
        <f t="shared" si="104"/>
        <v>41732.479675925926</v>
      </c>
      <c r="O2211" s="11">
        <f>YEAR(Table1[[#This Row],[launch date  conversion]])</f>
        <v>2014</v>
      </c>
      <c r="P2211" t="b">
        <v>0</v>
      </c>
      <c r="Q2211">
        <v>15</v>
      </c>
      <c r="R2211" t="b">
        <v>1</v>
      </c>
      <c r="S2211" t="s">
        <v>8278</v>
      </c>
      <c r="T2211" t="s">
        <v>8352</v>
      </c>
      <c r="U2211" t="s">
        <v>8374</v>
      </c>
    </row>
    <row r="2212" spans="1:21" ht="50" customHeight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15" t="str">
        <f t="shared" si="102"/>
        <v>1000 to 4999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 s="9">
        <f t="shared" si="103"/>
        <v>41013.73333333333</v>
      </c>
      <c r="L2212" s="11">
        <v>2012</v>
      </c>
      <c r="M2212">
        <v>1329442510</v>
      </c>
      <c r="N2212" s="9">
        <f t="shared" si="104"/>
        <v>40956.066087962965</v>
      </c>
      <c r="O2212" s="11">
        <f>YEAR(Table1[[#This Row],[launch date  conversion]])</f>
        <v>2012</v>
      </c>
      <c r="P2212" t="b">
        <v>0</v>
      </c>
      <c r="Q2212">
        <v>72</v>
      </c>
      <c r="R2212" t="b">
        <v>1</v>
      </c>
      <c r="S2212" t="s">
        <v>8278</v>
      </c>
      <c r="T2212" t="s">
        <v>8352</v>
      </c>
      <c r="U2212" t="s">
        <v>8374</v>
      </c>
    </row>
    <row r="2213" spans="1:21" ht="50" customHeight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15" t="str">
        <f t="shared" si="102"/>
        <v>1000 to 4999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 s="9">
        <f t="shared" si="103"/>
        <v>41739.290972222225</v>
      </c>
      <c r="L2213" s="11">
        <v>2014</v>
      </c>
      <c r="M2213">
        <v>1395168625</v>
      </c>
      <c r="N2213" s="9">
        <f t="shared" si="104"/>
        <v>41716.785011574073</v>
      </c>
      <c r="O2213" s="11">
        <f>YEAR(Table1[[#This Row],[launch date  conversion]])</f>
        <v>2014</v>
      </c>
      <c r="P2213" t="b">
        <v>0</v>
      </c>
      <c r="Q2213">
        <v>120</v>
      </c>
      <c r="R2213" t="b">
        <v>1</v>
      </c>
      <c r="S2213" t="s">
        <v>8278</v>
      </c>
      <c r="T2213" t="s">
        <v>8352</v>
      </c>
      <c r="U2213" t="s">
        <v>8374</v>
      </c>
    </row>
    <row r="2214" spans="1:21" ht="50" customHeight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15" t="str">
        <f t="shared" si="102"/>
        <v>5000 to 9999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 s="9">
        <f t="shared" si="103"/>
        <v>41582.041666666664</v>
      </c>
      <c r="L2214" s="11">
        <v>2013</v>
      </c>
      <c r="M2214">
        <v>1380650177</v>
      </c>
      <c r="N2214" s="9">
        <f t="shared" si="104"/>
        <v>41548.747418981482</v>
      </c>
      <c r="O2214" s="11">
        <f>YEAR(Table1[[#This Row],[launch date  conversion]])</f>
        <v>2013</v>
      </c>
      <c r="P2214" t="b">
        <v>0</v>
      </c>
      <c r="Q2214">
        <v>123</v>
      </c>
      <c r="R2214" t="b">
        <v>1</v>
      </c>
      <c r="S2214" t="s">
        <v>8278</v>
      </c>
      <c r="T2214" t="s">
        <v>8352</v>
      </c>
      <c r="U2214" t="s">
        <v>8374</v>
      </c>
    </row>
    <row r="2215" spans="1:21" ht="50" customHeight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15" t="str">
        <f t="shared" si="102"/>
        <v>less than 1000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 s="9">
        <f t="shared" si="103"/>
        <v>42139.826145833329</v>
      </c>
      <c r="L2215" s="11">
        <v>2015</v>
      </c>
      <c r="M2215">
        <v>1429127379</v>
      </c>
      <c r="N2215" s="9">
        <f t="shared" si="104"/>
        <v>42109.826145833329</v>
      </c>
      <c r="O2215" s="11">
        <f>YEAR(Table1[[#This Row],[launch date  conversion]])</f>
        <v>2015</v>
      </c>
      <c r="P2215" t="b">
        <v>0</v>
      </c>
      <c r="Q2215">
        <v>1</v>
      </c>
      <c r="R2215" t="b">
        <v>1</v>
      </c>
      <c r="S2215" t="s">
        <v>8278</v>
      </c>
      <c r="T2215" t="s">
        <v>8352</v>
      </c>
      <c r="U2215" t="s">
        <v>8374</v>
      </c>
    </row>
    <row r="2216" spans="1:21" ht="50" customHeight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15" t="str">
        <f t="shared" si="102"/>
        <v>less than 1000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 s="9">
        <f t="shared" si="103"/>
        <v>41676.792222222226</v>
      </c>
      <c r="L2216" s="11">
        <v>2014</v>
      </c>
      <c r="M2216">
        <v>1389121248</v>
      </c>
      <c r="N2216" s="9">
        <f t="shared" si="104"/>
        <v>41646.792222222226</v>
      </c>
      <c r="O2216" s="11">
        <f>YEAR(Table1[[#This Row],[launch date  conversion]])</f>
        <v>2014</v>
      </c>
      <c r="P2216" t="b">
        <v>0</v>
      </c>
      <c r="Q2216">
        <v>24</v>
      </c>
      <c r="R2216" t="b">
        <v>1</v>
      </c>
      <c r="S2216" t="s">
        <v>8278</v>
      </c>
      <c r="T2216" t="s">
        <v>8352</v>
      </c>
      <c r="U2216" t="s">
        <v>8374</v>
      </c>
    </row>
    <row r="2217" spans="1:21" ht="50" customHeight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15" t="str">
        <f t="shared" si="102"/>
        <v>less than 1000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 s="9">
        <f t="shared" si="103"/>
        <v>40981.290972222225</v>
      </c>
      <c r="L2217" s="11">
        <v>2012</v>
      </c>
      <c r="M2217">
        <v>1329671572</v>
      </c>
      <c r="N2217" s="9">
        <f t="shared" si="104"/>
        <v>40958.717268518521</v>
      </c>
      <c r="O2217" s="11">
        <f>YEAR(Table1[[#This Row],[launch date  conversion]])</f>
        <v>2012</v>
      </c>
      <c r="P2217" t="b">
        <v>0</v>
      </c>
      <c r="Q2217">
        <v>33</v>
      </c>
      <c r="R2217" t="b">
        <v>1</v>
      </c>
      <c r="S2217" t="s">
        <v>8278</v>
      </c>
      <c r="T2217" t="s">
        <v>8352</v>
      </c>
      <c r="U2217" t="s">
        <v>8374</v>
      </c>
    </row>
    <row r="2218" spans="1:21" ht="50" customHeight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15" t="str">
        <f t="shared" si="102"/>
        <v>less than 1000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 s="9">
        <f t="shared" si="103"/>
        <v>42208.751678240747</v>
      </c>
      <c r="L2218" s="11">
        <v>2015</v>
      </c>
      <c r="M2218">
        <v>1436464945</v>
      </c>
      <c r="N2218" s="9">
        <f t="shared" si="104"/>
        <v>42194.751678240747</v>
      </c>
      <c r="O2218" s="11">
        <f>YEAR(Table1[[#This Row],[launch date  conversion]])</f>
        <v>2015</v>
      </c>
      <c r="P2218" t="b">
        <v>0</v>
      </c>
      <c r="Q2218">
        <v>14</v>
      </c>
      <c r="R2218" t="b">
        <v>1</v>
      </c>
      <c r="S2218" t="s">
        <v>8278</v>
      </c>
      <c r="T2218" t="s">
        <v>8352</v>
      </c>
      <c r="U2218" t="s">
        <v>8374</v>
      </c>
    </row>
    <row r="2219" spans="1:21" ht="50" customHeight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15" t="str">
        <f t="shared" si="102"/>
        <v>less than 1000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 s="9">
        <f t="shared" si="103"/>
        <v>42310.333333333328</v>
      </c>
      <c r="L2219" s="11">
        <v>2015</v>
      </c>
      <c r="M2219">
        <v>1445539113</v>
      </c>
      <c r="N2219" s="9">
        <f t="shared" si="104"/>
        <v>42299.776770833334</v>
      </c>
      <c r="O2219" s="11">
        <f>YEAR(Table1[[#This Row],[launch date  conversion]])</f>
        <v>2015</v>
      </c>
      <c r="P2219" t="b">
        <v>0</v>
      </c>
      <c r="Q2219">
        <v>9</v>
      </c>
      <c r="R2219" t="b">
        <v>1</v>
      </c>
      <c r="S2219" t="s">
        <v>8278</v>
      </c>
      <c r="T2219" t="s">
        <v>8352</v>
      </c>
      <c r="U2219" t="s">
        <v>8374</v>
      </c>
    </row>
    <row r="2220" spans="1:21" ht="50" customHeight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15" t="str">
        <f t="shared" si="102"/>
        <v>1000 to 4999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 s="9">
        <f t="shared" si="103"/>
        <v>41150</v>
      </c>
      <c r="L2220" s="11">
        <v>2012</v>
      </c>
      <c r="M2220">
        <v>1344281383</v>
      </c>
      <c r="N2220" s="9">
        <f t="shared" si="104"/>
        <v>41127.812303240738</v>
      </c>
      <c r="O2220" s="11">
        <f>YEAR(Table1[[#This Row],[launch date  conversion]])</f>
        <v>2012</v>
      </c>
      <c r="P2220" t="b">
        <v>0</v>
      </c>
      <c r="Q2220">
        <v>76</v>
      </c>
      <c r="R2220" t="b">
        <v>1</v>
      </c>
      <c r="S2220" t="s">
        <v>8278</v>
      </c>
      <c r="T2220" t="s">
        <v>8352</v>
      </c>
      <c r="U2220" t="s">
        <v>8374</v>
      </c>
    </row>
    <row r="2221" spans="1:21" ht="50" customHeight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15" t="str">
        <f t="shared" si="102"/>
        <v>1000 to 4999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 s="9">
        <f t="shared" si="103"/>
        <v>42235.718888888892</v>
      </c>
      <c r="L2221" s="11">
        <v>2015</v>
      </c>
      <c r="M2221">
        <v>1437412512</v>
      </c>
      <c r="N2221" s="9">
        <f t="shared" si="104"/>
        <v>42205.718888888892</v>
      </c>
      <c r="O2221" s="11">
        <f>YEAR(Table1[[#This Row],[launch date  conversion]])</f>
        <v>2015</v>
      </c>
      <c r="P2221" t="b">
        <v>0</v>
      </c>
      <c r="Q2221">
        <v>19</v>
      </c>
      <c r="R2221" t="b">
        <v>1</v>
      </c>
      <c r="S2221" t="s">
        <v>8278</v>
      </c>
      <c r="T2221" t="s">
        <v>8352</v>
      </c>
      <c r="U2221" t="s">
        <v>8374</v>
      </c>
    </row>
    <row r="2222" spans="1:21" ht="50" customHeight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15" t="str">
        <f t="shared" si="102"/>
        <v>1000 to 4999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 s="9">
        <f t="shared" si="103"/>
        <v>41482.060601851852</v>
      </c>
      <c r="L2222" s="11">
        <v>2013</v>
      </c>
      <c r="M2222">
        <v>1372296436</v>
      </c>
      <c r="N2222" s="9">
        <f t="shared" si="104"/>
        <v>41452.060601851852</v>
      </c>
      <c r="O2222" s="11">
        <f>YEAR(Table1[[#This Row],[launch date  conversion]])</f>
        <v>2013</v>
      </c>
      <c r="P2222" t="b">
        <v>0</v>
      </c>
      <c r="Q2222">
        <v>69</v>
      </c>
      <c r="R2222" t="b">
        <v>1</v>
      </c>
      <c r="S2222" t="s">
        <v>8278</v>
      </c>
      <c r="T2222" t="s">
        <v>8352</v>
      </c>
      <c r="U2222" t="s">
        <v>8374</v>
      </c>
    </row>
    <row r="2223" spans="1:21" ht="50" customHeight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15" t="str">
        <f t="shared" si="102"/>
        <v>5000 to 9999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 s="9">
        <f t="shared" si="103"/>
        <v>42483</v>
      </c>
      <c r="L2223" s="11">
        <v>2016</v>
      </c>
      <c r="M2223">
        <v>1458748809</v>
      </c>
      <c r="N2223" s="9">
        <f t="shared" si="104"/>
        <v>42452.666770833333</v>
      </c>
      <c r="O2223" s="11">
        <f>YEAR(Table1[[#This Row],[launch date  conversion]])</f>
        <v>2016</v>
      </c>
      <c r="P2223" t="b">
        <v>0</v>
      </c>
      <c r="Q2223">
        <v>218</v>
      </c>
      <c r="R2223" t="b">
        <v>1</v>
      </c>
      <c r="S2223" t="s">
        <v>8295</v>
      </c>
      <c r="T2223" t="s">
        <v>8350</v>
      </c>
      <c r="U2223" t="s">
        <v>8389</v>
      </c>
    </row>
    <row r="2224" spans="1:21" ht="50" customHeight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15" t="str">
        <f t="shared" si="102"/>
        <v>less than 1000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 s="9">
        <f t="shared" si="103"/>
        <v>40936.787581018521</v>
      </c>
      <c r="L2224" s="11">
        <v>2012</v>
      </c>
      <c r="M2224">
        <v>1325184847</v>
      </c>
      <c r="N2224" s="9">
        <f t="shared" si="104"/>
        <v>40906.787581018521</v>
      </c>
      <c r="O2224" s="11">
        <f>YEAR(Table1[[#This Row],[launch date  conversion]])</f>
        <v>2011</v>
      </c>
      <c r="P2224" t="b">
        <v>0</v>
      </c>
      <c r="Q2224">
        <v>30</v>
      </c>
      <c r="R2224" t="b">
        <v>1</v>
      </c>
      <c r="S2224" t="s">
        <v>8295</v>
      </c>
      <c r="T2224" t="s">
        <v>8350</v>
      </c>
      <c r="U2224" t="s">
        <v>8389</v>
      </c>
    </row>
    <row r="2225" spans="1:21" ht="50" customHeight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15" t="str">
        <f t="shared" si="102"/>
        <v>15000 to 19999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 s="9">
        <f t="shared" si="103"/>
        <v>42182.640833333338</v>
      </c>
      <c r="L2225" s="11">
        <v>2015</v>
      </c>
      <c r="M2225">
        <v>1432826568</v>
      </c>
      <c r="N2225" s="9">
        <f t="shared" si="104"/>
        <v>42152.640833333338</v>
      </c>
      <c r="O2225" s="11">
        <f>YEAR(Table1[[#This Row],[launch date  conversion]])</f>
        <v>2015</v>
      </c>
      <c r="P2225" t="b">
        <v>0</v>
      </c>
      <c r="Q2225">
        <v>100</v>
      </c>
      <c r="R2225" t="b">
        <v>1</v>
      </c>
      <c r="S2225" t="s">
        <v>8295</v>
      </c>
      <c r="T2225" t="s">
        <v>8350</v>
      </c>
      <c r="U2225" t="s">
        <v>8389</v>
      </c>
    </row>
    <row r="2226" spans="1:21" ht="50" customHeight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15" t="str">
        <f t="shared" si="102"/>
        <v>10000 to 14999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 s="9">
        <f t="shared" si="103"/>
        <v>42672.791666666672</v>
      </c>
      <c r="L2226" s="11">
        <v>2016</v>
      </c>
      <c r="M2226">
        <v>1475337675</v>
      </c>
      <c r="N2226" s="9">
        <f t="shared" si="104"/>
        <v>42644.667534722219</v>
      </c>
      <c r="O2226" s="11">
        <f>YEAR(Table1[[#This Row],[launch date  conversion]])</f>
        <v>2016</v>
      </c>
      <c r="P2226" t="b">
        <v>0</v>
      </c>
      <c r="Q2226">
        <v>296</v>
      </c>
      <c r="R2226" t="b">
        <v>1</v>
      </c>
      <c r="S2226" t="s">
        <v>8295</v>
      </c>
      <c r="T2226" t="s">
        <v>8350</v>
      </c>
      <c r="U2226" t="s">
        <v>8389</v>
      </c>
    </row>
    <row r="2227" spans="1:21" ht="50" customHeight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15" t="str">
        <f t="shared" si="102"/>
        <v>20000 to 24999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 s="9">
        <f t="shared" si="103"/>
        <v>41903.79184027778</v>
      </c>
      <c r="L2227" s="11">
        <v>2014</v>
      </c>
      <c r="M2227">
        <v>1408734015</v>
      </c>
      <c r="N2227" s="9">
        <f t="shared" si="104"/>
        <v>41873.79184027778</v>
      </c>
      <c r="O2227" s="11">
        <f>YEAR(Table1[[#This Row],[launch date  conversion]])</f>
        <v>2014</v>
      </c>
      <c r="P2227" t="b">
        <v>0</v>
      </c>
      <c r="Q2227">
        <v>1204</v>
      </c>
      <c r="R2227" t="b">
        <v>1</v>
      </c>
      <c r="S2227" t="s">
        <v>8295</v>
      </c>
      <c r="T2227" t="s">
        <v>8350</v>
      </c>
      <c r="U2227" t="s">
        <v>8389</v>
      </c>
    </row>
    <row r="2228" spans="1:21" ht="50" customHeight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15" t="str">
        <f t="shared" si="102"/>
        <v>15000 to 19999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 s="9">
        <f t="shared" si="103"/>
        <v>42412.207638888889</v>
      </c>
      <c r="L2228" s="11">
        <v>2016</v>
      </c>
      <c r="M2228">
        <v>1452625822</v>
      </c>
      <c r="N2228" s="9">
        <f t="shared" si="104"/>
        <v>42381.79886574074</v>
      </c>
      <c r="O2228" s="11">
        <f>YEAR(Table1[[#This Row],[launch date  conversion]])</f>
        <v>2016</v>
      </c>
      <c r="P2228" t="b">
        <v>0</v>
      </c>
      <c r="Q2228">
        <v>321</v>
      </c>
      <c r="R2228" t="b">
        <v>1</v>
      </c>
      <c r="S2228" t="s">
        <v>8295</v>
      </c>
      <c r="T2228" t="s">
        <v>8350</v>
      </c>
      <c r="U2228" t="s">
        <v>8389</v>
      </c>
    </row>
    <row r="2229" spans="1:21" ht="50" customHeight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15" t="str">
        <f t="shared" si="102"/>
        <v>10000 to 14999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 s="9">
        <f t="shared" si="103"/>
        <v>41591.849016203705</v>
      </c>
      <c r="L2229" s="11">
        <v>2013</v>
      </c>
      <c r="M2229">
        <v>1381778555</v>
      </c>
      <c r="N2229" s="9">
        <f t="shared" si="104"/>
        <v>41561.807349537034</v>
      </c>
      <c r="O2229" s="11">
        <f>YEAR(Table1[[#This Row],[launch date  conversion]])</f>
        <v>2013</v>
      </c>
      <c r="P2229" t="b">
        <v>0</v>
      </c>
      <c r="Q2229">
        <v>301</v>
      </c>
      <c r="R2229" t="b">
        <v>1</v>
      </c>
      <c r="S2229" t="s">
        <v>8295</v>
      </c>
      <c r="T2229" t="s">
        <v>8350</v>
      </c>
      <c r="U2229" t="s">
        <v>8389</v>
      </c>
    </row>
    <row r="2230" spans="1:21" ht="50" customHeight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15" t="str">
        <f t="shared" si="102"/>
        <v>1000 to 4999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 s="9">
        <f t="shared" si="103"/>
        <v>42232.278194444443</v>
      </c>
      <c r="L2230" s="11">
        <v>2015</v>
      </c>
      <c r="M2230">
        <v>1437115236</v>
      </c>
      <c r="N2230" s="9">
        <f t="shared" si="104"/>
        <v>42202.278194444443</v>
      </c>
      <c r="O2230" s="11">
        <f>YEAR(Table1[[#This Row],[launch date  conversion]])</f>
        <v>2015</v>
      </c>
      <c r="P2230" t="b">
        <v>0</v>
      </c>
      <c r="Q2230">
        <v>144</v>
      </c>
      <c r="R2230" t="b">
        <v>1</v>
      </c>
      <c r="S2230" t="s">
        <v>8295</v>
      </c>
      <c r="T2230" t="s">
        <v>8350</v>
      </c>
      <c r="U2230" t="s">
        <v>8389</v>
      </c>
    </row>
    <row r="2231" spans="1:21" ht="50" customHeight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15" t="str">
        <f t="shared" si="102"/>
        <v>5000 to 9999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 s="9">
        <f t="shared" si="103"/>
        <v>41520.166666666664</v>
      </c>
      <c r="L2231" s="11">
        <v>2013</v>
      </c>
      <c r="M2231">
        <v>1375113391</v>
      </c>
      <c r="N2231" s="9">
        <f t="shared" si="104"/>
        <v>41484.664247685185</v>
      </c>
      <c r="O2231" s="11">
        <f>YEAR(Table1[[#This Row],[launch date  conversion]])</f>
        <v>2013</v>
      </c>
      <c r="P2231" t="b">
        <v>0</v>
      </c>
      <c r="Q2231">
        <v>539</v>
      </c>
      <c r="R2231" t="b">
        <v>1</v>
      </c>
      <c r="S2231" t="s">
        <v>8295</v>
      </c>
      <c r="T2231" t="s">
        <v>8350</v>
      </c>
      <c r="U2231" t="s">
        <v>8389</v>
      </c>
    </row>
    <row r="2232" spans="1:21" ht="50" customHeight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15" t="str">
        <f t="shared" si="102"/>
        <v>5000 to 9999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 s="9">
        <f t="shared" si="103"/>
        <v>41754.881099537037</v>
      </c>
      <c r="L2232" s="11">
        <v>2014</v>
      </c>
      <c r="M2232">
        <v>1395868127</v>
      </c>
      <c r="N2232" s="9">
        <f t="shared" si="104"/>
        <v>41724.881099537037</v>
      </c>
      <c r="O2232" s="11">
        <f>YEAR(Table1[[#This Row],[launch date  conversion]])</f>
        <v>2014</v>
      </c>
      <c r="P2232" t="b">
        <v>0</v>
      </c>
      <c r="Q2232">
        <v>498</v>
      </c>
      <c r="R2232" t="b">
        <v>1</v>
      </c>
      <c r="S2232" t="s">
        <v>8295</v>
      </c>
      <c r="T2232" t="s">
        <v>8350</v>
      </c>
      <c r="U2232" t="s">
        <v>8389</v>
      </c>
    </row>
    <row r="2233" spans="1:21" ht="50" customHeight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15" t="str">
        <f t="shared" si="102"/>
        <v>1000 to 4999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 s="9">
        <f t="shared" si="103"/>
        <v>41450.208333333336</v>
      </c>
      <c r="L2233" s="11">
        <v>2013</v>
      </c>
      <c r="M2233">
        <v>1369864301</v>
      </c>
      <c r="N2233" s="9">
        <f t="shared" si="104"/>
        <v>41423.910891203705</v>
      </c>
      <c r="O2233" s="11">
        <f>YEAR(Table1[[#This Row],[launch date  conversion]])</f>
        <v>2013</v>
      </c>
      <c r="P2233" t="b">
        <v>0</v>
      </c>
      <c r="Q2233">
        <v>1113</v>
      </c>
      <c r="R2233" t="b">
        <v>1</v>
      </c>
      <c r="S2233" t="s">
        <v>8295</v>
      </c>
      <c r="T2233" t="s">
        <v>8350</v>
      </c>
      <c r="U2233" t="s">
        <v>8389</v>
      </c>
    </row>
    <row r="2234" spans="1:21" ht="50" customHeight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15" t="str">
        <f t="shared" si="102"/>
        <v>5000 to 9999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 s="9">
        <f t="shared" si="103"/>
        <v>41839.125</v>
      </c>
      <c r="L2234" s="11">
        <v>2014</v>
      </c>
      <c r="M2234">
        <v>1402945408</v>
      </c>
      <c r="N2234" s="9">
        <f t="shared" si="104"/>
        <v>41806.794074074074</v>
      </c>
      <c r="O2234" s="11">
        <f>YEAR(Table1[[#This Row],[launch date  conversion]])</f>
        <v>2014</v>
      </c>
      <c r="P2234" t="b">
        <v>0</v>
      </c>
      <c r="Q2234">
        <v>988</v>
      </c>
      <c r="R2234" t="b">
        <v>1</v>
      </c>
      <c r="S2234" t="s">
        <v>8295</v>
      </c>
      <c r="T2234" t="s">
        <v>8350</v>
      </c>
      <c r="U2234" t="s">
        <v>8389</v>
      </c>
    </row>
    <row r="2235" spans="1:21" ht="50" customHeight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15" t="str">
        <f t="shared" si="102"/>
        <v>1000 to 4999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 s="9">
        <f t="shared" si="103"/>
        <v>42352</v>
      </c>
      <c r="L2235" s="11">
        <v>2015</v>
      </c>
      <c r="M2235">
        <v>1448269539</v>
      </c>
      <c r="N2235" s="9">
        <f t="shared" si="104"/>
        <v>42331.378923611104</v>
      </c>
      <c r="O2235" s="11">
        <f>YEAR(Table1[[#This Row],[launch date  conversion]])</f>
        <v>2015</v>
      </c>
      <c r="P2235" t="b">
        <v>0</v>
      </c>
      <c r="Q2235">
        <v>391</v>
      </c>
      <c r="R2235" t="b">
        <v>1</v>
      </c>
      <c r="S2235" t="s">
        <v>8295</v>
      </c>
      <c r="T2235" t="s">
        <v>8350</v>
      </c>
      <c r="U2235" t="s">
        <v>8389</v>
      </c>
    </row>
    <row r="2236" spans="1:21" ht="50" customHeight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15" t="str">
        <f t="shared" si="102"/>
        <v>less than 1000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9">
        <f t="shared" si="103"/>
        <v>42740.824618055558</v>
      </c>
      <c r="L2236" s="11">
        <v>2017</v>
      </c>
      <c r="M2236">
        <v>1481053647</v>
      </c>
      <c r="N2236" s="9">
        <f t="shared" si="104"/>
        <v>42710.824618055558</v>
      </c>
      <c r="O2236" s="11">
        <f>YEAR(Table1[[#This Row],[launch date  conversion]])</f>
        <v>2016</v>
      </c>
      <c r="P2236" t="b">
        <v>0</v>
      </c>
      <c r="Q2236">
        <v>28</v>
      </c>
      <c r="R2236" t="b">
        <v>1</v>
      </c>
      <c r="S2236" t="s">
        <v>8295</v>
      </c>
      <c r="T2236" t="s">
        <v>8350</v>
      </c>
      <c r="U2236" t="s">
        <v>8389</v>
      </c>
    </row>
    <row r="2237" spans="1:21" ht="50" customHeight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15" t="str">
        <f t="shared" si="102"/>
        <v>10000 to 14999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 s="9">
        <f t="shared" si="103"/>
        <v>42091.980451388896</v>
      </c>
      <c r="L2237" s="11">
        <v>2015</v>
      </c>
      <c r="M2237">
        <v>1424997111</v>
      </c>
      <c r="N2237" s="9">
        <f t="shared" si="104"/>
        <v>42062.022118055553</v>
      </c>
      <c r="O2237" s="11">
        <f>YEAR(Table1[[#This Row],[launch date  conversion]])</f>
        <v>2015</v>
      </c>
      <c r="P2237" t="b">
        <v>0</v>
      </c>
      <c r="Q2237">
        <v>147</v>
      </c>
      <c r="R2237" t="b">
        <v>1</v>
      </c>
      <c r="S2237" t="s">
        <v>8295</v>
      </c>
      <c r="T2237" t="s">
        <v>8350</v>
      </c>
      <c r="U2237" t="s">
        <v>8389</v>
      </c>
    </row>
    <row r="2238" spans="1:21" ht="50" customHeight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15" t="str">
        <f t="shared" si="102"/>
        <v>1000 to 4999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 s="9">
        <f t="shared" si="103"/>
        <v>42401.617164351846</v>
      </c>
      <c r="L2238" s="11">
        <v>2016</v>
      </c>
      <c r="M2238">
        <v>1451746123</v>
      </c>
      <c r="N2238" s="9">
        <f t="shared" si="104"/>
        <v>42371.617164351846</v>
      </c>
      <c r="O2238" s="11">
        <f>YEAR(Table1[[#This Row],[launch date  conversion]])</f>
        <v>2016</v>
      </c>
      <c r="P2238" t="b">
        <v>0</v>
      </c>
      <c r="Q2238">
        <v>680</v>
      </c>
      <c r="R2238" t="b">
        <v>1</v>
      </c>
      <c r="S2238" t="s">
        <v>8295</v>
      </c>
      <c r="T2238" t="s">
        <v>8350</v>
      </c>
      <c r="U2238" t="s">
        <v>8389</v>
      </c>
    </row>
    <row r="2239" spans="1:21" ht="50" customHeight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15" t="str">
        <f t="shared" si="102"/>
        <v>15000 to 19999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 s="9">
        <f t="shared" si="103"/>
        <v>41955.332638888889</v>
      </c>
      <c r="L2239" s="11">
        <v>2014</v>
      </c>
      <c r="M2239">
        <v>1412294683</v>
      </c>
      <c r="N2239" s="9">
        <f t="shared" si="104"/>
        <v>41915.003275462965</v>
      </c>
      <c r="O2239" s="11">
        <f>YEAR(Table1[[#This Row],[launch date  conversion]])</f>
        <v>2014</v>
      </c>
      <c r="P2239" t="b">
        <v>0</v>
      </c>
      <c r="Q2239">
        <v>983</v>
      </c>
      <c r="R2239" t="b">
        <v>1</v>
      </c>
      <c r="S2239" t="s">
        <v>8295</v>
      </c>
      <c r="T2239" t="s">
        <v>8350</v>
      </c>
      <c r="U2239" t="s">
        <v>8389</v>
      </c>
    </row>
    <row r="2240" spans="1:21" ht="50" customHeight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15" t="str">
        <f t="shared" si="102"/>
        <v>1000 to 4999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 s="9">
        <f t="shared" si="103"/>
        <v>42804.621712962966</v>
      </c>
      <c r="L2240" s="11">
        <v>2017</v>
      </c>
      <c r="M2240">
        <v>1486565716</v>
      </c>
      <c r="N2240" s="9">
        <f t="shared" si="104"/>
        <v>42774.621712962966</v>
      </c>
      <c r="O2240" s="11">
        <f>YEAR(Table1[[#This Row],[launch date  conversion]])</f>
        <v>2017</v>
      </c>
      <c r="P2240" t="b">
        <v>0</v>
      </c>
      <c r="Q2240">
        <v>79</v>
      </c>
      <c r="R2240" t="b">
        <v>1</v>
      </c>
      <c r="S2240" t="s">
        <v>8295</v>
      </c>
      <c r="T2240" t="s">
        <v>8350</v>
      </c>
      <c r="U2240" t="s">
        <v>8389</v>
      </c>
    </row>
    <row r="2241" spans="1:21" ht="50" customHeight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15" t="str">
        <f t="shared" si="102"/>
        <v>25000 to 29999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 s="9">
        <f t="shared" si="103"/>
        <v>41609.168055555558</v>
      </c>
      <c r="L2241" s="11">
        <v>2013</v>
      </c>
      <c r="M2241">
        <v>1382742014</v>
      </c>
      <c r="N2241" s="9">
        <f t="shared" si="104"/>
        <v>41572.958495370374</v>
      </c>
      <c r="O2241" s="11">
        <f>YEAR(Table1[[#This Row],[launch date  conversion]])</f>
        <v>2013</v>
      </c>
      <c r="P2241" t="b">
        <v>0</v>
      </c>
      <c r="Q2241">
        <v>426</v>
      </c>
      <c r="R2241" t="b">
        <v>1</v>
      </c>
      <c r="S2241" t="s">
        <v>8295</v>
      </c>
      <c r="T2241" t="s">
        <v>8350</v>
      </c>
      <c r="U2241" t="s">
        <v>8389</v>
      </c>
    </row>
    <row r="2242" spans="1:21" ht="50" customHeight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15" t="str">
        <f t="shared" ref="E2242:E2305" si="105">_xlfn.IFS(D2242&lt;1000,"less than 1000",D2242&lt;5000, "1000 to 4999",D2242&lt;10000, "5000 to 9999",D2242&lt;15000, "10000 to 14999",D2242&lt;20000,"15000 to 19999",D2242&lt;25000, "20000 to 24999", D2242&lt;30000, "25000 to 29999",D2242&lt;35000,"30000 to 34999", D2242&lt;40000,"35000 to 39999", D2242&lt;45000,"40000 to 44999",D2242&lt;50000,"45000 to 49999",TRUE, "Greater than 50000")</f>
        <v>5000 to 9999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 s="9">
        <f t="shared" si="103"/>
        <v>42482.825740740736</v>
      </c>
      <c r="L2242" s="11">
        <v>2016</v>
      </c>
      <c r="M2242">
        <v>1458762544</v>
      </c>
      <c r="N2242" s="9">
        <f t="shared" si="104"/>
        <v>42452.825740740736</v>
      </c>
      <c r="O2242" s="11">
        <f>YEAR(Table1[[#This Row],[launch date  conversion]])</f>
        <v>2016</v>
      </c>
      <c r="P2242" t="b">
        <v>0</v>
      </c>
      <c r="Q2242">
        <v>96</v>
      </c>
      <c r="R2242" t="b">
        <v>1</v>
      </c>
      <c r="S2242" t="s">
        <v>8295</v>
      </c>
      <c r="T2242" t="s">
        <v>8350</v>
      </c>
      <c r="U2242" t="s">
        <v>8389</v>
      </c>
    </row>
    <row r="2243" spans="1:21" ht="50" customHeight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15" t="str">
        <f t="shared" si="105"/>
        <v>1000 to 4999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 s="9">
        <f t="shared" ref="K2243:K2306" si="106">(((J2243/60)/60)/24)+DATE(1970,1,1)</f>
        <v>42796.827546296292</v>
      </c>
      <c r="L2243" s="11">
        <v>2017</v>
      </c>
      <c r="M2243">
        <v>1485892300</v>
      </c>
      <c r="N2243" s="9">
        <f t="shared" ref="N2243:N2306" si="107">(((M2243/60)/60)/24)+DATE(1970,1,1)</f>
        <v>42766.827546296292</v>
      </c>
      <c r="O2243" s="11">
        <f>YEAR(Table1[[#This Row],[launch date  conversion]])</f>
        <v>2017</v>
      </c>
      <c r="P2243" t="b">
        <v>0</v>
      </c>
      <c r="Q2243">
        <v>163</v>
      </c>
      <c r="R2243" t="b">
        <v>1</v>
      </c>
      <c r="S2243" t="s">
        <v>8295</v>
      </c>
      <c r="T2243" t="s">
        <v>8350</v>
      </c>
      <c r="U2243" t="s">
        <v>8389</v>
      </c>
    </row>
    <row r="2244" spans="1:21" ht="50" customHeight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15" t="str">
        <f t="shared" si="105"/>
        <v>10000 to 14999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 s="9">
        <f t="shared" si="106"/>
        <v>41605.126388888886</v>
      </c>
      <c r="L2244" s="11">
        <v>2013</v>
      </c>
      <c r="M2244">
        <v>1382449733</v>
      </c>
      <c r="N2244" s="9">
        <f t="shared" si="107"/>
        <v>41569.575613425928</v>
      </c>
      <c r="O2244" s="11">
        <f>YEAR(Table1[[#This Row],[launch date  conversion]])</f>
        <v>2013</v>
      </c>
      <c r="P2244" t="b">
        <v>0</v>
      </c>
      <c r="Q2244">
        <v>2525</v>
      </c>
      <c r="R2244" t="b">
        <v>1</v>
      </c>
      <c r="S2244" t="s">
        <v>8295</v>
      </c>
      <c r="T2244" t="s">
        <v>8350</v>
      </c>
      <c r="U2244" t="s">
        <v>8389</v>
      </c>
    </row>
    <row r="2245" spans="1:21" ht="50" customHeight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15" t="str">
        <f t="shared" si="105"/>
        <v>less than 1000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 s="9">
        <f t="shared" si="106"/>
        <v>42807.125</v>
      </c>
      <c r="L2245" s="11">
        <v>2017</v>
      </c>
      <c r="M2245">
        <v>1488823290</v>
      </c>
      <c r="N2245" s="9">
        <f t="shared" si="107"/>
        <v>42800.751041666663</v>
      </c>
      <c r="O2245" s="11">
        <f>YEAR(Table1[[#This Row],[launch date  conversion]])</f>
        <v>2017</v>
      </c>
      <c r="P2245" t="b">
        <v>0</v>
      </c>
      <c r="Q2245">
        <v>2035</v>
      </c>
      <c r="R2245" t="b">
        <v>1</v>
      </c>
      <c r="S2245" t="s">
        <v>8295</v>
      </c>
      <c r="T2245" t="s">
        <v>8350</v>
      </c>
      <c r="U2245" t="s">
        <v>8389</v>
      </c>
    </row>
    <row r="2246" spans="1:21" ht="50" customHeight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15" t="str">
        <f t="shared" si="105"/>
        <v>5000 to 9999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 s="9">
        <f t="shared" si="106"/>
        <v>42659.854166666672</v>
      </c>
      <c r="L2246" s="11">
        <v>2016</v>
      </c>
      <c r="M2246">
        <v>1475609946</v>
      </c>
      <c r="N2246" s="9">
        <f t="shared" si="107"/>
        <v>42647.818819444445</v>
      </c>
      <c r="O2246" s="11">
        <f>YEAR(Table1[[#This Row],[launch date  conversion]])</f>
        <v>2016</v>
      </c>
      <c r="P2246" t="b">
        <v>0</v>
      </c>
      <c r="Q2246">
        <v>290</v>
      </c>
      <c r="R2246" t="b">
        <v>1</v>
      </c>
      <c r="S2246" t="s">
        <v>8295</v>
      </c>
      <c r="T2246" t="s">
        <v>8350</v>
      </c>
      <c r="U2246" t="s">
        <v>8389</v>
      </c>
    </row>
    <row r="2247" spans="1:21" ht="50" customHeight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15" t="str">
        <f t="shared" si="105"/>
        <v>1000 to 4999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 s="9">
        <f t="shared" si="106"/>
        <v>41691.75</v>
      </c>
      <c r="L2247" s="11">
        <v>2014</v>
      </c>
      <c r="M2247">
        <v>1390323617</v>
      </c>
      <c r="N2247" s="9">
        <f t="shared" si="107"/>
        <v>41660.708530092597</v>
      </c>
      <c r="O2247" s="11">
        <f>YEAR(Table1[[#This Row],[launch date  conversion]])</f>
        <v>2014</v>
      </c>
      <c r="P2247" t="b">
        <v>0</v>
      </c>
      <c r="Q2247">
        <v>1980</v>
      </c>
      <c r="R2247" t="b">
        <v>1</v>
      </c>
      <c r="S2247" t="s">
        <v>8295</v>
      </c>
      <c r="T2247" t="s">
        <v>8350</v>
      </c>
      <c r="U2247" t="s">
        <v>8389</v>
      </c>
    </row>
    <row r="2248" spans="1:21" ht="50" customHeight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15" t="str">
        <f t="shared" si="105"/>
        <v>1000 to 4999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 s="9">
        <f t="shared" si="106"/>
        <v>42251.79178240741</v>
      </c>
      <c r="L2248" s="11">
        <v>2015</v>
      </c>
      <c r="M2248">
        <v>1438801210</v>
      </c>
      <c r="N2248" s="9">
        <f t="shared" si="107"/>
        <v>42221.79178240741</v>
      </c>
      <c r="O2248" s="11">
        <f>YEAR(Table1[[#This Row],[launch date  conversion]])</f>
        <v>2015</v>
      </c>
      <c r="P2248" t="b">
        <v>0</v>
      </c>
      <c r="Q2248">
        <v>57</v>
      </c>
      <c r="R2248" t="b">
        <v>1</v>
      </c>
      <c r="S2248" t="s">
        <v>8295</v>
      </c>
      <c r="T2248" t="s">
        <v>8350</v>
      </c>
      <c r="U2248" t="s">
        <v>8389</v>
      </c>
    </row>
    <row r="2249" spans="1:21" ht="50" customHeight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15" t="str">
        <f t="shared" si="105"/>
        <v>15000 to 19999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 s="9">
        <f t="shared" si="106"/>
        <v>42214.666261574079</v>
      </c>
      <c r="L2249" s="11">
        <v>2015</v>
      </c>
      <c r="M2249">
        <v>1436975965</v>
      </c>
      <c r="N2249" s="9">
        <f t="shared" si="107"/>
        <v>42200.666261574079</v>
      </c>
      <c r="O2249" s="11">
        <f>YEAR(Table1[[#This Row],[launch date  conversion]])</f>
        <v>2015</v>
      </c>
      <c r="P2249" t="b">
        <v>0</v>
      </c>
      <c r="Q2249">
        <v>380</v>
      </c>
      <c r="R2249" t="b">
        <v>1</v>
      </c>
      <c r="S2249" t="s">
        <v>8295</v>
      </c>
      <c r="T2249" t="s">
        <v>8350</v>
      </c>
      <c r="U2249" t="s">
        <v>8389</v>
      </c>
    </row>
    <row r="2250" spans="1:21" ht="50" customHeight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15" t="str">
        <f t="shared" si="105"/>
        <v>5000 to 9999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 s="9">
        <f t="shared" si="106"/>
        <v>42718.875902777778</v>
      </c>
      <c r="L2250" s="11">
        <v>2016</v>
      </c>
      <c r="M2250">
        <v>1479157278</v>
      </c>
      <c r="N2250" s="9">
        <f t="shared" si="107"/>
        <v>42688.875902777778</v>
      </c>
      <c r="O2250" s="11">
        <f>YEAR(Table1[[#This Row],[launch date  conversion]])</f>
        <v>2016</v>
      </c>
      <c r="P2250" t="b">
        <v>0</v>
      </c>
      <c r="Q2250">
        <v>128</v>
      </c>
      <c r="R2250" t="b">
        <v>1</v>
      </c>
      <c r="S2250" t="s">
        <v>8295</v>
      </c>
      <c r="T2250" t="s">
        <v>8350</v>
      </c>
      <c r="U2250" t="s">
        <v>8389</v>
      </c>
    </row>
    <row r="2251" spans="1:21" ht="50" customHeight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15" t="str">
        <f t="shared" si="105"/>
        <v>1000 to 4999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 s="9">
        <f t="shared" si="106"/>
        <v>41366.661631944444</v>
      </c>
      <c r="L2251" s="11">
        <v>2013</v>
      </c>
      <c r="M2251">
        <v>1362329565</v>
      </c>
      <c r="N2251" s="9">
        <f t="shared" si="107"/>
        <v>41336.703298611108</v>
      </c>
      <c r="O2251" s="11">
        <f>YEAR(Table1[[#This Row],[launch date  conversion]])</f>
        <v>2013</v>
      </c>
      <c r="P2251" t="b">
        <v>0</v>
      </c>
      <c r="Q2251">
        <v>180</v>
      </c>
      <c r="R2251" t="b">
        <v>1</v>
      </c>
      <c r="S2251" t="s">
        <v>8295</v>
      </c>
      <c r="T2251" t="s">
        <v>8350</v>
      </c>
      <c r="U2251" t="s">
        <v>8389</v>
      </c>
    </row>
    <row r="2252" spans="1:21" ht="50" customHeight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15" t="str">
        <f t="shared" si="105"/>
        <v>25000 to 29999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 s="9">
        <f t="shared" si="106"/>
        <v>42707.0471412037</v>
      </c>
      <c r="L2252" s="11">
        <v>2016</v>
      </c>
      <c r="M2252">
        <v>1478131673</v>
      </c>
      <c r="N2252" s="9">
        <f t="shared" si="107"/>
        <v>42677.005474537036</v>
      </c>
      <c r="O2252" s="11">
        <f>YEAR(Table1[[#This Row],[launch date  conversion]])</f>
        <v>2016</v>
      </c>
      <c r="P2252" t="b">
        <v>0</v>
      </c>
      <c r="Q2252">
        <v>571</v>
      </c>
      <c r="R2252" t="b">
        <v>1</v>
      </c>
      <c r="S2252" t="s">
        <v>8295</v>
      </c>
      <c r="T2252" t="s">
        <v>8350</v>
      </c>
      <c r="U2252" t="s">
        <v>8389</v>
      </c>
    </row>
    <row r="2253" spans="1:21" ht="50" customHeight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15" t="str">
        <f t="shared" si="105"/>
        <v>5000 to 9999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 s="9">
        <f t="shared" si="106"/>
        <v>41867.34579861111</v>
      </c>
      <c r="L2253" s="11">
        <v>2014</v>
      </c>
      <c r="M2253">
        <v>1406362677</v>
      </c>
      <c r="N2253" s="9">
        <f t="shared" si="107"/>
        <v>41846.34579861111</v>
      </c>
      <c r="O2253" s="11">
        <f>YEAR(Table1[[#This Row],[launch date  conversion]])</f>
        <v>2014</v>
      </c>
      <c r="P2253" t="b">
        <v>0</v>
      </c>
      <c r="Q2253">
        <v>480</v>
      </c>
      <c r="R2253" t="b">
        <v>1</v>
      </c>
      <c r="S2253" t="s">
        <v>8295</v>
      </c>
      <c r="T2253" t="s">
        <v>8350</v>
      </c>
      <c r="U2253" t="s">
        <v>8389</v>
      </c>
    </row>
    <row r="2254" spans="1:21" ht="50" customHeight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15" t="str">
        <f t="shared" si="105"/>
        <v>5000 to 9999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 s="9">
        <f t="shared" si="106"/>
        <v>42588.327986111108</v>
      </c>
      <c r="L2254" s="11">
        <v>2016</v>
      </c>
      <c r="M2254">
        <v>1469173938</v>
      </c>
      <c r="N2254" s="9">
        <f t="shared" si="107"/>
        <v>42573.327986111108</v>
      </c>
      <c r="O2254" s="11">
        <f>YEAR(Table1[[#This Row],[launch date  conversion]])</f>
        <v>2016</v>
      </c>
      <c r="P2254" t="b">
        <v>0</v>
      </c>
      <c r="Q2254">
        <v>249</v>
      </c>
      <c r="R2254" t="b">
        <v>1</v>
      </c>
      <c r="S2254" t="s">
        <v>8295</v>
      </c>
      <c r="T2254" t="s">
        <v>8350</v>
      </c>
      <c r="U2254" t="s">
        <v>8389</v>
      </c>
    </row>
    <row r="2255" spans="1:21" ht="50" customHeight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15" t="str">
        <f t="shared" si="105"/>
        <v>5000 to 9999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 s="9">
        <f t="shared" si="106"/>
        <v>42326.672997685186</v>
      </c>
      <c r="L2255" s="11">
        <v>2015</v>
      </c>
      <c r="M2255">
        <v>1445267347</v>
      </c>
      <c r="N2255" s="9">
        <f t="shared" si="107"/>
        <v>42296.631331018521</v>
      </c>
      <c r="O2255" s="11">
        <f>YEAR(Table1[[#This Row],[launch date  conversion]])</f>
        <v>2015</v>
      </c>
      <c r="P2255" t="b">
        <v>0</v>
      </c>
      <c r="Q2255">
        <v>84</v>
      </c>
      <c r="R2255" t="b">
        <v>1</v>
      </c>
      <c r="S2255" t="s">
        <v>8295</v>
      </c>
      <c r="T2255" t="s">
        <v>8350</v>
      </c>
      <c r="U2255" t="s">
        <v>8389</v>
      </c>
    </row>
    <row r="2256" spans="1:21" ht="50" customHeight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15" t="str">
        <f t="shared" si="105"/>
        <v>less than 1000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 s="9">
        <f t="shared" si="106"/>
        <v>42759.647777777776</v>
      </c>
      <c r="L2256" s="11">
        <v>2017</v>
      </c>
      <c r="M2256">
        <v>1484667168</v>
      </c>
      <c r="N2256" s="9">
        <f t="shared" si="107"/>
        <v>42752.647777777776</v>
      </c>
      <c r="O2256" s="11">
        <f>YEAR(Table1[[#This Row],[launch date  conversion]])</f>
        <v>2017</v>
      </c>
      <c r="P2256" t="b">
        <v>0</v>
      </c>
      <c r="Q2256">
        <v>197</v>
      </c>
      <c r="R2256" t="b">
        <v>1</v>
      </c>
      <c r="S2256" t="s">
        <v>8295</v>
      </c>
      <c r="T2256" t="s">
        <v>8350</v>
      </c>
      <c r="U2256" t="s">
        <v>8389</v>
      </c>
    </row>
    <row r="2257" spans="1:21" ht="50" customHeight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15" t="str">
        <f t="shared" si="105"/>
        <v>1000 to 4999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 s="9">
        <f t="shared" si="106"/>
        <v>42497.951979166668</v>
      </c>
      <c r="L2257" s="11">
        <v>2016</v>
      </c>
      <c r="M2257">
        <v>1460069451</v>
      </c>
      <c r="N2257" s="9">
        <f t="shared" si="107"/>
        <v>42467.951979166668</v>
      </c>
      <c r="O2257" s="11">
        <f>YEAR(Table1[[#This Row],[launch date  conversion]])</f>
        <v>2016</v>
      </c>
      <c r="P2257" t="b">
        <v>0</v>
      </c>
      <c r="Q2257">
        <v>271</v>
      </c>
      <c r="R2257" t="b">
        <v>1</v>
      </c>
      <c r="S2257" t="s">
        <v>8295</v>
      </c>
      <c r="T2257" t="s">
        <v>8350</v>
      </c>
      <c r="U2257" t="s">
        <v>8389</v>
      </c>
    </row>
    <row r="2258" spans="1:21" ht="50" customHeight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15" t="str">
        <f t="shared" si="105"/>
        <v>less than 1000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 s="9">
        <f t="shared" si="106"/>
        <v>42696.451921296291</v>
      </c>
      <c r="L2258" s="11">
        <v>2016</v>
      </c>
      <c r="M2258">
        <v>1478602246</v>
      </c>
      <c r="N2258" s="9">
        <f t="shared" si="107"/>
        <v>42682.451921296291</v>
      </c>
      <c r="O2258" s="11">
        <f>YEAR(Table1[[#This Row],[launch date  conversion]])</f>
        <v>2016</v>
      </c>
      <c r="P2258" t="b">
        <v>0</v>
      </c>
      <c r="Q2258">
        <v>50</v>
      </c>
      <c r="R2258" t="b">
        <v>1</v>
      </c>
      <c r="S2258" t="s">
        <v>8295</v>
      </c>
      <c r="T2258" t="s">
        <v>8350</v>
      </c>
      <c r="U2258" t="s">
        <v>8389</v>
      </c>
    </row>
    <row r="2259" spans="1:21" ht="50" customHeight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15" t="str">
        <f t="shared" si="105"/>
        <v>1000 to 4999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 s="9">
        <f t="shared" si="106"/>
        <v>42540.958333333328</v>
      </c>
      <c r="L2259" s="11">
        <v>2016</v>
      </c>
      <c r="M2259">
        <v>1463351329</v>
      </c>
      <c r="N2259" s="9">
        <f t="shared" si="107"/>
        <v>42505.936678240745</v>
      </c>
      <c r="O2259" s="11">
        <f>YEAR(Table1[[#This Row],[launch date  conversion]])</f>
        <v>2016</v>
      </c>
      <c r="P2259" t="b">
        <v>0</v>
      </c>
      <c r="Q2259">
        <v>169</v>
      </c>
      <c r="R2259" t="b">
        <v>1</v>
      </c>
      <c r="S2259" t="s">
        <v>8295</v>
      </c>
      <c r="T2259" t="s">
        <v>8350</v>
      </c>
      <c r="U2259" t="s">
        <v>8389</v>
      </c>
    </row>
    <row r="2260" spans="1:21" ht="50" customHeight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15" t="str">
        <f t="shared" si="105"/>
        <v>1000 to 4999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 s="9">
        <f t="shared" si="106"/>
        <v>42166.75100694444</v>
      </c>
      <c r="L2260" s="11">
        <v>2015</v>
      </c>
      <c r="M2260">
        <v>1431453687</v>
      </c>
      <c r="N2260" s="9">
        <f t="shared" si="107"/>
        <v>42136.75100694444</v>
      </c>
      <c r="O2260" s="11">
        <f>YEAR(Table1[[#This Row],[launch date  conversion]])</f>
        <v>2015</v>
      </c>
      <c r="P2260" t="b">
        <v>0</v>
      </c>
      <c r="Q2260">
        <v>205</v>
      </c>
      <c r="R2260" t="b">
        <v>1</v>
      </c>
      <c r="S2260" t="s">
        <v>8295</v>
      </c>
      <c r="T2260" t="s">
        <v>8350</v>
      </c>
      <c r="U2260" t="s">
        <v>8389</v>
      </c>
    </row>
    <row r="2261" spans="1:21" ht="50" customHeight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15" t="str">
        <f t="shared" si="105"/>
        <v>1000 to 4999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 s="9">
        <f t="shared" si="106"/>
        <v>42712.804814814815</v>
      </c>
      <c r="L2261" s="11">
        <v>2016</v>
      </c>
      <c r="M2261">
        <v>1480360736</v>
      </c>
      <c r="N2261" s="9">
        <f t="shared" si="107"/>
        <v>42702.804814814815</v>
      </c>
      <c r="O2261" s="11">
        <f>YEAR(Table1[[#This Row],[launch date  conversion]])</f>
        <v>2016</v>
      </c>
      <c r="P2261" t="b">
        <v>0</v>
      </c>
      <c r="Q2261">
        <v>206</v>
      </c>
      <c r="R2261" t="b">
        <v>1</v>
      </c>
      <c r="S2261" t="s">
        <v>8295</v>
      </c>
      <c r="T2261" t="s">
        <v>8350</v>
      </c>
      <c r="U2261" t="s">
        <v>8389</v>
      </c>
    </row>
    <row r="2262" spans="1:21" ht="50" customHeight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15" t="str">
        <f t="shared" si="105"/>
        <v>1000 to 4999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 s="9">
        <f t="shared" si="106"/>
        <v>41724.975115740745</v>
      </c>
      <c r="L2262" s="11">
        <v>2014</v>
      </c>
      <c r="M2262">
        <v>1393287850</v>
      </c>
      <c r="N2262" s="9">
        <f t="shared" si="107"/>
        <v>41695.016782407409</v>
      </c>
      <c r="O2262" s="11">
        <f>YEAR(Table1[[#This Row],[launch date  conversion]])</f>
        <v>2014</v>
      </c>
      <c r="P2262" t="b">
        <v>0</v>
      </c>
      <c r="Q2262">
        <v>84</v>
      </c>
      <c r="R2262" t="b">
        <v>1</v>
      </c>
      <c r="S2262" t="s">
        <v>8295</v>
      </c>
      <c r="T2262" t="s">
        <v>8350</v>
      </c>
      <c r="U2262" t="s">
        <v>8389</v>
      </c>
    </row>
    <row r="2263" spans="1:21" ht="50" customHeight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15" t="str">
        <f t="shared" si="105"/>
        <v>1000 to 4999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 s="9">
        <f t="shared" si="106"/>
        <v>42780.724768518514</v>
      </c>
      <c r="L2263" s="11">
        <v>2017</v>
      </c>
      <c r="M2263">
        <v>1485278620</v>
      </c>
      <c r="N2263" s="9">
        <f t="shared" si="107"/>
        <v>42759.724768518514</v>
      </c>
      <c r="O2263" s="11">
        <f>YEAR(Table1[[#This Row],[launch date  conversion]])</f>
        <v>2017</v>
      </c>
      <c r="P2263" t="b">
        <v>0</v>
      </c>
      <c r="Q2263">
        <v>210</v>
      </c>
      <c r="R2263" t="b">
        <v>1</v>
      </c>
      <c r="S2263" t="s">
        <v>8295</v>
      </c>
      <c r="T2263" t="s">
        <v>8350</v>
      </c>
      <c r="U2263" t="s">
        <v>8389</v>
      </c>
    </row>
    <row r="2264" spans="1:21" ht="50" customHeight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15" t="str">
        <f t="shared" si="105"/>
        <v>1000 to 4999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 s="9">
        <f t="shared" si="106"/>
        <v>41961</v>
      </c>
      <c r="L2264" s="11">
        <v>2014</v>
      </c>
      <c r="M2264">
        <v>1413295358</v>
      </c>
      <c r="N2264" s="9">
        <f t="shared" si="107"/>
        <v>41926.585162037038</v>
      </c>
      <c r="O2264" s="11">
        <f>YEAR(Table1[[#This Row],[launch date  conversion]])</f>
        <v>2014</v>
      </c>
      <c r="P2264" t="b">
        <v>0</v>
      </c>
      <c r="Q2264">
        <v>181</v>
      </c>
      <c r="R2264" t="b">
        <v>1</v>
      </c>
      <c r="S2264" t="s">
        <v>8295</v>
      </c>
      <c r="T2264" t="s">
        <v>8350</v>
      </c>
      <c r="U2264" t="s">
        <v>8389</v>
      </c>
    </row>
    <row r="2265" spans="1:21" ht="50" customHeight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15" t="str">
        <f t="shared" si="105"/>
        <v>5000 to 9999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 s="9">
        <f t="shared" si="106"/>
        <v>42035.832326388889</v>
      </c>
      <c r="L2265" s="11">
        <v>2015</v>
      </c>
      <c r="M2265">
        <v>1420919913</v>
      </c>
      <c r="N2265" s="9">
        <f t="shared" si="107"/>
        <v>42014.832326388889</v>
      </c>
      <c r="O2265" s="11">
        <f>YEAR(Table1[[#This Row],[launch date  conversion]])</f>
        <v>2015</v>
      </c>
      <c r="P2265" t="b">
        <v>0</v>
      </c>
      <c r="Q2265">
        <v>60</v>
      </c>
      <c r="R2265" t="b">
        <v>1</v>
      </c>
      <c r="S2265" t="s">
        <v>8295</v>
      </c>
      <c r="T2265" t="s">
        <v>8350</v>
      </c>
      <c r="U2265" t="s">
        <v>8389</v>
      </c>
    </row>
    <row r="2266" spans="1:21" ht="50" customHeight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15" t="str">
        <f t="shared" si="105"/>
        <v>5000 to 9999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 s="9">
        <f t="shared" si="106"/>
        <v>42513.125</v>
      </c>
      <c r="L2266" s="11">
        <v>2016</v>
      </c>
      <c r="M2266">
        <v>1462543114</v>
      </c>
      <c r="N2266" s="9">
        <f t="shared" si="107"/>
        <v>42496.582337962958</v>
      </c>
      <c r="O2266" s="11">
        <f>YEAR(Table1[[#This Row],[launch date  conversion]])</f>
        <v>2016</v>
      </c>
      <c r="P2266" t="b">
        <v>0</v>
      </c>
      <c r="Q2266">
        <v>445</v>
      </c>
      <c r="R2266" t="b">
        <v>1</v>
      </c>
      <c r="S2266" t="s">
        <v>8295</v>
      </c>
      <c r="T2266" t="s">
        <v>8350</v>
      </c>
      <c r="U2266" t="s">
        <v>8389</v>
      </c>
    </row>
    <row r="2267" spans="1:21" ht="50" customHeight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15" t="str">
        <f t="shared" si="105"/>
        <v>less than 1000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 s="9">
        <f t="shared" si="106"/>
        <v>42696.853090277778</v>
      </c>
      <c r="L2267" s="11">
        <v>2016</v>
      </c>
      <c r="M2267">
        <v>1479241707</v>
      </c>
      <c r="N2267" s="9">
        <f t="shared" si="107"/>
        <v>42689.853090277778</v>
      </c>
      <c r="O2267" s="11">
        <f>YEAR(Table1[[#This Row],[launch date  conversion]])</f>
        <v>2016</v>
      </c>
      <c r="P2267" t="b">
        <v>0</v>
      </c>
      <c r="Q2267">
        <v>17</v>
      </c>
      <c r="R2267" t="b">
        <v>1</v>
      </c>
      <c r="S2267" t="s">
        <v>8295</v>
      </c>
      <c r="T2267" t="s">
        <v>8350</v>
      </c>
      <c r="U2267" t="s">
        <v>8389</v>
      </c>
    </row>
    <row r="2268" spans="1:21" ht="50" customHeight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15" t="str">
        <f t="shared" si="105"/>
        <v>1000 to 4999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 s="9">
        <f t="shared" si="106"/>
        <v>42487.083333333328</v>
      </c>
      <c r="L2268" s="11">
        <v>2016</v>
      </c>
      <c r="M2268">
        <v>1460235592</v>
      </c>
      <c r="N2268" s="9">
        <f t="shared" si="107"/>
        <v>42469.874907407408</v>
      </c>
      <c r="O2268" s="11">
        <f>YEAR(Table1[[#This Row],[launch date  conversion]])</f>
        <v>2016</v>
      </c>
      <c r="P2268" t="b">
        <v>0</v>
      </c>
      <c r="Q2268">
        <v>194</v>
      </c>
      <c r="R2268" t="b">
        <v>1</v>
      </c>
      <c r="S2268" t="s">
        <v>8295</v>
      </c>
      <c r="T2268" t="s">
        <v>8350</v>
      </c>
      <c r="U2268" t="s">
        <v>8389</v>
      </c>
    </row>
    <row r="2269" spans="1:21" ht="50" customHeight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15" t="str">
        <f t="shared" si="105"/>
        <v>20000 to 24999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 s="9">
        <f t="shared" si="106"/>
        <v>41994.041666666672</v>
      </c>
      <c r="L2269" s="11">
        <v>2014</v>
      </c>
      <c r="M2269">
        <v>1416945297</v>
      </c>
      <c r="N2269" s="9">
        <f t="shared" si="107"/>
        <v>41968.829826388886</v>
      </c>
      <c r="O2269" s="11">
        <f>YEAR(Table1[[#This Row],[launch date  conversion]])</f>
        <v>2014</v>
      </c>
      <c r="P2269" t="b">
        <v>0</v>
      </c>
      <c r="Q2269">
        <v>404</v>
      </c>
      <c r="R2269" t="b">
        <v>1</v>
      </c>
      <c r="S2269" t="s">
        <v>8295</v>
      </c>
      <c r="T2269" t="s">
        <v>8350</v>
      </c>
      <c r="U2269" t="s">
        <v>8389</v>
      </c>
    </row>
    <row r="2270" spans="1:21" ht="50" customHeight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15" t="str">
        <f t="shared" si="105"/>
        <v>25000 to 29999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 s="9">
        <f t="shared" si="106"/>
        <v>42806.082349537035</v>
      </c>
      <c r="L2270" s="11">
        <v>2017</v>
      </c>
      <c r="M2270">
        <v>1486691915</v>
      </c>
      <c r="N2270" s="9">
        <f t="shared" si="107"/>
        <v>42776.082349537035</v>
      </c>
      <c r="O2270" s="11">
        <f>YEAR(Table1[[#This Row],[launch date  conversion]])</f>
        <v>2017</v>
      </c>
      <c r="P2270" t="b">
        <v>0</v>
      </c>
      <c r="Q2270">
        <v>194</v>
      </c>
      <c r="R2270" t="b">
        <v>1</v>
      </c>
      <c r="S2270" t="s">
        <v>8295</v>
      </c>
      <c r="T2270" t="s">
        <v>8350</v>
      </c>
      <c r="U2270" t="s">
        <v>8389</v>
      </c>
    </row>
    <row r="2271" spans="1:21" ht="50" customHeight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15" t="str">
        <f t="shared" si="105"/>
        <v>1000 to 4999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 s="9">
        <f t="shared" si="106"/>
        <v>42801.208333333328</v>
      </c>
      <c r="L2271" s="11">
        <v>2017</v>
      </c>
      <c r="M2271">
        <v>1486745663</v>
      </c>
      <c r="N2271" s="9">
        <f t="shared" si="107"/>
        <v>42776.704432870371</v>
      </c>
      <c r="O2271" s="11">
        <f>YEAR(Table1[[#This Row],[launch date  conversion]])</f>
        <v>2017</v>
      </c>
      <c r="P2271" t="b">
        <v>0</v>
      </c>
      <c r="Q2271">
        <v>902</v>
      </c>
      <c r="R2271" t="b">
        <v>1</v>
      </c>
      <c r="S2271" t="s">
        <v>8295</v>
      </c>
      <c r="T2271" t="s">
        <v>8350</v>
      </c>
      <c r="U2271" t="s">
        <v>8389</v>
      </c>
    </row>
    <row r="2272" spans="1:21" ht="50" customHeight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15" t="str">
        <f t="shared" si="105"/>
        <v>25000 to 29999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 s="9">
        <f t="shared" si="106"/>
        <v>42745.915972222225</v>
      </c>
      <c r="L2272" s="11">
        <v>2017</v>
      </c>
      <c r="M2272">
        <v>1482353513</v>
      </c>
      <c r="N2272" s="9">
        <f t="shared" si="107"/>
        <v>42725.869363425925</v>
      </c>
      <c r="O2272" s="11">
        <f>YEAR(Table1[[#This Row],[launch date  conversion]])</f>
        <v>2016</v>
      </c>
      <c r="P2272" t="b">
        <v>0</v>
      </c>
      <c r="Q2272">
        <v>1670</v>
      </c>
      <c r="R2272" t="b">
        <v>1</v>
      </c>
      <c r="S2272" t="s">
        <v>8295</v>
      </c>
      <c r="T2272" t="s">
        <v>8350</v>
      </c>
      <c r="U2272" t="s">
        <v>8389</v>
      </c>
    </row>
    <row r="2273" spans="1:21" ht="50" customHeight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15" t="str">
        <f t="shared" si="105"/>
        <v>20000 to 24999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 s="9">
        <f t="shared" si="106"/>
        <v>42714.000046296293</v>
      </c>
      <c r="L2273" s="11">
        <v>2016</v>
      </c>
      <c r="M2273">
        <v>1478736004</v>
      </c>
      <c r="N2273" s="9">
        <f t="shared" si="107"/>
        <v>42684.000046296293</v>
      </c>
      <c r="O2273" s="11">
        <f>YEAR(Table1[[#This Row],[launch date  conversion]])</f>
        <v>2016</v>
      </c>
      <c r="P2273" t="b">
        <v>0</v>
      </c>
      <c r="Q2273">
        <v>1328</v>
      </c>
      <c r="R2273" t="b">
        <v>1</v>
      </c>
      <c r="S2273" t="s">
        <v>8295</v>
      </c>
      <c r="T2273" t="s">
        <v>8350</v>
      </c>
      <c r="U2273" t="s">
        <v>8389</v>
      </c>
    </row>
    <row r="2274" spans="1:21" ht="50" customHeight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15" t="str">
        <f t="shared" si="105"/>
        <v>1000 to 4999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 s="9">
        <f t="shared" si="106"/>
        <v>42345.699490740735</v>
      </c>
      <c r="L2274" s="11">
        <v>2015</v>
      </c>
      <c r="M2274">
        <v>1446914836</v>
      </c>
      <c r="N2274" s="9">
        <f t="shared" si="107"/>
        <v>42315.699490740735</v>
      </c>
      <c r="O2274" s="11">
        <f>YEAR(Table1[[#This Row],[launch date  conversion]])</f>
        <v>2015</v>
      </c>
      <c r="P2274" t="b">
        <v>0</v>
      </c>
      <c r="Q2274">
        <v>944</v>
      </c>
      <c r="R2274" t="b">
        <v>1</v>
      </c>
      <c r="S2274" t="s">
        <v>8295</v>
      </c>
      <c r="T2274" t="s">
        <v>8350</v>
      </c>
      <c r="U2274" t="s">
        <v>8389</v>
      </c>
    </row>
    <row r="2275" spans="1:21" ht="50" customHeight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15" t="str">
        <f t="shared" si="105"/>
        <v>1000 to 4999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 s="9">
        <f t="shared" si="106"/>
        <v>42806.507430555561</v>
      </c>
      <c r="L2275" s="11">
        <v>2017</v>
      </c>
      <c r="M2275">
        <v>1487164242</v>
      </c>
      <c r="N2275" s="9">
        <f t="shared" si="107"/>
        <v>42781.549097222218</v>
      </c>
      <c r="O2275" s="11">
        <f>YEAR(Table1[[#This Row],[launch date  conversion]])</f>
        <v>2017</v>
      </c>
      <c r="P2275" t="b">
        <v>0</v>
      </c>
      <c r="Q2275">
        <v>147</v>
      </c>
      <c r="R2275" t="b">
        <v>1</v>
      </c>
      <c r="S2275" t="s">
        <v>8295</v>
      </c>
      <c r="T2275" t="s">
        <v>8350</v>
      </c>
      <c r="U2275" t="s">
        <v>8389</v>
      </c>
    </row>
    <row r="2276" spans="1:21" ht="50" customHeight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15" t="str">
        <f t="shared" si="105"/>
        <v>1000 to 4999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 s="9">
        <f t="shared" si="106"/>
        <v>41693.500659722224</v>
      </c>
      <c r="L2276" s="11">
        <v>2014</v>
      </c>
      <c r="M2276">
        <v>1390564857</v>
      </c>
      <c r="N2276" s="9">
        <f t="shared" si="107"/>
        <v>41663.500659722224</v>
      </c>
      <c r="O2276" s="11">
        <f>YEAR(Table1[[#This Row],[launch date  conversion]])</f>
        <v>2014</v>
      </c>
      <c r="P2276" t="b">
        <v>0</v>
      </c>
      <c r="Q2276">
        <v>99</v>
      </c>
      <c r="R2276" t="b">
        <v>1</v>
      </c>
      <c r="S2276" t="s">
        <v>8295</v>
      </c>
      <c r="T2276" t="s">
        <v>8350</v>
      </c>
      <c r="U2276" t="s">
        <v>8389</v>
      </c>
    </row>
    <row r="2277" spans="1:21" ht="50" customHeight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15" t="str">
        <f t="shared" si="105"/>
        <v>less than 1000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 s="9">
        <f t="shared" si="106"/>
        <v>41995.616655092599</v>
      </c>
      <c r="L2277" s="11">
        <v>2014</v>
      </c>
      <c r="M2277">
        <v>1416667679</v>
      </c>
      <c r="N2277" s="9">
        <f t="shared" si="107"/>
        <v>41965.616655092599</v>
      </c>
      <c r="O2277" s="11">
        <f>YEAR(Table1[[#This Row],[launch date  conversion]])</f>
        <v>2014</v>
      </c>
      <c r="P2277" t="b">
        <v>0</v>
      </c>
      <c r="Q2277">
        <v>79</v>
      </c>
      <c r="R2277" t="b">
        <v>1</v>
      </c>
      <c r="S2277" t="s">
        <v>8295</v>
      </c>
      <c r="T2277" t="s">
        <v>8350</v>
      </c>
      <c r="U2277" t="s">
        <v>8389</v>
      </c>
    </row>
    <row r="2278" spans="1:21" ht="50" customHeight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15" t="str">
        <f t="shared" si="105"/>
        <v>1000 to 4999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 s="9">
        <f t="shared" si="106"/>
        <v>41644.651493055557</v>
      </c>
      <c r="L2278" s="11">
        <v>2014</v>
      </c>
      <c r="M2278">
        <v>1386344289</v>
      </c>
      <c r="N2278" s="9">
        <f t="shared" si="107"/>
        <v>41614.651493055557</v>
      </c>
      <c r="O2278" s="11">
        <f>YEAR(Table1[[#This Row],[launch date  conversion]])</f>
        <v>2013</v>
      </c>
      <c r="P2278" t="b">
        <v>0</v>
      </c>
      <c r="Q2278">
        <v>75</v>
      </c>
      <c r="R2278" t="b">
        <v>1</v>
      </c>
      <c r="S2278" t="s">
        <v>8295</v>
      </c>
      <c r="T2278" t="s">
        <v>8350</v>
      </c>
      <c r="U2278" t="s">
        <v>8389</v>
      </c>
    </row>
    <row r="2279" spans="1:21" ht="50" customHeight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15" t="str">
        <f t="shared" si="105"/>
        <v>5000 to 9999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 s="9">
        <f t="shared" si="106"/>
        <v>40966.678506944445</v>
      </c>
      <c r="L2279" s="11">
        <v>2012</v>
      </c>
      <c r="M2279">
        <v>1327767423</v>
      </c>
      <c r="N2279" s="9">
        <f t="shared" si="107"/>
        <v>40936.678506944445</v>
      </c>
      <c r="O2279" s="11">
        <f>YEAR(Table1[[#This Row],[launch date  conversion]])</f>
        <v>2012</v>
      </c>
      <c r="P2279" t="b">
        <v>0</v>
      </c>
      <c r="Q2279">
        <v>207</v>
      </c>
      <c r="R2279" t="b">
        <v>1</v>
      </c>
      <c r="S2279" t="s">
        <v>8295</v>
      </c>
      <c r="T2279" t="s">
        <v>8350</v>
      </c>
      <c r="U2279" t="s">
        <v>8389</v>
      </c>
    </row>
    <row r="2280" spans="1:21" ht="50" customHeight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15" t="str">
        <f t="shared" si="105"/>
        <v>1000 to 4999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 s="9">
        <f t="shared" si="106"/>
        <v>42372.957638888889</v>
      </c>
      <c r="L2280" s="11">
        <v>2016</v>
      </c>
      <c r="M2280">
        <v>1448902867</v>
      </c>
      <c r="N2280" s="9">
        <f t="shared" si="107"/>
        <v>42338.709108796291</v>
      </c>
      <c r="O2280" s="11">
        <f>YEAR(Table1[[#This Row],[launch date  conversion]])</f>
        <v>2015</v>
      </c>
      <c r="P2280" t="b">
        <v>0</v>
      </c>
      <c r="Q2280">
        <v>102</v>
      </c>
      <c r="R2280" t="b">
        <v>1</v>
      </c>
      <c r="S2280" t="s">
        <v>8295</v>
      </c>
      <c r="T2280" t="s">
        <v>8350</v>
      </c>
      <c r="U2280" t="s">
        <v>8389</v>
      </c>
    </row>
    <row r="2281" spans="1:21" ht="50" customHeight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15" t="str">
        <f t="shared" si="105"/>
        <v>1000 to 4999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 s="9">
        <f t="shared" si="106"/>
        <v>42039.166666666672</v>
      </c>
      <c r="L2281" s="11">
        <v>2015</v>
      </c>
      <c r="M2281">
        <v>1421436099</v>
      </c>
      <c r="N2281" s="9">
        <f t="shared" si="107"/>
        <v>42020.806701388887</v>
      </c>
      <c r="O2281" s="11">
        <f>YEAR(Table1[[#This Row],[launch date  conversion]])</f>
        <v>2015</v>
      </c>
      <c r="P2281" t="b">
        <v>0</v>
      </c>
      <c r="Q2281">
        <v>32</v>
      </c>
      <c r="R2281" t="b">
        <v>1</v>
      </c>
      <c r="S2281" t="s">
        <v>8295</v>
      </c>
      <c r="T2281" t="s">
        <v>8350</v>
      </c>
      <c r="U2281" t="s">
        <v>8389</v>
      </c>
    </row>
    <row r="2282" spans="1:21" ht="50" customHeight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15" t="str">
        <f t="shared" si="105"/>
        <v>5000 to 9999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 s="9">
        <f t="shared" si="106"/>
        <v>42264.624895833331</v>
      </c>
      <c r="L2282" s="11">
        <v>2015</v>
      </c>
      <c r="M2282">
        <v>1439909991</v>
      </c>
      <c r="N2282" s="9">
        <f t="shared" si="107"/>
        <v>42234.624895833331</v>
      </c>
      <c r="O2282" s="11">
        <f>YEAR(Table1[[#This Row],[launch date  conversion]])</f>
        <v>2015</v>
      </c>
      <c r="P2282" t="b">
        <v>0</v>
      </c>
      <c r="Q2282">
        <v>480</v>
      </c>
      <c r="R2282" t="b">
        <v>1</v>
      </c>
      <c r="S2282" t="s">
        <v>8295</v>
      </c>
      <c r="T2282" t="s">
        <v>8350</v>
      </c>
      <c r="U2282" t="s">
        <v>8389</v>
      </c>
    </row>
    <row r="2283" spans="1:21" ht="50" customHeight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15" t="str">
        <f t="shared" si="105"/>
        <v>less than 1000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 s="9">
        <f t="shared" si="106"/>
        <v>40749.284722222219</v>
      </c>
      <c r="L2283" s="11">
        <v>2011</v>
      </c>
      <c r="M2283">
        <v>1306219897</v>
      </c>
      <c r="N2283" s="9">
        <f t="shared" si="107"/>
        <v>40687.285844907405</v>
      </c>
      <c r="O2283" s="11">
        <f>YEAR(Table1[[#This Row],[launch date  conversion]])</f>
        <v>2011</v>
      </c>
      <c r="P2283" t="b">
        <v>0</v>
      </c>
      <c r="Q2283">
        <v>11</v>
      </c>
      <c r="R2283" t="b">
        <v>1</v>
      </c>
      <c r="S2283" t="s">
        <v>8274</v>
      </c>
      <c r="T2283" t="s">
        <v>8352</v>
      </c>
      <c r="U2283" t="s">
        <v>8370</v>
      </c>
    </row>
    <row r="2284" spans="1:21" ht="50" customHeight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15" t="str">
        <f t="shared" si="105"/>
        <v>less than 1000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 s="9">
        <f t="shared" si="106"/>
        <v>42383.17460648148</v>
      </c>
      <c r="L2284" s="11">
        <v>2016</v>
      </c>
      <c r="M2284">
        <v>1447560686</v>
      </c>
      <c r="N2284" s="9">
        <f t="shared" si="107"/>
        <v>42323.17460648148</v>
      </c>
      <c r="O2284" s="11">
        <f>YEAR(Table1[[#This Row],[launch date  conversion]])</f>
        <v>2015</v>
      </c>
      <c r="P2284" t="b">
        <v>0</v>
      </c>
      <c r="Q2284">
        <v>12</v>
      </c>
      <c r="R2284" t="b">
        <v>1</v>
      </c>
      <c r="S2284" t="s">
        <v>8274</v>
      </c>
      <c r="T2284" t="s">
        <v>8352</v>
      </c>
      <c r="U2284" t="s">
        <v>8370</v>
      </c>
    </row>
    <row r="2285" spans="1:21" ht="50" customHeight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15" t="str">
        <f t="shared" si="105"/>
        <v>1000 to 4999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 s="9">
        <f t="shared" si="106"/>
        <v>41038.083379629628</v>
      </c>
      <c r="L2285" s="11">
        <v>2012</v>
      </c>
      <c r="M2285">
        <v>1331348404</v>
      </c>
      <c r="N2285" s="9">
        <f t="shared" si="107"/>
        <v>40978.125046296293</v>
      </c>
      <c r="O2285" s="11">
        <f>YEAR(Table1[[#This Row],[launch date  conversion]])</f>
        <v>2012</v>
      </c>
      <c r="P2285" t="b">
        <v>0</v>
      </c>
      <c r="Q2285">
        <v>48</v>
      </c>
      <c r="R2285" t="b">
        <v>1</v>
      </c>
      <c r="S2285" t="s">
        <v>8274</v>
      </c>
      <c r="T2285" t="s">
        <v>8352</v>
      </c>
      <c r="U2285" t="s">
        <v>8370</v>
      </c>
    </row>
    <row r="2286" spans="1:21" ht="50" customHeight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15" t="str">
        <f t="shared" si="105"/>
        <v>5000 to 9999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 s="9">
        <f t="shared" si="106"/>
        <v>40614.166666666664</v>
      </c>
      <c r="L2286" s="11">
        <v>2011</v>
      </c>
      <c r="M2286">
        <v>1297451245</v>
      </c>
      <c r="N2286" s="9">
        <f t="shared" si="107"/>
        <v>40585.796817129631</v>
      </c>
      <c r="O2286" s="11">
        <f>YEAR(Table1[[#This Row],[launch date  conversion]])</f>
        <v>2011</v>
      </c>
      <c r="P2286" t="b">
        <v>0</v>
      </c>
      <c r="Q2286">
        <v>59</v>
      </c>
      <c r="R2286" t="b">
        <v>1</v>
      </c>
      <c r="S2286" t="s">
        <v>8274</v>
      </c>
      <c r="T2286" t="s">
        <v>8352</v>
      </c>
      <c r="U2286" t="s">
        <v>8370</v>
      </c>
    </row>
    <row r="2287" spans="1:21" ht="50" customHeight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15" t="str">
        <f t="shared" si="105"/>
        <v>1000 to 4999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 s="9">
        <f t="shared" si="106"/>
        <v>41089.185682870368</v>
      </c>
      <c r="L2287" s="11">
        <v>2012</v>
      </c>
      <c r="M2287">
        <v>1338352043</v>
      </c>
      <c r="N2287" s="9">
        <f t="shared" si="107"/>
        <v>41059.185682870368</v>
      </c>
      <c r="O2287" s="11">
        <f>YEAR(Table1[[#This Row],[launch date  conversion]])</f>
        <v>2012</v>
      </c>
      <c r="P2287" t="b">
        <v>0</v>
      </c>
      <c r="Q2287">
        <v>79</v>
      </c>
      <c r="R2287" t="b">
        <v>1</v>
      </c>
      <c r="S2287" t="s">
        <v>8274</v>
      </c>
      <c r="T2287" t="s">
        <v>8352</v>
      </c>
      <c r="U2287" t="s">
        <v>8370</v>
      </c>
    </row>
    <row r="2288" spans="1:21" ht="50" customHeight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15" t="str">
        <f t="shared" si="105"/>
        <v>1000 to 4999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 s="9">
        <f t="shared" si="106"/>
        <v>41523.165972222225</v>
      </c>
      <c r="L2288" s="11">
        <v>2013</v>
      </c>
      <c r="M2288">
        <v>1376003254</v>
      </c>
      <c r="N2288" s="9">
        <f t="shared" si="107"/>
        <v>41494.963587962964</v>
      </c>
      <c r="O2288" s="11">
        <f>YEAR(Table1[[#This Row],[launch date  conversion]])</f>
        <v>2013</v>
      </c>
      <c r="P2288" t="b">
        <v>0</v>
      </c>
      <c r="Q2288">
        <v>14</v>
      </c>
      <c r="R2288" t="b">
        <v>1</v>
      </c>
      <c r="S2288" t="s">
        <v>8274</v>
      </c>
      <c r="T2288" t="s">
        <v>8352</v>
      </c>
      <c r="U2288" t="s">
        <v>8370</v>
      </c>
    </row>
    <row r="2289" spans="1:21" ht="50" customHeight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15" t="str">
        <f t="shared" si="105"/>
        <v>1000 to 4999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 s="9">
        <f t="shared" si="106"/>
        <v>41813.667361111111</v>
      </c>
      <c r="L2289" s="11">
        <v>2014</v>
      </c>
      <c r="M2289">
        <v>1401724860</v>
      </c>
      <c r="N2289" s="9">
        <f t="shared" si="107"/>
        <v>41792.667361111111</v>
      </c>
      <c r="O2289" s="11">
        <f>YEAR(Table1[[#This Row],[launch date  conversion]])</f>
        <v>2014</v>
      </c>
      <c r="P2289" t="b">
        <v>0</v>
      </c>
      <c r="Q2289">
        <v>106</v>
      </c>
      <c r="R2289" t="b">
        <v>1</v>
      </c>
      <c r="S2289" t="s">
        <v>8274</v>
      </c>
      <c r="T2289" t="s">
        <v>8352</v>
      </c>
      <c r="U2289" t="s">
        <v>8370</v>
      </c>
    </row>
    <row r="2290" spans="1:21" ht="50" customHeight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15" t="str">
        <f t="shared" si="105"/>
        <v>1000 to 4999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 s="9">
        <f t="shared" si="106"/>
        <v>41086.75</v>
      </c>
      <c r="L2290" s="11">
        <v>2012</v>
      </c>
      <c r="M2290">
        <v>1339098689</v>
      </c>
      <c r="N2290" s="9">
        <f t="shared" si="107"/>
        <v>41067.827418981484</v>
      </c>
      <c r="O2290" s="11">
        <f>YEAR(Table1[[#This Row],[launch date  conversion]])</f>
        <v>2012</v>
      </c>
      <c r="P2290" t="b">
        <v>0</v>
      </c>
      <c r="Q2290">
        <v>25</v>
      </c>
      <c r="R2290" t="b">
        <v>1</v>
      </c>
      <c r="S2290" t="s">
        <v>8274</v>
      </c>
      <c r="T2290" t="s">
        <v>8352</v>
      </c>
      <c r="U2290" t="s">
        <v>8370</v>
      </c>
    </row>
    <row r="2291" spans="1:21" ht="50" customHeight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15" t="str">
        <f t="shared" si="105"/>
        <v>1000 to 4999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 s="9">
        <f t="shared" si="106"/>
        <v>41614.973611111112</v>
      </c>
      <c r="L2291" s="11">
        <v>2013</v>
      </c>
      <c r="M2291">
        <v>1382659060</v>
      </c>
      <c r="N2291" s="9">
        <f t="shared" si="107"/>
        <v>41571.998379629629</v>
      </c>
      <c r="O2291" s="11">
        <f>YEAR(Table1[[#This Row],[launch date  conversion]])</f>
        <v>2013</v>
      </c>
      <c r="P2291" t="b">
        <v>0</v>
      </c>
      <c r="Q2291">
        <v>25</v>
      </c>
      <c r="R2291" t="b">
        <v>1</v>
      </c>
      <c r="S2291" t="s">
        <v>8274</v>
      </c>
      <c r="T2291" t="s">
        <v>8352</v>
      </c>
      <c r="U2291" t="s">
        <v>8370</v>
      </c>
    </row>
    <row r="2292" spans="1:21" ht="50" customHeight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15" t="str">
        <f t="shared" si="105"/>
        <v>1000 to 4999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 s="9">
        <f t="shared" si="106"/>
        <v>40148.708333333336</v>
      </c>
      <c r="L2292" s="11">
        <v>2009</v>
      </c>
      <c r="M2292">
        <v>1252908330</v>
      </c>
      <c r="N2292" s="9">
        <f t="shared" si="107"/>
        <v>40070.253819444442</v>
      </c>
      <c r="O2292" s="11">
        <f>YEAR(Table1[[#This Row],[launch date  conversion]])</f>
        <v>2009</v>
      </c>
      <c r="P2292" t="b">
        <v>0</v>
      </c>
      <c r="Q2292">
        <v>29</v>
      </c>
      <c r="R2292" t="b">
        <v>1</v>
      </c>
      <c r="S2292" t="s">
        <v>8274</v>
      </c>
      <c r="T2292" t="s">
        <v>8352</v>
      </c>
      <c r="U2292" t="s">
        <v>8370</v>
      </c>
    </row>
    <row r="2293" spans="1:21" ht="50" customHeight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15" t="str">
        <f t="shared" si="105"/>
        <v>1000 to 4999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 s="9">
        <f t="shared" si="106"/>
        <v>41022.166666666664</v>
      </c>
      <c r="L2293" s="11">
        <v>2012</v>
      </c>
      <c r="M2293">
        <v>1332199618</v>
      </c>
      <c r="N2293" s="9">
        <f t="shared" si="107"/>
        <v>40987.977060185185</v>
      </c>
      <c r="O2293" s="11">
        <f>YEAR(Table1[[#This Row],[launch date  conversion]])</f>
        <v>2012</v>
      </c>
      <c r="P2293" t="b">
        <v>0</v>
      </c>
      <c r="Q2293">
        <v>43</v>
      </c>
      <c r="R2293" t="b">
        <v>1</v>
      </c>
      <c r="S2293" t="s">
        <v>8274</v>
      </c>
      <c r="T2293" t="s">
        <v>8352</v>
      </c>
      <c r="U2293" t="s">
        <v>8370</v>
      </c>
    </row>
    <row r="2294" spans="1:21" ht="50" customHeight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15" t="str">
        <f t="shared" si="105"/>
        <v>1000 to 4999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 s="9">
        <f t="shared" si="106"/>
        <v>41017.697638888887</v>
      </c>
      <c r="L2294" s="11">
        <v>2012</v>
      </c>
      <c r="M2294">
        <v>1332175476</v>
      </c>
      <c r="N2294" s="9">
        <f t="shared" si="107"/>
        <v>40987.697638888887</v>
      </c>
      <c r="O2294" s="11">
        <f>YEAR(Table1[[#This Row],[launch date  conversion]])</f>
        <v>2012</v>
      </c>
      <c r="P2294" t="b">
        <v>0</v>
      </c>
      <c r="Q2294">
        <v>46</v>
      </c>
      <c r="R2294" t="b">
        <v>1</v>
      </c>
      <c r="S2294" t="s">
        <v>8274</v>
      </c>
      <c r="T2294" t="s">
        <v>8352</v>
      </c>
      <c r="U2294" t="s">
        <v>8370</v>
      </c>
    </row>
    <row r="2295" spans="1:21" ht="50" customHeight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15" t="str">
        <f t="shared" si="105"/>
        <v>less than 1000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 s="9">
        <f t="shared" si="106"/>
        <v>41177.165972222225</v>
      </c>
      <c r="L2295" s="11">
        <v>2012</v>
      </c>
      <c r="M2295">
        <v>1346345999</v>
      </c>
      <c r="N2295" s="9">
        <f t="shared" si="107"/>
        <v>41151.708321759259</v>
      </c>
      <c r="O2295" s="11">
        <f>YEAR(Table1[[#This Row],[launch date  conversion]])</f>
        <v>2012</v>
      </c>
      <c r="P2295" t="b">
        <v>0</v>
      </c>
      <c r="Q2295">
        <v>27</v>
      </c>
      <c r="R2295" t="b">
        <v>1</v>
      </c>
      <c r="S2295" t="s">
        <v>8274</v>
      </c>
      <c r="T2295" t="s">
        <v>8352</v>
      </c>
      <c r="U2295" t="s">
        <v>8370</v>
      </c>
    </row>
    <row r="2296" spans="1:21" ht="50" customHeight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15" t="str">
        <f t="shared" si="105"/>
        <v>5000 to 9999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 s="9">
        <f t="shared" si="106"/>
        <v>41294.72314814815</v>
      </c>
      <c r="L2296" s="11">
        <v>2013</v>
      </c>
      <c r="M2296">
        <v>1356110480</v>
      </c>
      <c r="N2296" s="9">
        <f t="shared" si="107"/>
        <v>41264.72314814815</v>
      </c>
      <c r="O2296" s="11">
        <f>YEAR(Table1[[#This Row],[launch date  conversion]])</f>
        <v>2012</v>
      </c>
      <c r="P2296" t="b">
        <v>0</v>
      </c>
      <c r="Q2296">
        <v>112</v>
      </c>
      <c r="R2296" t="b">
        <v>1</v>
      </c>
      <c r="S2296" t="s">
        <v>8274</v>
      </c>
      <c r="T2296" t="s">
        <v>8352</v>
      </c>
      <c r="U2296" t="s">
        <v>8370</v>
      </c>
    </row>
    <row r="2297" spans="1:21" ht="50" customHeight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15" t="str">
        <f t="shared" si="105"/>
        <v>1000 to 4999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 s="9">
        <f t="shared" si="106"/>
        <v>41300.954351851848</v>
      </c>
      <c r="L2297" s="11">
        <v>2013</v>
      </c>
      <c r="M2297">
        <v>1356648856</v>
      </c>
      <c r="N2297" s="9">
        <f t="shared" si="107"/>
        <v>41270.954351851848</v>
      </c>
      <c r="O2297" s="11">
        <f>YEAR(Table1[[#This Row],[launch date  conversion]])</f>
        <v>2012</v>
      </c>
      <c r="P2297" t="b">
        <v>0</v>
      </c>
      <c r="Q2297">
        <v>34</v>
      </c>
      <c r="R2297" t="b">
        <v>1</v>
      </c>
      <c r="S2297" t="s">
        <v>8274</v>
      </c>
      <c r="T2297" t="s">
        <v>8352</v>
      </c>
      <c r="U2297" t="s">
        <v>8370</v>
      </c>
    </row>
    <row r="2298" spans="1:21" ht="50" customHeight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15" t="str">
        <f t="shared" si="105"/>
        <v>5000 to 9999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 s="9">
        <f t="shared" si="106"/>
        <v>40962.731782407405</v>
      </c>
      <c r="L2298" s="11">
        <v>2012</v>
      </c>
      <c r="M2298">
        <v>1326994426</v>
      </c>
      <c r="N2298" s="9">
        <f t="shared" si="107"/>
        <v>40927.731782407405</v>
      </c>
      <c r="O2298" s="11">
        <f>YEAR(Table1[[#This Row],[launch date  conversion]])</f>
        <v>2012</v>
      </c>
      <c r="P2298" t="b">
        <v>0</v>
      </c>
      <c r="Q2298">
        <v>145</v>
      </c>
      <c r="R2298" t="b">
        <v>1</v>
      </c>
      <c r="S2298" t="s">
        <v>8274</v>
      </c>
      <c r="T2298" t="s">
        <v>8352</v>
      </c>
      <c r="U2298" t="s">
        <v>8370</v>
      </c>
    </row>
    <row r="2299" spans="1:21" ht="50" customHeight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15" t="str">
        <f t="shared" si="105"/>
        <v>1000 to 4999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 s="9">
        <f t="shared" si="106"/>
        <v>40982.165972222225</v>
      </c>
      <c r="L2299" s="11">
        <v>2012</v>
      </c>
      <c r="M2299">
        <v>1328749249</v>
      </c>
      <c r="N2299" s="9">
        <f t="shared" si="107"/>
        <v>40948.042233796295</v>
      </c>
      <c r="O2299" s="11">
        <f>YEAR(Table1[[#This Row],[launch date  conversion]])</f>
        <v>2012</v>
      </c>
      <c r="P2299" t="b">
        <v>0</v>
      </c>
      <c r="Q2299">
        <v>19</v>
      </c>
      <c r="R2299" t="b">
        <v>1</v>
      </c>
      <c r="S2299" t="s">
        <v>8274</v>
      </c>
      <c r="T2299" t="s">
        <v>8352</v>
      </c>
      <c r="U2299" t="s">
        <v>8370</v>
      </c>
    </row>
    <row r="2300" spans="1:21" ht="50" customHeight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15" t="str">
        <f t="shared" si="105"/>
        <v>30000 to 34999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 s="9">
        <f t="shared" si="106"/>
        <v>41724.798993055556</v>
      </c>
      <c r="L2300" s="11">
        <v>2014</v>
      </c>
      <c r="M2300">
        <v>1393272633</v>
      </c>
      <c r="N2300" s="9">
        <f t="shared" si="107"/>
        <v>41694.84065972222</v>
      </c>
      <c r="O2300" s="11">
        <f>YEAR(Table1[[#This Row],[launch date  conversion]])</f>
        <v>2014</v>
      </c>
      <c r="P2300" t="b">
        <v>0</v>
      </c>
      <c r="Q2300">
        <v>288</v>
      </c>
      <c r="R2300" t="b">
        <v>1</v>
      </c>
      <c r="S2300" t="s">
        <v>8274</v>
      </c>
      <c r="T2300" t="s">
        <v>8352</v>
      </c>
      <c r="U2300" t="s">
        <v>8370</v>
      </c>
    </row>
    <row r="2301" spans="1:21" ht="50" customHeight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15" t="str">
        <f t="shared" si="105"/>
        <v>less than 1000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 s="9">
        <f t="shared" si="106"/>
        <v>40580.032511574071</v>
      </c>
      <c r="L2301" s="11">
        <v>2011</v>
      </c>
      <c r="M2301">
        <v>1295657209</v>
      </c>
      <c r="N2301" s="9">
        <f t="shared" si="107"/>
        <v>40565.032511574071</v>
      </c>
      <c r="O2301" s="11">
        <f>YEAR(Table1[[#This Row],[launch date  conversion]])</f>
        <v>2011</v>
      </c>
      <c r="P2301" t="b">
        <v>0</v>
      </c>
      <c r="Q2301">
        <v>14</v>
      </c>
      <c r="R2301" t="b">
        <v>1</v>
      </c>
      <c r="S2301" t="s">
        <v>8274</v>
      </c>
      <c r="T2301" t="s">
        <v>8352</v>
      </c>
      <c r="U2301" t="s">
        <v>8370</v>
      </c>
    </row>
    <row r="2302" spans="1:21" ht="50" customHeight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15" t="str">
        <f t="shared" si="105"/>
        <v>less than 1000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 s="9">
        <f t="shared" si="106"/>
        <v>41088.727037037039</v>
      </c>
      <c r="L2302" s="11">
        <v>2012</v>
      </c>
      <c r="M2302">
        <v>1339694816</v>
      </c>
      <c r="N2302" s="9">
        <f t="shared" si="107"/>
        <v>41074.727037037039</v>
      </c>
      <c r="O2302" s="11">
        <f>YEAR(Table1[[#This Row],[launch date  conversion]])</f>
        <v>2012</v>
      </c>
      <c r="P2302" t="b">
        <v>0</v>
      </c>
      <c r="Q2302">
        <v>7</v>
      </c>
      <c r="R2302" t="b">
        <v>1</v>
      </c>
      <c r="S2302" t="s">
        <v>8274</v>
      </c>
      <c r="T2302" t="s">
        <v>8352</v>
      </c>
      <c r="U2302" t="s">
        <v>8370</v>
      </c>
    </row>
    <row r="2303" spans="1:21" ht="50" customHeight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15" t="str">
        <f t="shared" si="105"/>
        <v>5000 to 9999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 s="9">
        <f t="shared" si="106"/>
        <v>41446.146944444445</v>
      </c>
      <c r="L2303" s="11">
        <v>2013</v>
      </c>
      <c r="M2303">
        <v>1369193496</v>
      </c>
      <c r="N2303" s="9">
        <f t="shared" si="107"/>
        <v>41416.146944444445</v>
      </c>
      <c r="O2303" s="11">
        <f>YEAR(Table1[[#This Row],[launch date  conversion]])</f>
        <v>2013</v>
      </c>
      <c r="P2303" t="b">
        <v>1</v>
      </c>
      <c r="Q2303">
        <v>211</v>
      </c>
      <c r="R2303" t="b">
        <v>1</v>
      </c>
      <c r="S2303" t="s">
        <v>8277</v>
      </c>
      <c r="T2303" t="s">
        <v>8352</v>
      </c>
      <c r="U2303" t="s">
        <v>8373</v>
      </c>
    </row>
    <row r="2304" spans="1:21" ht="50" customHeight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15" t="str">
        <f t="shared" si="105"/>
        <v>1000 to 4999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 s="9">
        <f t="shared" si="106"/>
        <v>41639.291666666664</v>
      </c>
      <c r="L2304" s="11">
        <v>2013</v>
      </c>
      <c r="M2304">
        <v>1385585434</v>
      </c>
      <c r="N2304" s="9">
        <f t="shared" si="107"/>
        <v>41605.868449074071</v>
      </c>
      <c r="O2304" s="11">
        <f>YEAR(Table1[[#This Row],[launch date  conversion]])</f>
        <v>2013</v>
      </c>
      <c r="P2304" t="b">
        <v>1</v>
      </c>
      <c r="Q2304">
        <v>85</v>
      </c>
      <c r="R2304" t="b">
        <v>1</v>
      </c>
      <c r="S2304" t="s">
        <v>8277</v>
      </c>
      <c r="T2304" t="s">
        <v>8352</v>
      </c>
      <c r="U2304" t="s">
        <v>8373</v>
      </c>
    </row>
    <row r="2305" spans="1:21" ht="50" customHeight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15" t="str">
        <f t="shared" si="105"/>
        <v>5000 to 9999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 s="9">
        <f t="shared" si="106"/>
        <v>40890.152731481481</v>
      </c>
      <c r="L2305" s="11">
        <v>2011</v>
      </c>
      <c r="M2305">
        <v>1320287996</v>
      </c>
      <c r="N2305" s="9">
        <f t="shared" si="107"/>
        <v>40850.111064814817</v>
      </c>
      <c r="O2305" s="11">
        <f>YEAR(Table1[[#This Row],[launch date  conversion]])</f>
        <v>2011</v>
      </c>
      <c r="P2305" t="b">
        <v>1</v>
      </c>
      <c r="Q2305">
        <v>103</v>
      </c>
      <c r="R2305" t="b">
        <v>1</v>
      </c>
      <c r="S2305" t="s">
        <v>8277</v>
      </c>
      <c r="T2305" t="s">
        <v>8352</v>
      </c>
      <c r="U2305" t="s">
        <v>8373</v>
      </c>
    </row>
    <row r="2306" spans="1:21" ht="50" customHeight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15" t="str">
        <f t="shared" ref="E2306:E2369" si="108">_xlfn.IFS(D2306&lt;1000,"less than 1000",D2306&lt;5000, "1000 to 4999",D2306&lt;10000, "5000 to 9999",D2306&lt;15000, "10000 to 14999",D2306&lt;20000,"15000 to 19999",D2306&lt;25000, "20000 to 24999", D2306&lt;30000, "25000 to 29999",D2306&lt;35000,"30000 to 34999", D2306&lt;40000,"35000 to 39999", D2306&lt;45000,"40000 to 44999",D2306&lt;50000,"45000 to 49999",TRUE, "Greater than 50000")</f>
        <v>5000 to 9999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 s="9">
        <f t="shared" si="106"/>
        <v>40544.207638888889</v>
      </c>
      <c r="L2306" s="11">
        <v>2011</v>
      </c>
      <c r="M2306">
        <v>1290281691</v>
      </c>
      <c r="N2306" s="9">
        <f t="shared" si="107"/>
        <v>40502.815868055557</v>
      </c>
      <c r="O2306" s="11">
        <f>YEAR(Table1[[#This Row],[launch date  conversion]])</f>
        <v>2010</v>
      </c>
      <c r="P2306" t="b">
        <v>1</v>
      </c>
      <c r="Q2306">
        <v>113</v>
      </c>
      <c r="R2306" t="b">
        <v>1</v>
      </c>
      <c r="S2306" t="s">
        <v>8277</v>
      </c>
      <c r="T2306" t="s">
        <v>8352</v>
      </c>
      <c r="U2306" t="s">
        <v>8373</v>
      </c>
    </row>
    <row r="2307" spans="1:21" ht="50" customHeight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15" t="str">
        <f t="shared" si="108"/>
        <v>15000 to 19999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 s="9">
        <f t="shared" ref="K2307:K2370" si="109">(((J2307/60)/60)/24)+DATE(1970,1,1)</f>
        <v>41859.75</v>
      </c>
      <c r="L2307" s="11">
        <v>2014</v>
      </c>
      <c r="M2307">
        <v>1405356072</v>
      </c>
      <c r="N2307" s="9">
        <f t="shared" ref="N2307:N2370" si="110">(((M2307/60)/60)/24)+DATE(1970,1,1)</f>
        <v>41834.695277777777</v>
      </c>
      <c r="O2307" s="11">
        <f>YEAR(Table1[[#This Row],[launch date  conversion]])</f>
        <v>2014</v>
      </c>
      <c r="P2307" t="b">
        <v>1</v>
      </c>
      <c r="Q2307">
        <v>167</v>
      </c>
      <c r="R2307" t="b">
        <v>1</v>
      </c>
      <c r="S2307" t="s">
        <v>8277</v>
      </c>
      <c r="T2307" t="s">
        <v>8352</v>
      </c>
      <c r="U2307" t="s">
        <v>8373</v>
      </c>
    </row>
    <row r="2308" spans="1:21" ht="50" customHeight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15" t="str">
        <f t="shared" si="108"/>
        <v>1000 to 4999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 s="9">
        <f t="shared" si="109"/>
        <v>40978.16815972222</v>
      </c>
      <c r="L2308" s="11">
        <v>2012</v>
      </c>
      <c r="M2308">
        <v>1328760129</v>
      </c>
      <c r="N2308" s="9">
        <f t="shared" si="110"/>
        <v>40948.16815972222</v>
      </c>
      <c r="O2308" s="11">
        <f>YEAR(Table1[[#This Row],[launch date  conversion]])</f>
        <v>2012</v>
      </c>
      <c r="P2308" t="b">
        <v>1</v>
      </c>
      <c r="Q2308">
        <v>73</v>
      </c>
      <c r="R2308" t="b">
        <v>1</v>
      </c>
      <c r="S2308" t="s">
        <v>8277</v>
      </c>
      <c r="T2308" t="s">
        <v>8352</v>
      </c>
      <c r="U2308" t="s">
        <v>8373</v>
      </c>
    </row>
    <row r="2309" spans="1:21" ht="50" customHeight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15" t="str">
        <f t="shared" si="108"/>
        <v>1000 to 4999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 s="9">
        <f t="shared" si="109"/>
        <v>41034.802407407406</v>
      </c>
      <c r="L2309" s="11">
        <v>2012</v>
      </c>
      <c r="M2309">
        <v>1333653333</v>
      </c>
      <c r="N2309" s="9">
        <f t="shared" si="110"/>
        <v>41004.802465277775</v>
      </c>
      <c r="O2309" s="11">
        <f>YEAR(Table1[[#This Row],[launch date  conversion]])</f>
        <v>2012</v>
      </c>
      <c r="P2309" t="b">
        <v>1</v>
      </c>
      <c r="Q2309">
        <v>75</v>
      </c>
      <c r="R2309" t="b">
        <v>1</v>
      </c>
      <c r="S2309" t="s">
        <v>8277</v>
      </c>
      <c r="T2309" t="s">
        <v>8352</v>
      </c>
      <c r="U2309" t="s">
        <v>8373</v>
      </c>
    </row>
    <row r="2310" spans="1:21" ht="50" customHeight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15" t="str">
        <f t="shared" si="108"/>
        <v>Greater than 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 s="9">
        <f t="shared" si="109"/>
        <v>41880.041666666664</v>
      </c>
      <c r="L2310" s="11">
        <v>2014</v>
      </c>
      <c r="M2310">
        <v>1406847996</v>
      </c>
      <c r="N2310" s="9">
        <f t="shared" si="110"/>
        <v>41851.962916666671</v>
      </c>
      <c r="O2310" s="11">
        <f>YEAR(Table1[[#This Row],[launch date  conversion]])</f>
        <v>2014</v>
      </c>
      <c r="P2310" t="b">
        <v>1</v>
      </c>
      <c r="Q2310">
        <v>614</v>
      </c>
      <c r="R2310" t="b">
        <v>1</v>
      </c>
      <c r="S2310" t="s">
        <v>8277</v>
      </c>
      <c r="T2310" t="s">
        <v>8352</v>
      </c>
      <c r="U2310" t="s">
        <v>8373</v>
      </c>
    </row>
    <row r="2311" spans="1:21" ht="50" customHeight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15" t="str">
        <f t="shared" si="108"/>
        <v>5000 to 9999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 s="9">
        <f t="shared" si="109"/>
        <v>41342.987696759257</v>
      </c>
      <c r="L2311" s="11">
        <v>2013</v>
      </c>
      <c r="M2311">
        <v>1359848537</v>
      </c>
      <c r="N2311" s="9">
        <f t="shared" si="110"/>
        <v>41307.987696759257</v>
      </c>
      <c r="O2311" s="11">
        <f>YEAR(Table1[[#This Row],[launch date  conversion]])</f>
        <v>2013</v>
      </c>
      <c r="P2311" t="b">
        <v>1</v>
      </c>
      <c r="Q2311">
        <v>107</v>
      </c>
      <c r="R2311" t="b">
        <v>1</v>
      </c>
      <c r="S2311" t="s">
        <v>8277</v>
      </c>
      <c r="T2311" t="s">
        <v>8352</v>
      </c>
      <c r="U2311" t="s">
        <v>8373</v>
      </c>
    </row>
    <row r="2312" spans="1:21" ht="50" customHeight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15" t="str">
        <f t="shared" si="108"/>
        <v>15000 to 19999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 s="9">
        <f t="shared" si="109"/>
        <v>41354.752488425926</v>
      </c>
      <c r="L2312" s="11">
        <v>2013</v>
      </c>
      <c r="M2312">
        <v>1361300615</v>
      </c>
      <c r="N2312" s="9">
        <f t="shared" si="110"/>
        <v>41324.79415509259</v>
      </c>
      <c r="O2312" s="11">
        <f>YEAR(Table1[[#This Row],[launch date  conversion]])</f>
        <v>2013</v>
      </c>
      <c r="P2312" t="b">
        <v>1</v>
      </c>
      <c r="Q2312">
        <v>1224</v>
      </c>
      <c r="R2312" t="b">
        <v>1</v>
      </c>
      <c r="S2312" t="s">
        <v>8277</v>
      </c>
      <c r="T2312" t="s">
        <v>8352</v>
      </c>
      <c r="U2312" t="s">
        <v>8373</v>
      </c>
    </row>
    <row r="2313" spans="1:21" ht="50" customHeight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15" t="str">
        <f t="shared" si="108"/>
        <v>5000 to 9999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 s="9">
        <f t="shared" si="109"/>
        <v>41766.004502314812</v>
      </c>
      <c r="L2313" s="11">
        <v>2014</v>
      </c>
      <c r="M2313">
        <v>1396829189</v>
      </c>
      <c r="N2313" s="9">
        <f t="shared" si="110"/>
        <v>41736.004502314812</v>
      </c>
      <c r="O2313" s="11">
        <f>YEAR(Table1[[#This Row],[launch date  conversion]])</f>
        <v>2014</v>
      </c>
      <c r="P2313" t="b">
        <v>1</v>
      </c>
      <c r="Q2313">
        <v>104</v>
      </c>
      <c r="R2313" t="b">
        <v>1</v>
      </c>
      <c r="S2313" t="s">
        <v>8277</v>
      </c>
      <c r="T2313" t="s">
        <v>8352</v>
      </c>
      <c r="U2313" t="s">
        <v>8373</v>
      </c>
    </row>
    <row r="2314" spans="1:21" ht="50" customHeight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15" t="str">
        <f t="shared" si="108"/>
        <v>1000 to 4999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 s="9">
        <f t="shared" si="109"/>
        <v>41747.958333333336</v>
      </c>
      <c r="L2314" s="11">
        <v>2014</v>
      </c>
      <c r="M2314">
        <v>1395155478</v>
      </c>
      <c r="N2314" s="9">
        <f t="shared" si="110"/>
        <v>41716.632847222223</v>
      </c>
      <c r="O2314" s="11">
        <f>YEAR(Table1[[#This Row],[launch date  conversion]])</f>
        <v>2014</v>
      </c>
      <c r="P2314" t="b">
        <v>1</v>
      </c>
      <c r="Q2314">
        <v>79</v>
      </c>
      <c r="R2314" t="b">
        <v>1</v>
      </c>
      <c r="S2314" t="s">
        <v>8277</v>
      </c>
      <c r="T2314" t="s">
        <v>8352</v>
      </c>
      <c r="U2314" t="s">
        <v>8373</v>
      </c>
    </row>
    <row r="2315" spans="1:21" ht="50" customHeight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15" t="str">
        <f t="shared" si="108"/>
        <v>5000 to 9999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 s="9">
        <f t="shared" si="109"/>
        <v>41032.958634259259</v>
      </c>
      <c r="L2315" s="11">
        <v>2012</v>
      </c>
      <c r="M2315">
        <v>1333494026</v>
      </c>
      <c r="N2315" s="9">
        <f t="shared" si="110"/>
        <v>41002.958634259259</v>
      </c>
      <c r="O2315" s="11">
        <f>YEAR(Table1[[#This Row],[launch date  conversion]])</f>
        <v>2012</v>
      </c>
      <c r="P2315" t="b">
        <v>1</v>
      </c>
      <c r="Q2315">
        <v>157</v>
      </c>
      <c r="R2315" t="b">
        <v>1</v>
      </c>
      <c r="S2315" t="s">
        <v>8277</v>
      </c>
      <c r="T2315" t="s">
        <v>8352</v>
      </c>
      <c r="U2315" t="s">
        <v>8373</v>
      </c>
    </row>
    <row r="2316" spans="1:21" ht="50" customHeight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15" t="str">
        <f t="shared" si="108"/>
        <v>1000 to 4999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 s="9">
        <f t="shared" si="109"/>
        <v>41067.551585648151</v>
      </c>
      <c r="L2316" s="11">
        <v>2012</v>
      </c>
      <c r="M2316">
        <v>1336482857</v>
      </c>
      <c r="N2316" s="9">
        <f t="shared" si="110"/>
        <v>41037.551585648151</v>
      </c>
      <c r="O2316" s="11">
        <f>YEAR(Table1[[#This Row],[launch date  conversion]])</f>
        <v>2012</v>
      </c>
      <c r="P2316" t="b">
        <v>1</v>
      </c>
      <c r="Q2316">
        <v>50</v>
      </c>
      <c r="R2316" t="b">
        <v>1</v>
      </c>
      <c r="S2316" t="s">
        <v>8277</v>
      </c>
      <c r="T2316" t="s">
        <v>8352</v>
      </c>
      <c r="U2316" t="s">
        <v>8373</v>
      </c>
    </row>
    <row r="2317" spans="1:21" ht="50" customHeight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15" t="str">
        <f t="shared" si="108"/>
        <v>1000 to 4999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 s="9">
        <f t="shared" si="109"/>
        <v>41034.72619212963</v>
      </c>
      <c r="L2317" s="11">
        <v>2012</v>
      </c>
      <c r="M2317">
        <v>1333646743</v>
      </c>
      <c r="N2317" s="9">
        <f t="shared" si="110"/>
        <v>41004.72619212963</v>
      </c>
      <c r="O2317" s="11">
        <f>YEAR(Table1[[#This Row],[launch date  conversion]])</f>
        <v>2012</v>
      </c>
      <c r="P2317" t="b">
        <v>1</v>
      </c>
      <c r="Q2317">
        <v>64</v>
      </c>
      <c r="R2317" t="b">
        <v>1</v>
      </c>
      <c r="S2317" t="s">
        <v>8277</v>
      </c>
      <c r="T2317" t="s">
        <v>8352</v>
      </c>
      <c r="U2317" t="s">
        <v>8373</v>
      </c>
    </row>
    <row r="2318" spans="1:21" ht="50" customHeight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15" t="str">
        <f t="shared" si="108"/>
        <v>15000 to 19999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 s="9">
        <f t="shared" si="109"/>
        <v>40156.76666666667</v>
      </c>
      <c r="L2318" s="11">
        <v>2009</v>
      </c>
      <c r="M2318">
        <v>1253726650</v>
      </c>
      <c r="N2318" s="9">
        <f t="shared" si="110"/>
        <v>40079.725115740745</v>
      </c>
      <c r="O2318" s="11">
        <f>YEAR(Table1[[#This Row],[launch date  conversion]])</f>
        <v>2009</v>
      </c>
      <c r="P2318" t="b">
        <v>1</v>
      </c>
      <c r="Q2318">
        <v>200</v>
      </c>
      <c r="R2318" t="b">
        <v>1</v>
      </c>
      <c r="S2318" t="s">
        <v>8277</v>
      </c>
      <c r="T2318" t="s">
        <v>8352</v>
      </c>
      <c r="U2318" t="s">
        <v>8373</v>
      </c>
    </row>
    <row r="2319" spans="1:21" ht="50" customHeight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15" t="str">
        <f t="shared" si="108"/>
        <v>less than 1000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 s="9">
        <f t="shared" si="109"/>
        <v>40224.208333333336</v>
      </c>
      <c r="L2319" s="11">
        <v>2010</v>
      </c>
      <c r="M2319">
        <v>1263474049</v>
      </c>
      <c r="N2319" s="9">
        <f t="shared" si="110"/>
        <v>40192.542233796295</v>
      </c>
      <c r="O2319" s="11">
        <f>YEAR(Table1[[#This Row],[launch date  conversion]])</f>
        <v>2010</v>
      </c>
      <c r="P2319" t="b">
        <v>1</v>
      </c>
      <c r="Q2319">
        <v>22</v>
      </c>
      <c r="R2319" t="b">
        <v>1</v>
      </c>
      <c r="S2319" t="s">
        <v>8277</v>
      </c>
      <c r="T2319" t="s">
        <v>8352</v>
      </c>
      <c r="U2319" t="s">
        <v>8373</v>
      </c>
    </row>
    <row r="2320" spans="1:21" ht="50" customHeight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15" t="str">
        <f t="shared" si="108"/>
        <v>5000 to 9999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 s="9">
        <f t="shared" si="109"/>
        <v>40082.165972222225</v>
      </c>
      <c r="L2320" s="11">
        <v>2009</v>
      </c>
      <c r="M2320">
        <v>1251214014</v>
      </c>
      <c r="N2320" s="9">
        <f t="shared" si="110"/>
        <v>40050.643680555557</v>
      </c>
      <c r="O2320" s="11">
        <f>YEAR(Table1[[#This Row],[launch date  conversion]])</f>
        <v>2009</v>
      </c>
      <c r="P2320" t="b">
        <v>1</v>
      </c>
      <c r="Q2320">
        <v>163</v>
      </c>
      <c r="R2320" t="b">
        <v>1</v>
      </c>
      <c r="S2320" t="s">
        <v>8277</v>
      </c>
      <c r="T2320" t="s">
        <v>8352</v>
      </c>
      <c r="U2320" t="s">
        <v>8373</v>
      </c>
    </row>
    <row r="2321" spans="1:21" ht="50" customHeight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15" t="str">
        <f t="shared" si="108"/>
        <v>1000 to 4999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 s="9">
        <f t="shared" si="109"/>
        <v>41623.082002314812</v>
      </c>
      <c r="L2321" s="11">
        <v>2013</v>
      </c>
      <c r="M2321">
        <v>1384480685</v>
      </c>
      <c r="N2321" s="9">
        <f t="shared" si="110"/>
        <v>41593.082002314812</v>
      </c>
      <c r="O2321" s="11">
        <f>YEAR(Table1[[#This Row],[launch date  conversion]])</f>
        <v>2013</v>
      </c>
      <c r="P2321" t="b">
        <v>1</v>
      </c>
      <c r="Q2321">
        <v>77</v>
      </c>
      <c r="R2321" t="b">
        <v>1</v>
      </c>
      <c r="S2321" t="s">
        <v>8277</v>
      </c>
      <c r="T2321" t="s">
        <v>8352</v>
      </c>
      <c r="U2321" t="s">
        <v>8373</v>
      </c>
    </row>
    <row r="2322" spans="1:21" ht="50" customHeight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15" t="str">
        <f t="shared" si="108"/>
        <v>5000 to 9999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 s="9">
        <f t="shared" si="109"/>
        <v>41731.775462962964</v>
      </c>
      <c r="L2322" s="11">
        <v>2014</v>
      </c>
      <c r="M2322">
        <v>1393443400</v>
      </c>
      <c r="N2322" s="9">
        <f t="shared" si="110"/>
        <v>41696.817129629628</v>
      </c>
      <c r="O2322" s="11">
        <f>YEAR(Table1[[#This Row],[launch date  conversion]])</f>
        <v>2014</v>
      </c>
      <c r="P2322" t="b">
        <v>1</v>
      </c>
      <c r="Q2322">
        <v>89</v>
      </c>
      <c r="R2322" t="b">
        <v>1</v>
      </c>
      <c r="S2322" t="s">
        <v>8277</v>
      </c>
      <c r="T2322" t="s">
        <v>8352</v>
      </c>
      <c r="U2322" t="s">
        <v>8373</v>
      </c>
    </row>
    <row r="2323" spans="1:21" ht="50" customHeight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15" t="str">
        <f t="shared" si="108"/>
        <v>10000 to 14999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 s="9">
        <f t="shared" si="109"/>
        <v>42829.21876157407</v>
      </c>
      <c r="L2323" s="11">
        <v>2017</v>
      </c>
      <c r="M2323">
        <v>1488694501</v>
      </c>
      <c r="N2323" s="9">
        <f t="shared" si="110"/>
        <v>42799.260428240741</v>
      </c>
      <c r="O2323" s="11">
        <f>YEAR(Table1[[#This Row],[launch date  conversion]])</f>
        <v>2017</v>
      </c>
      <c r="P2323" t="b">
        <v>0</v>
      </c>
      <c r="Q2323">
        <v>64</v>
      </c>
      <c r="R2323" t="b">
        <v>0</v>
      </c>
      <c r="S2323" t="s">
        <v>8296</v>
      </c>
      <c r="T2323" t="s">
        <v>8349</v>
      </c>
      <c r="U2323" t="s">
        <v>8390</v>
      </c>
    </row>
    <row r="2324" spans="1:21" ht="50" customHeight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15" t="str">
        <f t="shared" si="108"/>
        <v>1000 to 4999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 s="9">
        <f t="shared" si="109"/>
        <v>42834.853807870371</v>
      </c>
      <c r="L2324" s="11">
        <v>2017</v>
      </c>
      <c r="M2324">
        <v>1489181369</v>
      </c>
      <c r="N2324" s="9">
        <f t="shared" si="110"/>
        <v>42804.895474537043</v>
      </c>
      <c r="O2324" s="11">
        <f>YEAR(Table1[[#This Row],[launch date  conversion]])</f>
        <v>2017</v>
      </c>
      <c r="P2324" t="b">
        <v>0</v>
      </c>
      <c r="Q2324">
        <v>4</v>
      </c>
      <c r="R2324" t="b">
        <v>0</v>
      </c>
      <c r="S2324" t="s">
        <v>8296</v>
      </c>
      <c r="T2324" t="s">
        <v>8349</v>
      </c>
      <c r="U2324" t="s">
        <v>8390</v>
      </c>
    </row>
    <row r="2325" spans="1:21" ht="50" customHeight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15" t="str">
        <f t="shared" si="108"/>
        <v>less than 1000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 s="9">
        <f t="shared" si="109"/>
        <v>42814.755173611105</v>
      </c>
      <c r="L2325" s="11">
        <v>2017</v>
      </c>
      <c r="M2325">
        <v>1489428447</v>
      </c>
      <c r="N2325" s="9">
        <f t="shared" si="110"/>
        <v>42807.755173611105</v>
      </c>
      <c r="O2325" s="11">
        <f>YEAR(Table1[[#This Row],[launch date  conversion]])</f>
        <v>2017</v>
      </c>
      <c r="P2325" t="b">
        <v>0</v>
      </c>
      <c r="Q2325">
        <v>4</v>
      </c>
      <c r="R2325" t="b">
        <v>0</v>
      </c>
      <c r="S2325" t="s">
        <v>8296</v>
      </c>
      <c r="T2325" t="s">
        <v>8349</v>
      </c>
      <c r="U2325" t="s">
        <v>8390</v>
      </c>
    </row>
    <row r="2326" spans="1:21" ht="50" customHeight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15" t="str">
        <f t="shared" si="108"/>
        <v>5000 to 9999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 s="9">
        <f t="shared" si="109"/>
        <v>42820.843576388885</v>
      </c>
      <c r="L2326" s="11">
        <v>2017</v>
      </c>
      <c r="M2326">
        <v>1487970885</v>
      </c>
      <c r="N2326" s="9">
        <f t="shared" si="110"/>
        <v>42790.885243055556</v>
      </c>
      <c r="O2326" s="11">
        <f>YEAR(Table1[[#This Row],[launch date  conversion]])</f>
        <v>2017</v>
      </c>
      <c r="P2326" t="b">
        <v>0</v>
      </c>
      <c r="Q2326">
        <v>61</v>
      </c>
      <c r="R2326" t="b">
        <v>0</v>
      </c>
      <c r="S2326" t="s">
        <v>8296</v>
      </c>
      <c r="T2326" t="s">
        <v>8349</v>
      </c>
      <c r="U2326" t="s">
        <v>8390</v>
      </c>
    </row>
    <row r="2327" spans="1:21" ht="50" customHeight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15" t="str">
        <f t="shared" si="108"/>
        <v>1000 to 4999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 s="9">
        <f t="shared" si="109"/>
        <v>42823.980682870373</v>
      </c>
      <c r="L2327" s="11">
        <v>2017</v>
      </c>
      <c r="M2327">
        <v>1488241931</v>
      </c>
      <c r="N2327" s="9">
        <f t="shared" si="110"/>
        <v>42794.022349537037</v>
      </c>
      <c r="O2327" s="11">
        <f>YEAR(Table1[[#This Row],[launch date  conversion]])</f>
        <v>2017</v>
      </c>
      <c r="P2327" t="b">
        <v>0</v>
      </c>
      <c r="Q2327">
        <v>7</v>
      </c>
      <c r="R2327" t="b">
        <v>0</v>
      </c>
      <c r="S2327" t="s">
        <v>8296</v>
      </c>
      <c r="T2327" t="s">
        <v>8349</v>
      </c>
      <c r="U2327" t="s">
        <v>8390</v>
      </c>
    </row>
    <row r="2328" spans="1:21" ht="50" customHeight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15" t="str">
        <f t="shared" si="108"/>
        <v>15000 to 19999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 s="9">
        <f t="shared" si="109"/>
        <v>42855.708333333328</v>
      </c>
      <c r="L2328" s="11">
        <v>2017</v>
      </c>
      <c r="M2328">
        <v>1489106948</v>
      </c>
      <c r="N2328" s="9">
        <f t="shared" si="110"/>
        <v>42804.034120370372</v>
      </c>
      <c r="O2328" s="11">
        <f>YEAR(Table1[[#This Row],[launch date  conversion]])</f>
        <v>2017</v>
      </c>
      <c r="P2328" t="b">
        <v>0</v>
      </c>
      <c r="Q2328">
        <v>1</v>
      </c>
      <c r="R2328" t="b">
        <v>0</v>
      </c>
      <c r="S2328" t="s">
        <v>8296</v>
      </c>
      <c r="T2328" t="s">
        <v>8349</v>
      </c>
      <c r="U2328" t="s">
        <v>8390</v>
      </c>
    </row>
    <row r="2329" spans="1:21" ht="50" customHeight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15" t="str">
        <f t="shared" si="108"/>
        <v>35000 to 39999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 s="9">
        <f t="shared" si="109"/>
        <v>41877.917129629634</v>
      </c>
      <c r="L2329" s="11">
        <v>2014</v>
      </c>
      <c r="M2329">
        <v>1406066440</v>
      </c>
      <c r="N2329" s="9">
        <f t="shared" si="110"/>
        <v>41842.917129629634</v>
      </c>
      <c r="O2329" s="11">
        <f>YEAR(Table1[[#This Row],[launch date  conversion]])</f>
        <v>2014</v>
      </c>
      <c r="P2329" t="b">
        <v>1</v>
      </c>
      <c r="Q2329">
        <v>3355</v>
      </c>
      <c r="R2329" t="b">
        <v>1</v>
      </c>
      <c r="S2329" t="s">
        <v>8296</v>
      </c>
      <c r="T2329" t="s">
        <v>8349</v>
      </c>
      <c r="U2329" t="s">
        <v>8390</v>
      </c>
    </row>
    <row r="2330" spans="1:21" ht="50" customHeight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15" t="str">
        <f t="shared" si="108"/>
        <v>10000 to 14999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 s="9">
        <f t="shared" si="109"/>
        <v>42169.781678240746</v>
      </c>
      <c r="L2330" s="11">
        <v>2015</v>
      </c>
      <c r="M2330">
        <v>1431715537</v>
      </c>
      <c r="N2330" s="9">
        <f t="shared" si="110"/>
        <v>42139.781678240746</v>
      </c>
      <c r="O2330" s="11">
        <f>YEAR(Table1[[#This Row],[launch date  conversion]])</f>
        <v>2015</v>
      </c>
      <c r="P2330" t="b">
        <v>1</v>
      </c>
      <c r="Q2330">
        <v>537</v>
      </c>
      <c r="R2330" t="b">
        <v>1</v>
      </c>
      <c r="S2330" t="s">
        <v>8296</v>
      </c>
      <c r="T2330" t="s">
        <v>8349</v>
      </c>
      <c r="U2330" t="s">
        <v>8390</v>
      </c>
    </row>
    <row r="2331" spans="1:21" ht="50" customHeight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15" t="str">
        <f t="shared" si="108"/>
        <v>25000 to 29999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 s="9">
        <f t="shared" si="109"/>
        <v>41837.624374999999</v>
      </c>
      <c r="L2331" s="11">
        <v>2014</v>
      </c>
      <c r="M2331">
        <v>1403017146</v>
      </c>
      <c r="N2331" s="9">
        <f t="shared" si="110"/>
        <v>41807.624374999999</v>
      </c>
      <c r="O2331" s="11">
        <f>YEAR(Table1[[#This Row],[launch date  conversion]])</f>
        <v>2014</v>
      </c>
      <c r="P2331" t="b">
        <v>1</v>
      </c>
      <c r="Q2331">
        <v>125</v>
      </c>
      <c r="R2331" t="b">
        <v>1</v>
      </c>
      <c r="S2331" t="s">
        <v>8296</v>
      </c>
      <c r="T2331" t="s">
        <v>8349</v>
      </c>
      <c r="U2331" t="s">
        <v>8390</v>
      </c>
    </row>
    <row r="2332" spans="1:21" ht="50" customHeight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15" t="str">
        <f t="shared" si="108"/>
        <v>35000 to 39999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 s="9">
        <f t="shared" si="109"/>
        <v>42363</v>
      </c>
      <c r="L2332" s="11">
        <v>2015</v>
      </c>
      <c r="M2332">
        <v>1448400943</v>
      </c>
      <c r="N2332" s="9">
        <f t="shared" si="110"/>
        <v>42332.89980324074</v>
      </c>
      <c r="O2332" s="11">
        <f>YEAR(Table1[[#This Row],[launch date  conversion]])</f>
        <v>2015</v>
      </c>
      <c r="P2332" t="b">
        <v>1</v>
      </c>
      <c r="Q2332">
        <v>163</v>
      </c>
      <c r="R2332" t="b">
        <v>1</v>
      </c>
      <c r="S2332" t="s">
        <v>8296</v>
      </c>
      <c r="T2332" t="s">
        <v>8349</v>
      </c>
      <c r="U2332" t="s">
        <v>8390</v>
      </c>
    </row>
    <row r="2333" spans="1:21" ht="50" customHeight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15" t="str">
        <f t="shared" si="108"/>
        <v>5000 to 9999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 s="9">
        <f t="shared" si="109"/>
        <v>41869.005671296298</v>
      </c>
      <c r="L2333" s="11">
        <v>2014</v>
      </c>
      <c r="M2333">
        <v>1405728490</v>
      </c>
      <c r="N2333" s="9">
        <f t="shared" si="110"/>
        <v>41839.005671296298</v>
      </c>
      <c r="O2333" s="11">
        <f>YEAR(Table1[[#This Row],[launch date  conversion]])</f>
        <v>2014</v>
      </c>
      <c r="P2333" t="b">
        <v>1</v>
      </c>
      <c r="Q2333">
        <v>283</v>
      </c>
      <c r="R2333" t="b">
        <v>1</v>
      </c>
      <c r="S2333" t="s">
        <v>8296</v>
      </c>
      <c r="T2333" t="s">
        <v>8349</v>
      </c>
      <c r="U2333" t="s">
        <v>8390</v>
      </c>
    </row>
    <row r="2334" spans="1:21" ht="50" customHeight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15" t="str">
        <f t="shared" si="108"/>
        <v>25000 to 29999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 s="9">
        <f t="shared" si="109"/>
        <v>42041.628136574072</v>
      </c>
      <c r="L2334" s="11">
        <v>2015</v>
      </c>
      <c r="M2334">
        <v>1420643071</v>
      </c>
      <c r="N2334" s="9">
        <f t="shared" si="110"/>
        <v>42011.628136574072</v>
      </c>
      <c r="O2334" s="11">
        <f>YEAR(Table1[[#This Row],[launch date  conversion]])</f>
        <v>2015</v>
      </c>
      <c r="P2334" t="b">
        <v>1</v>
      </c>
      <c r="Q2334">
        <v>352</v>
      </c>
      <c r="R2334" t="b">
        <v>1</v>
      </c>
      <c r="S2334" t="s">
        <v>8296</v>
      </c>
      <c r="T2334" t="s">
        <v>8349</v>
      </c>
      <c r="U2334" t="s">
        <v>8390</v>
      </c>
    </row>
    <row r="2335" spans="1:21" ht="50" customHeight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15" t="str">
        <f t="shared" si="108"/>
        <v>less than 1000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 s="9">
        <f t="shared" si="109"/>
        <v>41788.743055555555</v>
      </c>
      <c r="L2335" s="11">
        <v>2014</v>
      </c>
      <c r="M2335">
        <v>1399563390</v>
      </c>
      <c r="N2335" s="9">
        <f t="shared" si="110"/>
        <v>41767.650347222225</v>
      </c>
      <c r="O2335" s="11">
        <f>YEAR(Table1[[#This Row],[launch date  conversion]])</f>
        <v>2014</v>
      </c>
      <c r="P2335" t="b">
        <v>1</v>
      </c>
      <c r="Q2335">
        <v>94</v>
      </c>
      <c r="R2335" t="b">
        <v>1</v>
      </c>
      <c r="S2335" t="s">
        <v>8296</v>
      </c>
      <c r="T2335" t="s">
        <v>8349</v>
      </c>
      <c r="U2335" t="s">
        <v>8390</v>
      </c>
    </row>
    <row r="2336" spans="1:21" ht="50" customHeight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15" t="str">
        <f t="shared" si="108"/>
        <v>1000 to 4999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 s="9">
        <f t="shared" si="109"/>
        <v>41948.731944444444</v>
      </c>
      <c r="L2336" s="11">
        <v>2014</v>
      </c>
      <c r="M2336">
        <v>1412611498</v>
      </c>
      <c r="N2336" s="9">
        <f t="shared" si="110"/>
        <v>41918.670115740737</v>
      </c>
      <c r="O2336" s="11">
        <f>YEAR(Table1[[#This Row],[launch date  conversion]])</f>
        <v>2014</v>
      </c>
      <c r="P2336" t="b">
        <v>1</v>
      </c>
      <c r="Q2336">
        <v>67</v>
      </c>
      <c r="R2336" t="b">
        <v>1</v>
      </c>
      <c r="S2336" t="s">
        <v>8296</v>
      </c>
      <c r="T2336" t="s">
        <v>8349</v>
      </c>
      <c r="U2336" t="s">
        <v>8390</v>
      </c>
    </row>
    <row r="2337" spans="1:21" ht="50" customHeight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15" t="str">
        <f t="shared" si="108"/>
        <v>25000 to 29999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 s="9">
        <f t="shared" si="109"/>
        <v>41801.572256944448</v>
      </c>
      <c r="L2337" s="11">
        <v>2014</v>
      </c>
      <c r="M2337">
        <v>1399902243</v>
      </c>
      <c r="N2337" s="9">
        <f t="shared" si="110"/>
        <v>41771.572256944448</v>
      </c>
      <c r="O2337" s="11">
        <f>YEAR(Table1[[#This Row],[launch date  conversion]])</f>
        <v>2014</v>
      </c>
      <c r="P2337" t="b">
        <v>1</v>
      </c>
      <c r="Q2337">
        <v>221</v>
      </c>
      <c r="R2337" t="b">
        <v>1</v>
      </c>
      <c r="S2337" t="s">
        <v>8296</v>
      </c>
      <c r="T2337" t="s">
        <v>8349</v>
      </c>
      <c r="U2337" t="s">
        <v>8390</v>
      </c>
    </row>
    <row r="2338" spans="1:21" ht="50" customHeight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15" t="str">
        <f t="shared" si="108"/>
        <v>20000 to 24999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 s="9">
        <f t="shared" si="109"/>
        <v>41706.924710648149</v>
      </c>
      <c r="L2338" s="11">
        <v>2014</v>
      </c>
      <c r="M2338">
        <v>1390860695</v>
      </c>
      <c r="N2338" s="9">
        <f t="shared" si="110"/>
        <v>41666.924710648149</v>
      </c>
      <c r="O2338" s="11">
        <f>YEAR(Table1[[#This Row],[launch date  conversion]])</f>
        <v>2014</v>
      </c>
      <c r="P2338" t="b">
        <v>1</v>
      </c>
      <c r="Q2338">
        <v>2165</v>
      </c>
      <c r="R2338" t="b">
        <v>1</v>
      </c>
      <c r="S2338" t="s">
        <v>8296</v>
      </c>
      <c r="T2338" t="s">
        <v>8349</v>
      </c>
      <c r="U2338" t="s">
        <v>8390</v>
      </c>
    </row>
    <row r="2339" spans="1:21" ht="50" customHeight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15" t="str">
        <f t="shared" si="108"/>
        <v>10000 to 14999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 s="9">
        <f t="shared" si="109"/>
        <v>41816.640543981484</v>
      </c>
      <c r="L2339" s="11">
        <v>2014</v>
      </c>
      <c r="M2339">
        <v>1401204143</v>
      </c>
      <c r="N2339" s="9">
        <f t="shared" si="110"/>
        <v>41786.640543981484</v>
      </c>
      <c r="O2339" s="11">
        <f>YEAR(Table1[[#This Row],[launch date  conversion]])</f>
        <v>2014</v>
      </c>
      <c r="P2339" t="b">
        <v>1</v>
      </c>
      <c r="Q2339">
        <v>179</v>
      </c>
      <c r="R2339" t="b">
        <v>1</v>
      </c>
      <c r="S2339" t="s">
        <v>8296</v>
      </c>
      <c r="T2339" t="s">
        <v>8349</v>
      </c>
      <c r="U2339" t="s">
        <v>8390</v>
      </c>
    </row>
    <row r="2340" spans="1:21" ht="50" customHeight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15" t="str">
        <f t="shared" si="108"/>
        <v>15000 to 19999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 s="9">
        <f t="shared" si="109"/>
        <v>41819.896805555552</v>
      </c>
      <c r="L2340" s="11">
        <v>2014</v>
      </c>
      <c r="M2340">
        <v>1401485484</v>
      </c>
      <c r="N2340" s="9">
        <f t="shared" si="110"/>
        <v>41789.896805555552</v>
      </c>
      <c r="O2340" s="11">
        <f>YEAR(Table1[[#This Row],[launch date  conversion]])</f>
        <v>2014</v>
      </c>
      <c r="P2340" t="b">
        <v>1</v>
      </c>
      <c r="Q2340">
        <v>123</v>
      </c>
      <c r="R2340" t="b">
        <v>1</v>
      </c>
      <c r="S2340" t="s">
        <v>8296</v>
      </c>
      <c r="T2340" t="s">
        <v>8349</v>
      </c>
      <c r="U2340" t="s">
        <v>8390</v>
      </c>
    </row>
    <row r="2341" spans="1:21" ht="50" customHeight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15" t="str">
        <f t="shared" si="108"/>
        <v>25000 to 29999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 s="9">
        <f t="shared" si="109"/>
        <v>42723.332638888889</v>
      </c>
      <c r="L2341" s="11">
        <v>2016</v>
      </c>
      <c r="M2341">
        <v>1479496309</v>
      </c>
      <c r="N2341" s="9">
        <f t="shared" si="110"/>
        <v>42692.79987268518</v>
      </c>
      <c r="O2341" s="11">
        <f>YEAR(Table1[[#This Row],[launch date  conversion]])</f>
        <v>2016</v>
      </c>
      <c r="P2341" t="b">
        <v>1</v>
      </c>
      <c r="Q2341">
        <v>1104</v>
      </c>
      <c r="R2341" t="b">
        <v>1</v>
      </c>
      <c r="S2341" t="s">
        <v>8296</v>
      </c>
      <c r="T2341" t="s">
        <v>8349</v>
      </c>
      <c r="U2341" t="s">
        <v>8390</v>
      </c>
    </row>
    <row r="2342" spans="1:21" ht="50" customHeight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15" t="str">
        <f t="shared" si="108"/>
        <v>40000 to 44999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 s="9">
        <f t="shared" si="109"/>
        <v>42673.642800925925</v>
      </c>
      <c r="L2342" s="11">
        <v>2016</v>
      </c>
      <c r="M2342">
        <v>1475249138</v>
      </c>
      <c r="N2342" s="9">
        <f t="shared" si="110"/>
        <v>42643.642800925925</v>
      </c>
      <c r="O2342" s="11">
        <f>YEAR(Table1[[#This Row],[launch date  conversion]])</f>
        <v>2016</v>
      </c>
      <c r="P2342" t="b">
        <v>1</v>
      </c>
      <c r="Q2342">
        <v>403</v>
      </c>
      <c r="R2342" t="b">
        <v>1</v>
      </c>
      <c r="S2342" t="s">
        <v>8296</v>
      </c>
      <c r="T2342" t="s">
        <v>8349</v>
      </c>
      <c r="U2342" t="s">
        <v>8390</v>
      </c>
    </row>
    <row r="2343" spans="1:21" ht="50" customHeight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15" t="str">
        <f t="shared" si="108"/>
        <v>5000 to 9999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9">
        <f t="shared" si="109"/>
        <v>42197.813703703709</v>
      </c>
      <c r="L2343" s="11">
        <v>2015</v>
      </c>
      <c r="M2343">
        <v>1434137504</v>
      </c>
      <c r="N2343" s="9">
        <f t="shared" si="110"/>
        <v>42167.813703703709</v>
      </c>
      <c r="O2343" s="11">
        <f>YEAR(Table1[[#This Row],[launch date  conversion]])</f>
        <v>2015</v>
      </c>
      <c r="P2343" t="b">
        <v>0</v>
      </c>
      <c r="Q2343">
        <v>0</v>
      </c>
      <c r="R2343" t="b">
        <v>0</v>
      </c>
      <c r="S2343" t="s">
        <v>8270</v>
      </c>
      <c r="T2343" t="s">
        <v>8355</v>
      </c>
      <c r="U2343" t="s">
        <v>8366</v>
      </c>
    </row>
    <row r="2344" spans="1:21" ht="50" customHeight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15" t="str">
        <f t="shared" si="108"/>
        <v>5000 to 9999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9">
        <f t="shared" si="109"/>
        <v>41918.208333333336</v>
      </c>
      <c r="L2344" s="11">
        <v>2014</v>
      </c>
      <c r="M2344">
        <v>1410799870</v>
      </c>
      <c r="N2344" s="9">
        <f t="shared" si="110"/>
        <v>41897.702199074076</v>
      </c>
      <c r="O2344" s="11">
        <f>YEAR(Table1[[#This Row],[launch date  conversion]])</f>
        <v>2014</v>
      </c>
      <c r="P2344" t="b">
        <v>0</v>
      </c>
      <c r="Q2344">
        <v>0</v>
      </c>
      <c r="R2344" t="b">
        <v>0</v>
      </c>
      <c r="S2344" t="s">
        <v>8270</v>
      </c>
      <c r="T2344" t="s">
        <v>8355</v>
      </c>
      <c r="U2344" t="s">
        <v>8366</v>
      </c>
    </row>
    <row r="2345" spans="1:21" ht="50" customHeight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15" t="str">
        <f t="shared" si="108"/>
        <v>10000 to 14999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 s="9">
        <f t="shared" si="109"/>
        <v>42377.82430555555</v>
      </c>
      <c r="L2345" s="11">
        <v>2016</v>
      </c>
      <c r="M2345">
        <v>1447962505</v>
      </c>
      <c r="N2345" s="9">
        <f t="shared" si="110"/>
        <v>42327.825289351851</v>
      </c>
      <c r="O2345" s="11">
        <f>YEAR(Table1[[#This Row],[launch date  conversion]])</f>
        <v>2015</v>
      </c>
      <c r="P2345" t="b">
        <v>0</v>
      </c>
      <c r="Q2345">
        <v>1</v>
      </c>
      <c r="R2345" t="b">
        <v>0</v>
      </c>
      <c r="S2345" t="s">
        <v>8270</v>
      </c>
      <c r="T2345" t="s">
        <v>8355</v>
      </c>
      <c r="U2345" t="s">
        <v>8366</v>
      </c>
    </row>
    <row r="2346" spans="1:21" ht="50" customHeight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15" t="str">
        <f t="shared" si="108"/>
        <v>1000 to 4999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 s="9">
        <f t="shared" si="109"/>
        <v>42545.727650462963</v>
      </c>
      <c r="L2346" s="11">
        <v>2016</v>
      </c>
      <c r="M2346">
        <v>1464197269</v>
      </c>
      <c r="N2346" s="9">
        <f t="shared" si="110"/>
        <v>42515.727650462963</v>
      </c>
      <c r="O2346" s="11">
        <f>YEAR(Table1[[#This Row],[launch date  conversion]])</f>
        <v>2016</v>
      </c>
      <c r="P2346" t="b">
        <v>0</v>
      </c>
      <c r="Q2346">
        <v>1</v>
      </c>
      <c r="R2346" t="b">
        <v>0</v>
      </c>
      <c r="S2346" t="s">
        <v>8270</v>
      </c>
      <c r="T2346" t="s">
        <v>8355</v>
      </c>
      <c r="U2346" t="s">
        <v>8366</v>
      </c>
    </row>
    <row r="2347" spans="1:21" ht="50" customHeight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15" t="str">
        <f t="shared" si="108"/>
        <v>1000 to 4999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9">
        <f t="shared" si="109"/>
        <v>42094.985416666663</v>
      </c>
      <c r="L2347" s="11">
        <v>2015</v>
      </c>
      <c r="M2347">
        <v>1424822556</v>
      </c>
      <c r="N2347" s="9">
        <f t="shared" si="110"/>
        <v>42060.001805555556</v>
      </c>
      <c r="O2347" s="11">
        <f>YEAR(Table1[[#This Row],[launch date  conversion]])</f>
        <v>2015</v>
      </c>
      <c r="P2347" t="b">
        <v>0</v>
      </c>
      <c r="Q2347">
        <v>0</v>
      </c>
      <c r="R2347" t="b">
        <v>0</v>
      </c>
      <c r="S2347" t="s">
        <v>8270</v>
      </c>
      <c r="T2347" t="s">
        <v>8355</v>
      </c>
      <c r="U2347" t="s">
        <v>8366</v>
      </c>
    </row>
    <row r="2348" spans="1:21" ht="50" customHeight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15" t="str">
        <f t="shared" si="108"/>
        <v>Greater than 50000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 s="9">
        <f t="shared" si="109"/>
        <v>42660.79896990741</v>
      </c>
      <c r="L2348" s="11">
        <v>2016</v>
      </c>
      <c r="M2348">
        <v>1472843431</v>
      </c>
      <c r="N2348" s="9">
        <f t="shared" si="110"/>
        <v>42615.79896990741</v>
      </c>
      <c r="O2348" s="11">
        <f>YEAR(Table1[[#This Row],[launch date  conversion]])</f>
        <v>2016</v>
      </c>
      <c r="P2348" t="b">
        <v>0</v>
      </c>
      <c r="Q2348">
        <v>3</v>
      </c>
      <c r="R2348" t="b">
        <v>0</v>
      </c>
      <c r="S2348" t="s">
        <v>8270</v>
      </c>
      <c r="T2348" t="s">
        <v>8355</v>
      </c>
      <c r="U2348" t="s">
        <v>8366</v>
      </c>
    </row>
    <row r="2349" spans="1:21" ht="50" customHeight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15" t="str">
        <f t="shared" si="108"/>
        <v>1000 to 4999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 s="9">
        <f t="shared" si="109"/>
        <v>42607.607361111113</v>
      </c>
      <c r="L2349" s="11">
        <v>2016</v>
      </c>
      <c r="M2349">
        <v>1469543676</v>
      </c>
      <c r="N2349" s="9">
        <f t="shared" si="110"/>
        <v>42577.607361111113</v>
      </c>
      <c r="O2349" s="11">
        <f>YEAR(Table1[[#This Row],[launch date  conversion]])</f>
        <v>2016</v>
      </c>
      <c r="P2349" t="b">
        <v>0</v>
      </c>
      <c r="Q2349">
        <v>1</v>
      </c>
      <c r="R2349" t="b">
        <v>0</v>
      </c>
      <c r="S2349" t="s">
        <v>8270</v>
      </c>
      <c r="T2349" t="s">
        <v>8355</v>
      </c>
      <c r="U2349" t="s">
        <v>8366</v>
      </c>
    </row>
    <row r="2350" spans="1:21" ht="50" customHeight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15" t="str">
        <f t="shared" si="108"/>
        <v>Greater than 50000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 s="9">
        <f t="shared" si="109"/>
        <v>42420.932152777779</v>
      </c>
      <c r="L2350" s="11">
        <v>2016</v>
      </c>
      <c r="M2350">
        <v>1450822938</v>
      </c>
      <c r="N2350" s="9">
        <f t="shared" si="110"/>
        <v>42360.932152777779</v>
      </c>
      <c r="O2350" s="11">
        <f>YEAR(Table1[[#This Row],[launch date  conversion]])</f>
        <v>2015</v>
      </c>
      <c r="P2350" t="b">
        <v>0</v>
      </c>
      <c r="Q2350">
        <v>5</v>
      </c>
      <c r="R2350" t="b">
        <v>0</v>
      </c>
      <c r="S2350" t="s">
        <v>8270</v>
      </c>
      <c r="T2350" t="s">
        <v>8355</v>
      </c>
      <c r="U2350" t="s">
        <v>8366</v>
      </c>
    </row>
    <row r="2351" spans="1:21" ht="50" customHeight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15" t="str">
        <f t="shared" si="108"/>
        <v>Greater than 50000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9">
        <f t="shared" si="109"/>
        <v>42227.775787037041</v>
      </c>
      <c r="L2351" s="11">
        <v>2015</v>
      </c>
      <c r="M2351">
        <v>1436812628</v>
      </c>
      <c r="N2351" s="9">
        <f t="shared" si="110"/>
        <v>42198.775787037041</v>
      </c>
      <c r="O2351" s="11">
        <f>YEAR(Table1[[#This Row],[launch date  conversion]])</f>
        <v>2015</v>
      </c>
      <c r="P2351" t="b">
        <v>0</v>
      </c>
      <c r="Q2351">
        <v>0</v>
      </c>
      <c r="R2351" t="b">
        <v>0</v>
      </c>
      <c r="S2351" t="s">
        <v>8270</v>
      </c>
      <c r="T2351" t="s">
        <v>8355</v>
      </c>
      <c r="U2351" t="s">
        <v>8366</v>
      </c>
    </row>
    <row r="2352" spans="1:21" ht="50" customHeight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15" t="str">
        <f t="shared" si="108"/>
        <v>Greater than 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9">
        <f t="shared" si="109"/>
        <v>42738.842245370368</v>
      </c>
      <c r="L2352" s="11">
        <v>2017</v>
      </c>
      <c r="M2352">
        <v>1480882370</v>
      </c>
      <c r="N2352" s="9">
        <f t="shared" si="110"/>
        <v>42708.842245370368</v>
      </c>
      <c r="O2352" s="11">
        <f>YEAR(Table1[[#This Row],[launch date  conversion]])</f>
        <v>2016</v>
      </c>
      <c r="P2352" t="b">
        <v>0</v>
      </c>
      <c r="Q2352">
        <v>0</v>
      </c>
      <c r="R2352" t="b">
        <v>0</v>
      </c>
      <c r="S2352" t="s">
        <v>8270</v>
      </c>
      <c r="T2352" t="s">
        <v>8355</v>
      </c>
      <c r="U2352" t="s">
        <v>8366</v>
      </c>
    </row>
    <row r="2353" spans="1:21" ht="50" customHeight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15" t="str">
        <f t="shared" si="108"/>
        <v>15000 to 19999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 s="9">
        <f t="shared" si="109"/>
        <v>42124.101145833338</v>
      </c>
      <c r="L2353" s="11">
        <v>2015</v>
      </c>
      <c r="M2353">
        <v>1427768739</v>
      </c>
      <c r="N2353" s="9">
        <f t="shared" si="110"/>
        <v>42094.101145833338</v>
      </c>
      <c r="O2353" s="11">
        <f>YEAR(Table1[[#This Row],[launch date  conversion]])</f>
        <v>2015</v>
      </c>
      <c r="P2353" t="b">
        <v>0</v>
      </c>
      <c r="Q2353">
        <v>7</v>
      </c>
      <c r="R2353" t="b">
        <v>0</v>
      </c>
      <c r="S2353" t="s">
        <v>8270</v>
      </c>
      <c r="T2353" t="s">
        <v>8355</v>
      </c>
      <c r="U2353" t="s">
        <v>8366</v>
      </c>
    </row>
    <row r="2354" spans="1:21" ht="50" customHeight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15" t="str">
        <f t="shared" si="108"/>
        <v>1000 to 4999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9">
        <f t="shared" si="109"/>
        <v>42161.633703703701</v>
      </c>
      <c r="L2354" s="11">
        <v>2015</v>
      </c>
      <c r="M2354">
        <v>1428419552</v>
      </c>
      <c r="N2354" s="9">
        <f t="shared" si="110"/>
        <v>42101.633703703701</v>
      </c>
      <c r="O2354" s="11">
        <f>YEAR(Table1[[#This Row],[launch date  conversion]])</f>
        <v>2015</v>
      </c>
      <c r="P2354" t="b">
        <v>0</v>
      </c>
      <c r="Q2354">
        <v>0</v>
      </c>
      <c r="R2354" t="b">
        <v>0</v>
      </c>
      <c r="S2354" t="s">
        <v>8270</v>
      </c>
      <c r="T2354" t="s">
        <v>8355</v>
      </c>
      <c r="U2354" t="s">
        <v>8366</v>
      </c>
    </row>
    <row r="2355" spans="1:21" ht="50" customHeight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15" t="str">
        <f t="shared" si="108"/>
        <v>1000 to 4999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9">
        <f t="shared" si="109"/>
        <v>42115.676180555558</v>
      </c>
      <c r="L2355" s="11">
        <v>2015</v>
      </c>
      <c r="M2355">
        <v>1428596022</v>
      </c>
      <c r="N2355" s="9">
        <f t="shared" si="110"/>
        <v>42103.676180555558</v>
      </c>
      <c r="O2355" s="11">
        <f>YEAR(Table1[[#This Row],[launch date  conversion]])</f>
        <v>2015</v>
      </c>
      <c r="P2355" t="b">
        <v>0</v>
      </c>
      <c r="Q2355">
        <v>0</v>
      </c>
      <c r="R2355" t="b">
        <v>0</v>
      </c>
      <c r="S2355" t="s">
        <v>8270</v>
      </c>
      <c r="T2355" t="s">
        <v>8355</v>
      </c>
      <c r="U2355" t="s">
        <v>8366</v>
      </c>
    </row>
    <row r="2356" spans="1:21" ht="50" customHeight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15" t="str">
        <f t="shared" si="108"/>
        <v>35000 to 39999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 s="9">
        <f t="shared" si="109"/>
        <v>42014.722916666666</v>
      </c>
      <c r="L2356" s="11">
        <v>2015</v>
      </c>
      <c r="M2356">
        <v>1415726460</v>
      </c>
      <c r="N2356" s="9">
        <f t="shared" si="110"/>
        <v>41954.722916666666</v>
      </c>
      <c r="O2356" s="11">
        <f>YEAR(Table1[[#This Row],[launch date  conversion]])</f>
        <v>2014</v>
      </c>
      <c r="P2356" t="b">
        <v>0</v>
      </c>
      <c r="Q2356">
        <v>1</v>
      </c>
      <c r="R2356" t="b">
        <v>0</v>
      </c>
      <c r="S2356" t="s">
        <v>8270</v>
      </c>
      <c r="T2356" t="s">
        <v>8355</v>
      </c>
      <c r="U2356" t="s">
        <v>8366</v>
      </c>
    </row>
    <row r="2357" spans="1:21" ht="50" customHeight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15" t="str">
        <f t="shared" si="108"/>
        <v>5000 to 9999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 s="9">
        <f t="shared" si="109"/>
        <v>42126.918240740735</v>
      </c>
      <c r="L2357" s="11">
        <v>2015</v>
      </c>
      <c r="M2357">
        <v>1428012136</v>
      </c>
      <c r="N2357" s="9">
        <f t="shared" si="110"/>
        <v>42096.918240740735</v>
      </c>
      <c r="O2357" s="11">
        <f>YEAR(Table1[[#This Row],[launch date  conversion]])</f>
        <v>2015</v>
      </c>
      <c r="P2357" t="b">
        <v>0</v>
      </c>
      <c r="Q2357">
        <v>2</v>
      </c>
      <c r="R2357" t="b">
        <v>0</v>
      </c>
      <c r="S2357" t="s">
        <v>8270</v>
      </c>
      <c r="T2357" t="s">
        <v>8355</v>
      </c>
      <c r="U2357" t="s">
        <v>8366</v>
      </c>
    </row>
    <row r="2358" spans="1:21" ht="50" customHeight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15" t="str">
        <f t="shared" si="108"/>
        <v>10000 to 14999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9">
        <f t="shared" si="109"/>
        <v>42160.78361111111</v>
      </c>
      <c r="L2358" s="11">
        <v>2015</v>
      </c>
      <c r="M2358">
        <v>1430938104</v>
      </c>
      <c r="N2358" s="9">
        <f t="shared" si="110"/>
        <v>42130.78361111111</v>
      </c>
      <c r="O2358" s="11">
        <f>YEAR(Table1[[#This Row],[launch date  conversion]])</f>
        <v>2015</v>
      </c>
      <c r="P2358" t="b">
        <v>0</v>
      </c>
      <c r="Q2358">
        <v>0</v>
      </c>
      <c r="R2358" t="b">
        <v>0</v>
      </c>
      <c r="S2358" t="s">
        <v>8270</v>
      </c>
      <c r="T2358" t="s">
        <v>8355</v>
      </c>
      <c r="U2358" t="s">
        <v>8366</v>
      </c>
    </row>
    <row r="2359" spans="1:21" ht="50" customHeight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15" t="str">
        <f t="shared" si="108"/>
        <v>25000 to 29999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9">
        <f t="shared" si="109"/>
        <v>42294.620115740734</v>
      </c>
      <c r="L2359" s="11">
        <v>2015</v>
      </c>
      <c r="M2359">
        <v>1442501578</v>
      </c>
      <c r="N2359" s="9">
        <f t="shared" si="110"/>
        <v>42264.620115740734</v>
      </c>
      <c r="O2359" s="11">
        <f>YEAR(Table1[[#This Row],[launch date  conversion]])</f>
        <v>2015</v>
      </c>
      <c r="P2359" t="b">
        <v>0</v>
      </c>
      <c r="Q2359">
        <v>0</v>
      </c>
      <c r="R2359" t="b">
        <v>0</v>
      </c>
      <c r="S2359" t="s">
        <v>8270</v>
      </c>
      <c r="T2359" t="s">
        <v>8355</v>
      </c>
      <c r="U2359" t="s">
        <v>8366</v>
      </c>
    </row>
    <row r="2360" spans="1:21" ht="50" customHeight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15" t="str">
        <f t="shared" si="108"/>
        <v>1000 to 4999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9">
        <f t="shared" si="109"/>
        <v>42035.027083333334</v>
      </c>
      <c r="L2360" s="11">
        <v>2015</v>
      </c>
      <c r="M2360">
        <v>1417818036</v>
      </c>
      <c r="N2360" s="9">
        <f t="shared" si="110"/>
        <v>41978.930972222224</v>
      </c>
      <c r="O2360" s="11">
        <f>YEAR(Table1[[#This Row],[launch date  conversion]])</f>
        <v>2014</v>
      </c>
      <c r="P2360" t="b">
        <v>0</v>
      </c>
      <c r="Q2360">
        <v>0</v>
      </c>
      <c r="R2360" t="b">
        <v>0</v>
      </c>
      <c r="S2360" t="s">
        <v>8270</v>
      </c>
      <c r="T2360" t="s">
        <v>8355</v>
      </c>
      <c r="U2360" t="s">
        <v>8366</v>
      </c>
    </row>
    <row r="2361" spans="1:21" ht="50" customHeight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15" t="str">
        <f t="shared" si="108"/>
        <v>5000 to 9999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 s="9">
        <f t="shared" si="109"/>
        <v>42219.649583333332</v>
      </c>
      <c r="L2361" s="11">
        <v>2015</v>
      </c>
      <c r="M2361">
        <v>1433432124</v>
      </c>
      <c r="N2361" s="9">
        <f t="shared" si="110"/>
        <v>42159.649583333332</v>
      </c>
      <c r="O2361" s="11">
        <f>YEAR(Table1[[#This Row],[launch date  conversion]])</f>
        <v>2015</v>
      </c>
      <c r="P2361" t="b">
        <v>0</v>
      </c>
      <c r="Q2361">
        <v>3</v>
      </c>
      <c r="R2361" t="b">
        <v>0</v>
      </c>
      <c r="S2361" t="s">
        <v>8270</v>
      </c>
      <c r="T2361" t="s">
        <v>8355</v>
      </c>
      <c r="U2361" t="s">
        <v>8366</v>
      </c>
    </row>
    <row r="2362" spans="1:21" ht="50" customHeight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15" t="str">
        <f t="shared" si="108"/>
        <v>5000 to 9999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 s="9">
        <f t="shared" si="109"/>
        <v>42407.70694444445</v>
      </c>
      <c r="L2362" s="11">
        <v>2016</v>
      </c>
      <c r="M2362">
        <v>1452272280</v>
      </c>
      <c r="N2362" s="9">
        <f t="shared" si="110"/>
        <v>42377.70694444445</v>
      </c>
      <c r="O2362" s="11">
        <f>YEAR(Table1[[#This Row],[launch date  conversion]])</f>
        <v>2016</v>
      </c>
      <c r="P2362" t="b">
        <v>0</v>
      </c>
      <c r="Q2362">
        <v>1</v>
      </c>
      <c r="R2362" t="b">
        <v>0</v>
      </c>
      <c r="S2362" t="s">
        <v>8270</v>
      </c>
      <c r="T2362" t="s">
        <v>8355</v>
      </c>
      <c r="U2362" t="s">
        <v>8366</v>
      </c>
    </row>
    <row r="2363" spans="1:21" ht="50" customHeight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15" t="str">
        <f t="shared" si="108"/>
        <v>less than 1000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9">
        <f t="shared" si="109"/>
        <v>42490.916666666672</v>
      </c>
      <c r="L2363" s="11">
        <v>2016</v>
      </c>
      <c r="M2363">
        <v>1459975008</v>
      </c>
      <c r="N2363" s="9">
        <f t="shared" si="110"/>
        <v>42466.858888888892</v>
      </c>
      <c r="O2363" s="11">
        <f>YEAR(Table1[[#This Row],[launch date  conversion]])</f>
        <v>2016</v>
      </c>
      <c r="P2363" t="b">
        <v>0</v>
      </c>
      <c r="Q2363">
        <v>0</v>
      </c>
      <c r="R2363" t="b">
        <v>0</v>
      </c>
      <c r="S2363" t="s">
        <v>8270</v>
      </c>
      <c r="T2363" t="s">
        <v>8355</v>
      </c>
      <c r="U2363" t="s">
        <v>8366</v>
      </c>
    </row>
    <row r="2364" spans="1:21" ht="50" customHeight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15" t="str">
        <f t="shared" si="108"/>
        <v>less than 1000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 s="9">
        <f t="shared" si="109"/>
        <v>41984.688310185185</v>
      </c>
      <c r="L2364" s="11">
        <v>2014</v>
      </c>
      <c r="M2364">
        <v>1415723470</v>
      </c>
      <c r="N2364" s="9">
        <f t="shared" si="110"/>
        <v>41954.688310185185</v>
      </c>
      <c r="O2364" s="11">
        <f>YEAR(Table1[[#This Row],[launch date  conversion]])</f>
        <v>2014</v>
      </c>
      <c r="P2364" t="b">
        <v>0</v>
      </c>
      <c r="Q2364">
        <v>2</v>
      </c>
      <c r="R2364" t="b">
        <v>0</v>
      </c>
      <c r="S2364" t="s">
        <v>8270</v>
      </c>
      <c r="T2364" t="s">
        <v>8355</v>
      </c>
      <c r="U2364" t="s">
        <v>8366</v>
      </c>
    </row>
    <row r="2365" spans="1:21" ht="50" customHeight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15" t="str">
        <f t="shared" si="108"/>
        <v>Greater than 50000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9">
        <f t="shared" si="109"/>
        <v>42367.011574074073</v>
      </c>
      <c r="L2365" s="11">
        <v>2015</v>
      </c>
      <c r="M2365">
        <v>1447460200</v>
      </c>
      <c r="N2365" s="9">
        <f t="shared" si="110"/>
        <v>42322.011574074073</v>
      </c>
      <c r="O2365" s="11">
        <f>YEAR(Table1[[#This Row],[launch date  conversion]])</f>
        <v>2015</v>
      </c>
      <c r="P2365" t="b">
        <v>0</v>
      </c>
      <c r="Q2365">
        <v>0</v>
      </c>
      <c r="R2365" t="b">
        <v>0</v>
      </c>
      <c r="S2365" t="s">
        <v>8270</v>
      </c>
      <c r="T2365" t="s">
        <v>8355</v>
      </c>
      <c r="U2365" t="s">
        <v>8366</v>
      </c>
    </row>
    <row r="2366" spans="1:21" ht="50" customHeight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15" t="str">
        <f t="shared" si="108"/>
        <v>less than 1000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9">
        <f t="shared" si="109"/>
        <v>42303.934675925921</v>
      </c>
      <c r="L2366" s="11">
        <v>2015</v>
      </c>
      <c r="M2366">
        <v>1441146356</v>
      </c>
      <c r="N2366" s="9">
        <f t="shared" si="110"/>
        <v>42248.934675925921</v>
      </c>
      <c r="O2366" s="11">
        <f>YEAR(Table1[[#This Row],[launch date  conversion]])</f>
        <v>2015</v>
      </c>
      <c r="P2366" t="b">
        <v>0</v>
      </c>
      <c r="Q2366">
        <v>0</v>
      </c>
      <c r="R2366" t="b">
        <v>0</v>
      </c>
      <c r="S2366" t="s">
        <v>8270</v>
      </c>
      <c r="T2366" t="s">
        <v>8355</v>
      </c>
      <c r="U2366" t="s">
        <v>8366</v>
      </c>
    </row>
    <row r="2367" spans="1:21" ht="50" customHeight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15" t="str">
        <f t="shared" si="108"/>
        <v>1000 to 4999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9">
        <f t="shared" si="109"/>
        <v>42386.958333333328</v>
      </c>
      <c r="L2367" s="11">
        <v>2016</v>
      </c>
      <c r="M2367">
        <v>1449596425</v>
      </c>
      <c r="N2367" s="9">
        <f t="shared" si="110"/>
        <v>42346.736400462964</v>
      </c>
      <c r="O2367" s="11">
        <f>YEAR(Table1[[#This Row],[launch date  conversion]])</f>
        <v>2015</v>
      </c>
      <c r="P2367" t="b">
        <v>0</v>
      </c>
      <c r="Q2367">
        <v>0</v>
      </c>
      <c r="R2367" t="b">
        <v>0</v>
      </c>
      <c r="S2367" t="s">
        <v>8270</v>
      </c>
      <c r="T2367" t="s">
        <v>8355</v>
      </c>
      <c r="U2367" t="s">
        <v>8366</v>
      </c>
    </row>
    <row r="2368" spans="1:21" ht="50" customHeight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15" t="str">
        <f t="shared" si="108"/>
        <v>25000 to 29999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 s="9">
        <f t="shared" si="109"/>
        <v>42298.531631944439</v>
      </c>
      <c r="L2368" s="11">
        <v>2015</v>
      </c>
      <c r="M2368">
        <v>1442839533</v>
      </c>
      <c r="N2368" s="9">
        <f t="shared" si="110"/>
        <v>42268.531631944439</v>
      </c>
      <c r="O2368" s="11">
        <f>YEAR(Table1[[#This Row],[launch date  conversion]])</f>
        <v>2015</v>
      </c>
      <c r="P2368" t="b">
        <v>0</v>
      </c>
      <c r="Q2368">
        <v>27</v>
      </c>
      <c r="R2368" t="b">
        <v>0</v>
      </c>
      <c r="S2368" t="s">
        <v>8270</v>
      </c>
      <c r="T2368" t="s">
        <v>8355</v>
      </c>
      <c r="U2368" t="s">
        <v>8366</v>
      </c>
    </row>
    <row r="2369" spans="1:21" ht="50" customHeight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15" t="str">
        <f t="shared" si="108"/>
        <v>Greater than 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 s="9">
        <f t="shared" si="109"/>
        <v>42485.928425925929</v>
      </c>
      <c r="L2369" s="11">
        <v>2016</v>
      </c>
      <c r="M2369">
        <v>1456442216</v>
      </c>
      <c r="N2369" s="9">
        <f t="shared" si="110"/>
        <v>42425.970092592594</v>
      </c>
      <c r="O2369" s="11">
        <f>YEAR(Table1[[#This Row],[launch date  conversion]])</f>
        <v>2016</v>
      </c>
      <c r="P2369" t="b">
        <v>0</v>
      </c>
      <c r="Q2369">
        <v>14</v>
      </c>
      <c r="R2369" t="b">
        <v>0</v>
      </c>
      <c r="S2369" t="s">
        <v>8270</v>
      </c>
      <c r="T2369" t="s">
        <v>8355</v>
      </c>
      <c r="U2369" t="s">
        <v>8366</v>
      </c>
    </row>
    <row r="2370" spans="1:21" ht="50" customHeight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15" t="str">
        <f t="shared" ref="E2370:E2433" si="111">_xlfn.IFS(D2370&lt;1000,"less than 1000",D2370&lt;5000, "1000 to 4999",D2370&lt;10000, "5000 to 9999",D2370&lt;15000, "10000 to 14999",D2370&lt;20000,"15000 to 19999",D2370&lt;25000, "20000 to 24999", D2370&lt;30000, "25000 to 29999",D2370&lt;35000,"30000 to 34999", D2370&lt;40000,"35000 to 39999", D2370&lt;45000,"40000 to 44999",D2370&lt;50000,"45000 to 49999",TRUE, "Greater than 50000")</f>
        <v>40000 to 44999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 s="9">
        <f t="shared" si="109"/>
        <v>42108.680150462969</v>
      </c>
      <c r="L2370" s="11">
        <v>2015</v>
      </c>
      <c r="M2370">
        <v>1425143965</v>
      </c>
      <c r="N2370" s="9">
        <f t="shared" si="110"/>
        <v>42063.721817129626</v>
      </c>
      <c r="O2370" s="11">
        <f>YEAR(Table1[[#This Row],[launch date  conversion]])</f>
        <v>2015</v>
      </c>
      <c r="P2370" t="b">
        <v>0</v>
      </c>
      <c r="Q2370">
        <v>2</v>
      </c>
      <c r="R2370" t="b">
        <v>0</v>
      </c>
      <c r="S2370" t="s">
        <v>8270</v>
      </c>
      <c r="T2370" t="s">
        <v>8355</v>
      </c>
      <c r="U2370" t="s">
        <v>8366</v>
      </c>
    </row>
    <row r="2371" spans="1:21" ht="50" customHeight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15" t="str">
        <f t="shared" si="111"/>
        <v>25000 to 29999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9">
        <f t="shared" ref="K2371:K2434" si="112">(((J2371/60)/60)/24)+DATE(1970,1,1)</f>
        <v>42410.812627314815</v>
      </c>
      <c r="L2371" s="11">
        <v>2016</v>
      </c>
      <c r="M2371">
        <v>1452540611</v>
      </c>
      <c r="N2371" s="9">
        <f t="shared" ref="N2371:N2434" si="113">(((M2371/60)/60)/24)+DATE(1970,1,1)</f>
        <v>42380.812627314815</v>
      </c>
      <c r="O2371" s="11">
        <f>YEAR(Table1[[#This Row],[launch date  conversion]])</f>
        <v>2016</v>
      </c>
      <c r="P2371" t="b">
        <v>0</v>
      </c>
      <c r="Q2371">
        <v>0</v>
      </c>
      <c r="R2371" t="b">
        <v>0</v>
      </c>
      <c r="S2371" t="s">
        <v>8270</v>
      </c>
      <c r="T2371" t="s">
        <v>8355</v>
      </c>
      <c r="U2371" t="s">
        <v>8366</v>
      </c>
    </row>
    <row r="2372" spans="1:21" ht="50" customHeight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15" t="str">
        <f t="shared" si="111"/>
        <v>25000 to 29999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 s="9">
        <f t="shared" si="112"/>
        <v>41991.18913194444</v>
      </c>
      <c r="L2372" s="11">
        <v>2014</v>
      </c>
      <c r="M2372">
        <v>1416285141</v>
      </c>
      <c r="N2372" s="9">
        <f t="shared" si="113"/>
        <v>41961.18913194444</v>
      </c>
      <c r="O2372" s="11">
        <f>YEAR(Table1[[#This Row],[launch date  conversion]])</f>
        <v>2014</v>
      </c>
      <c r="P2372" t="b">
        <v>0</v>
      </c>
      <c r="Q2372">
        <v>4</v>
      </c>
      <c r="R2372" t="b">
        <v>0</v>
      </c>
      <c r="S2372" t="s">
        <v>8270</v>
      </c>
      <c r="T2372" t="s">
        <v>8355</v>
      </c>
      <c r="U2372" t="s">
        <v>8366</v>
      </c>
    </row>
    <row r="2373" spans="1:21" ht="50" customHeight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15" t="str">
        <f t="shared" si="111"/>
        <v>1000 to 4999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9">
        <f t="shared" si="112"/>
        <v>42180.777731481481</v>
      </c>
      <c r="L2373" s="11">
        <v>2015</v>
      </c>
      <c r="M2373">
        <v>1432665596</v>
      </c>
      <c r="N2373" s="9">
        <f t="shared" si="113"/>
        <v>42150.777731481481</v>
      </c>
      <c r="O2373" s="11">
        <f>YEAR(Table1[[#This Row],[launch date  conversion]])</f>
        <v>2015</v>
      </c>
      <c r="P2373" t="b">
        <v>0</v>
      </c>
      <c r="Q2373">
        <v>0</v>
      </c>
      <c r="R2373" t="b">
        <v>0</v>
      </c>
      <c r="S2373" t="s">
        <v>8270</v>
      </c>
      <c r="T2373" t="s">
        <v>8355</v>
      </c>
      <c r="U2373" t="s">
        <v>8366</v>
      </c>
    </row>
    <row r="2374" spans="1:21" ht="50" customHeight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15" t="str">
        <f t="shared" si="111"/>
        <v>5000 to 9999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 s="9">
        <f t="shared" si="112"/>
        <v>42118.069108796291</v>
      </c>
      <c r="L2374" s="11">
        <v>2015</v>
      </c>
      <c r="M2374">
        <v>1427247571</v>
      </c>
      <c r="N2374" s="9">
        <f t="shared" si="113"/>
        <v>42088.069108796291</v>
      </c>
      <c r="O2374" s="11">
        <f>YEAR(Table1[[#This Row],[launch date  conversion]])</f>
        <v>2015</v>
      </c>
      <c r="P2374" t="b">
        <v>0</v>
      </c>
      <c r="Q2374">
        <v>6</v>
      </c>
      <c r="R2374" t="b">
        <v>0</v>
      </c>
      <c r="S2374" t="s">
        <v>8270</v>
      </c>
      <c r="T2374" t="s">
        <v>8355</v>
      </c>
      <c r="U2374" t="s">
        <v>8366</v>
      </c>
    </row>
    <row r="2375" spans="1:21" ht="50" customHeight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15" t="str">
        <f t="shared" si="111"/>
        <v>Greater than 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 s="9">
        <f t="shared" si="112"/>
        <v>42245.662314814821</v>
      </c>
      <c r="L2375" s="11">
        <v>2015</v>
      </c>
      <c r="M2375">
        <v>1438271624</v>
      </c>
      <c r="N2375" s="9">
        <f t="shared" si="113"/>
        <v>42215.662314814821</v>
      </c>
      <c r="O2375" s="11">
        <f>YEAR(Table1[[#This Row],[launch date  conversion]])</f>
        <v>2015</v>
      </c>
      <c r="P2375" t="b">
        <v>0</v>
      </c>
      <c r="Q2375">
        <v>1</v>
      </c>
      <c r="R2375" t="b">
        <v>0</v>
      </c>
      <c r="S2375" t="s">
        <v>8270</v>
      </c>
      <c r="T2375" t="s">
        <v>8355</v>
      </c>
      <c r="U2375" t="s">
        <v>8366</v>
      </c>
    </row>
    <row r="2376" spans="1:21" ht="50" customHeight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15" t="str">
        <f t="shared" si="111"/>
        <v>20000 to 24999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 s="9">
        <f t="shared" si="112"/>
        <v>42047.843287037031</v>
      </c>
      <c r="L2376" s="11">
        <v>2015</v>
      </c>
      <c r="M2376">
        <v>1421180060</v>
      </c>
      <c r="N2376" s="9">
        <f t="shared" si="113"/>
        <v>42017.843287037031</v>
      </c>
      <c r="O2376" s="11">
        <f>YEAR(Table1[[#This Row],[launch date  conversion]])</f>
        <v>2015</v>
      </c>
      <c r="P2376" t="b">
        <v>0</v>
      </c>
      <c r="Q2376">
        <v>1</v>
      </c>
      <c r="R2376" t="b">
        <v>0</v>
      </c>
      <c r="S2376" t="s">
        <v>8270</v>
      </c>
      <c r="T2376" t="s">
        <v>8355</v>
      </c>
      <c r="U2376" t="s">
        <v>8366</v>
      </c>
    </row>
    <row r="2377" spans="1:21" ht="50" customHeight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15" t="str">
        <f t="shared" si="111"/>
        <v>10000 to 14999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9">
        <f t="shared" si="112"/>
        <v>42622.836076388892</v>
      </c>
      <c r="L2377" s="11">
        <v>2016</v>
      </c>
      <c r="M2377">
        <v>1470859437</v>
      </c>
      <c r="N2377" s="9">
        <f t="shared" si="113"/>
        <v>42592.836076388892</v>
      </c>
      <c r="O2377" s="11">
        <f>YEAR(Table1[[#This Row],[launch date  conversion]])</f>
        <v>2016</v>
      </c>
      <c r="P2377" t="b">
        <v>0</v>
      </c>
      <c r="Q2377">
        <v>0</v>
      </c>
      <c r="R2377" t="b">
        <v>0</v>
      </c>
      <c r="S2377" t="s">
        <v>8270</v>
      </c>
      <c r="T2377" t="s">
        <v>8355</v>
      </c>
      <c r="U2377" t="s">
        <v>8366</v>
      </c>
    </row>
    <row r="2378" spans="1:21" ht="50" customHeight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15" t="str">
        <f t="shared" si="111"/>
        <v>1000 to 4999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 s="9">
        <f t="shared" si="112"/>
        <v>42348.925532407404</v>
      </c>
      <c r="L2378" s="11">
        <v>2015</v>
      </c>
      <c r="M2378">
        <v>1447193566</v>
      </c>
      <c r="N2378" s="9">
        <f t="shared" si="113"/>
        <v>42318.925532407404</v>
      </c>
      <c r="O2378" s="11">
        <f>YEAR(Table1[[#This Row],[launch date  conversion]])</f>
        <v>2015</v>
      </c>
      <c r="P2378" t="b">
        <v>0</v>
      </c>
      <c r="Q2378">
        <v>4</v>
      </c>
      <c r="R2378" t="b">
        <v>0</v>
      </c>
      <c r="S2378" t="s">
        <v>8270</v>
      </c>
      <c r="T2378" t="s">
        <v>8355</v>
      </c>
      <c r="U2378" t="s">
        <v>8366</v>
      </c>
    </row>
    <row r="2379" spans="1:21" ht="50" customHeight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15" t="str">
        <f t="shared" si="111"/>
        <v>1000 to 4999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9">
        <f t="shared" si="112"/>
        <v>42699.911840277782</v>
      </c>
      <c r="L2379" s="11">
        <v>2016</v>
      </c>
      <c r="M2379">
        <v>1477515183</v>
      </c>
      <c r="N2379" s="9">
        <f t="shared" si="113"/>
        <v>42669.870173611111</v>
      </c>
      <c r="O2379" s="11">
        <f>YEAR(Table1[[#This Row],[launch date  conversion]])</f>
        <v>2016</v>
      </c>
      <c r="P2379" t="b">
        <v>0</v>
      </c>
      <c r="Q2379">
        <v>0</v>
      </c>
      <c r="R2379" t="b">
        <v>0</v>
      </c>
      <c r="S2379" t="s">
        <v>8270</v>
      </c>
      <c r="T2379" t="s">
        <v>8355</v>
      </c>
      <c r="U2379" t="s">
        <v>8366</v>
      </c>
    </row>
    <row r="2380" spans="1:21" ht="50" customHeight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15" t="str">
        <f t="shared" si="111"/>
        <v>Greater than 50000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9">
        <f t="shared" si="112"/>
        <v>42242.013078703705</v>
      </c>
      <c r="L2380" s="11">
        <v>2015</v>
      </c>
      <c r="M2380">
        <v>1438042730</v>
      </c>
      <c r="N2380" s="9">
        <f t="shared" si="113"/>
        <v>42213.013078703705</v>
      </c>
      <c r="O2380" s="11">
        <f>YEAR(Table1[[#This Row],[launch date  conversion]])</f>
        <v>2015</v>
      </c>
      <c r="P2380" t="b">
        <v>0</v>
      </c>
      <c r="Q2380">
        <v>0</v>
      </c>
      <c r="R2380" t="b">
        <v>0</v>
      </c>
      <c r="S2380" t="s">
        <v>8270</v>
      </c>
      <c r="T2380" t="s">
        <v>8355</v>
      </c>
      <c r="U2380" t="s">
        <v>8366</v>
      </c>
    </row>
    <row r="2381" spans="1:21" ht="50" customHeight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15" t="str">
        <f t="shared" si="111"/>
        <v>30000 to 34999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9">
        <f t="shared" si="112"/>
        <v>42282.016388888893</v>
      </c>
      <c r="L2381" s="11">
        <v>2015</v>
      </c>
      <c r="M2381">
        <v>1440116616</v>
      </c>
      <c r="N2381" s="9">
        <f t="shared" si="113"/>
        <v>42237.016388888893</v>
      </c>
      <c r="O2381" s="11">
        <f>YEAR(Table1[[#This Row],[launch date  conversion]])</f>
        <v>2015</v>
      </c>
      <c r="P2381" t="b">
        <v>0</v>
      </c>
      <c r="Q2381">
        <v>0</v>
      </c>
      <c r="R2381" t="b">
        <v>0</v>
      </c>
      <c r="S2381" t="s">
        <v>8270</v>
      </c>
      <c r="T2381" t="s">
        <v>8355</v>
      </c>
      <c r="U2381" t="s">
        <v>8366</v>
      </c>
    </row>
    <row r="2382" spans="1:21" ht="50" customHeight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15" t="str">
        <f t="shared" si="111"/>
        <v>15000 to 19999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 s="9">
        <f t="shared" si="112"/>
        <v>42278.793310185181</v>
      </c>
      <c r="L2382" s="11">
        <v>2015</v>
      </c>
      <c r="M2382">
        <v>1441134142</v>
      </c>
      <c r="N2382" s="9">
        <f t="shared" si="113"/>
        <v>42248.793310185181</v>
      </c>
      <c r="O2382" s="11">
        <f>YEAR(Table1[[#This Row],[launch date  conversion]])</f>
        <v>2015</v>
      </c>
      <c r="P2382" t="b">
        <v>0</v>
      </c>
      <c r="Q2382">
        <v>3</v>
      </c>
      <c r="R2382" t="b">
        <v>0</v>
      </c>
      <c r="S2382" t="s">
        <v>8270</v>
      </c>
      <c r="T2382" t="s">
        <v>8355</v>
      </c>
      <c r="U2382" t="s">
        <v>8366</v>
      </c>
    </row>
    <row r="2383" spans="1:21" ht="50" customHeight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15" t="str">
        <f t="shared" si="111"/>
        <v>Greater than 50000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 s="9">
        <f t="shared" si="112"/>
        <v>42104.935740740737</v>
      </c>
      <c r="L2383" s="11">
        <v>2015</v>
      </c>
      <c r="M2383">
        <v>1426112848</v>
      </c>
      <c r="N2383" s="9">
        <f t="shared" si="113"/>
        <v>42074.935740740737</v>
      </c>
      <c r="O2383" s="11">
        <f>YEAR(Table1[[#This Row],[launch date  conversion]])</f>
        <v>2015</v>
      </c>
      <c r="P2383" t="b">
        <v>0</v>
      </c>
      <c r="Q2383">
        <v>7</v>
      </c>
      <c r="R2383" t="b">
        <v>0</v>
      </c>
      <c r="S2383" t="s">
        <v>8270</v>
      </c>
      <c r="T2383" t="s">
        <v>8355</v>
      </c>
      <c r="U2383" t="s">
        <v>8366</v>
      </c>
    </row>
    <row r="2384" spans="1:21" ht="50" customHeight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15" t="str">
        <f t="shared" si="111"/>
        <v>1000 to 4999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 s="9">
        <f t="shared" si="112"/>
        <v>42220.187534722223</v>
      </c>
      <c r="L2384" s="11">
        <v>2015</v>
      </c>
      <c r="M2384">
        <v>1436502603</v>
      </c>
      <c r="N2384" s="9">
        <f t="shared" si="113"/>
        <v>42195.187534722223</v>
      </c>
      <c r="O2384" s="11">
        <f>YEAR(Table1[[#This Row],[launch date  conversion]])</f>
        <v>2015</v>
      </c>
      <c r="P2384" t="b">
        <v>0</v>
      </c>
      <c r="Q2384">
        <v>2</v>
      </c>
      <c r="R2384" t="b">
        <v>0</v>
      </c>
      <c r="S2384" t="s">
        <v>8270</v>
      </c>
      <c r="T2384" t="s">
        <v>8355</v>
      </c>
      <c r="U2384" t="s">
        <v>8366</v>
      </c>
    </row>
    <row r="2385" spans="1:21" ht="50" customHeight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15" t="str">
        <f t="shared" si="111"/>
        <v>10000 to 14999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 s="9">
        <f t="shared" si="112"/>
        <v>42057.056793981479</v>
      </c>
      <c r="L2385" s="11">
        <v>2015</v>
      </c>
      <c r="M2385">
        <v>1421976107</v>
      </c>
      <c r="N2385" s="9">
        <f t="shared" si="113"/>
        <v>42027.056793981479</v>
      </c>
      <c r="O2385" s="11">
        <f>YEAR(Table1[[#This Row],[launch date  conversion]])</f>
        <v>2015</v>
      </c>
      <c r="P2385" t="b">
        <v>0</v>
      </c>
      <c r="Q2385">
        <v>3</v>
      </c>
      <c r="R2385" t="b">
        <v>0</v>
      </c>
      <c r="S2385" t="s">
        <v>8270</v>
      </c>
      <c r="T2385" t="s">
        <v>8355</v>
      </c>
      <c r="U2385" t="s">
        <v>8366</v>
      </c>
    </row>
    <row r="2386" spans="1:21" ht="50" customHeight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15" t="str">
        <f t="shared" si="111"/>
        <v>1000 to 4999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 s="9">
        <f t="shared" si="112"/>
        <v>41957.109293981484</v>
      </c>
      <c r="L2386" s="11">
        <v>2014</v>
      </c>
      <c r="M2386">
        <v>1413337043</v>
      </c>
      <c r="N2386" s="9">
        <f t="shared" si="113"/>
        <v>41927.067627314813</v>
      </c>
      <c r="O2386" s="11">
        <f>YEAR(Table1[[#This Row],[launch date  conversion]])</f>
        <v>2014</v>
      </c>
      <c r="P2386" t="b">
        <v>0</v>
      </c>
      <c r="Q2386">
        <v>8</v>
      </c>
      <c r="R2386" t="b">
        <v>0</v>
      </c>
      <c r="S2386" t="s">
        <v>8270</v>
      </c>
      <c r="T2386" t="s">
        <v>8355</v>
      </c>
      <c r="U2386" t="s">
        <v>8366</v>
      </c>
    </row>
    <row r="2387" spans="1:21" ht="50" customHeight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15" t="str">
        <f t="shared" si="111"/>
        <v>Greater than 50000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 s="9">
        <f t="shared" si="112"/>
        <v>42221.70175925926</v>
      </c>
      <c r="L2387" s="11">
        <v>2015</v>
      </c>
      <c r="M2387">
        <v>1436201432</v>
      </c>
      <c r="N2387" s="9">
        <f t="shared" si="113"/>
        <v>42191.70175925926</v>
      </c>
      <c r="O2387" s="11">
        <f>YEAR(Table1[[#This Row],[launch date  conversion]])</f>
        <v>2015</v>
      </c>
      <c r="P2387" t="b">
        <v>0</v>
      </c>
      <c r="Q2387">
        <v>7</v>
      </c>
      <c r="R2387" t="b">
        <v>0</v>
      </c>
      <c r="S2387" t="s">
        <v>8270</v>
      </c>
      <c r="T2387" t="s">
        <v>8355</v>
      </c>
      <c r="U2387" t="s">
        <v>8366</v>
      </c>
    </row>
    <row r="2388" spans="1:21" ht="50" customHeight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15" t="str">
        <f t="shared" si="111"/>
        <v>30000 to 34999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9">
        <f t="shared" si="112"/>
        <v>42014.838240740741</v>
      </c>
      <c r="L2388" s="11">
        <v>2015</v>
      </c>
      <c r="M2388">
        <v>1415736424</v>
      </c>
      <c r="N2388" s="9">
        <f t="shared" si="113"/>
        <v>41954.838240740741</v>
      </c>
      <c r="O2388" s="11">
        <f>YEAR(Table1[[#This Row],[launch date  conversion]])</f>
        <v>2014</v>
      </c>
      <c r="P2388" t="b">
        <v>0</v>
      </c>
      <c r="Q2388">
        <v>0</v>
      </c>
      <c r="R2388" t="b">
        <v>0</v>
      </c>
      <c r="S2388" t="s">
        <v>8270</v>
      </c>
      <c r="T2388" t="s">
        <v>8355</v>
      </c>
      <c r="U2388" t="s">
        <v>8366</v>
      </c>
    </row>
    <row r="2389" spans="1:21" ht="50" customHeight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15" t="str">
        <f t="shared" si="111"/>
        <v>Greater than 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 s="9">
        <f t="shared" si="112"/>
        <v>42573.626620370371</v>
      </c>
      <c r="L2389" s="11">
        <v>2016</v>
      </c>
      <c r="M2389">
        <v>1465311740</v>
      </c>
      <c r="N2389" s="9">
        <f t="shared" si="113"/>
        <v>42528.626620370371</v>
      </c>
      <c r="O2389" s="11">
        <f>YEAR(Table1[[#This Row],[launch date  conversion]])</f>
        <v>2016</v>
      </c>
      <c r="P2389" t="b">
        <v>0</v>
      </c>
      <c r="Q2389">
        <v>3</v>
      </c>
      <c r="R2389" t="b">
        <v>0</v>
      </c>
      <c r="S2389" t="s">
        <v>8270</v>
      </c>
      <c r="T2389" t="s">
        <v>8355</v>
      </c>
      <c r="U2389" t="s">
        <v>8366</v>
      </c>
    </row>
    <row r="2390" spans="1:21" ht="50" customHeight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15" t="str">
        <f t="shared" si="111"/>
        <v>35000 to 39999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 s="9">
        <f t="shared" si="112"/>
        <v>42019.811805555553</v>
      </c>
      <c r="L2390" s="11">
        <v>2015</v>
      </c>
      <c r="M2390">
        <v>1418761759</v>
      </c>
      <c r="N2390" s="9">
        <f t="shared" si="113"/>
        <v>41989.853692129633</v>
      </c>
      <c r="O2390" s="11">
        <f>YEAR(Table1[[#This Row],[launch date  conversion]])</f>
        <v>2014</v>
      </c>
      <c r="P2390" t="b">
        <v>0</v>
      </c>
      <c r="Q2390">
        <v>8</v>
      </c>
      <c r="R2390" t="b">
        <v>0</v>
      </c>
      <c r="S2390" t="s">
        <v>8270</v>
      </c>
      <c r="T2390" t="s">
        <v>8355</v>
      </c>
      <c r="U2390" t="s">
        <v>8366</v>
      </c>
    </row>
    <row r="2391" spans="1:21" ht="50" customHeight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15" t="str">
        <f t="shared" si="111"/>
        <v>15000 to 19999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 s="9">
        <f t="shared" si="112"/>
        <v>42210.915972222225</v>
      </c>
      <c r="L2391" s="11">
        <v>2015</v>
      </c>
      <c r="M2391">
        <v>1435160452</v>
      </c>
      <c r="N2391" s="9">
        <f t="shared" si="113"/>
        <v>42179.653379629628</v>
      </c>
      <c r="O2391" s="11">
        <f>YEAR(Table1[[#This Row],[launch date  conversion]])</f>
        <v>2015</v>
      </c>
      <c r="P2391" t="b">
        <v>0</v>
      </c>
      <c r="Q2391">
        <v>1</v>
      </c>
      <c r="R2391" t="b">
        <v>0</v>
      </c>
      <c r="S2391" t="s">
        <v>8270</v>
      </c>
      <c r="T2391" t="s">
        <v>8355</v>
      </c>
      <c r="U2391" t="s">
        <v>8366</v>
      </c>
    </row>
    <row r="2392" spans="1:21" ht="50" customHeight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15" t="str">
        <f t="shared" si="111"/>
        <v>Greater than 50000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9">
        <f t="shared" si="112"/>
        <v>42008.262314814812</v>
      </c>
      <c r="L2392" s="11">
        <v>2015</v>
      </c>
      <c r="M2392">
        <v>1416896264</v>
      </c>
      <c r="N2392" s="9">
        <f t="shared" si="113"/>
        <v>41968.262314814812</v>
      </c>
      <c r="O2392" s="11">
        <f>YEAR(Table1[[#This Row],[launch date  conversion]])</f>
        <v>2014</v>
      </c>
      <c r="P2392" t="b">
        <v>0</v>
      </c>
      <c r="Q2392">
        <v>0</v>
      </c>
      <c r="R2392" t="b">
        <v>0</v>
      </c>
      <c r="S2392" t="s">
        <v>8270</v>
      </c>
      <c r="T2392" t="s">
        <v>8355</v>
      </c>
      <c r="U2392" t="s">
        <v>8366</v>
      </c>
    </row>
    <row r="2393" spans="1:21" ht="50" customHeight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15" t="str">
        <f t="shared" si="111"/>
        <v>20000 to 24999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 s="9">
        <f t="shared" si="112"/>
        <v>42094.752824074079</v>
      </c>
      <c r="L2393" s="11">
        <v>2015</v>
      </c>
      <c r="M2393">
        <v>1425236644</v>
      </c>
      <c r="N2393" s="9">
        <f t="shared" si="113"/>
        <v>42064.794490740736</v>
      </c>
      <c r="O2393" s="11">
        <f>YEAR(Table1[[#This Row],[launch date  conversion]])</f>
        <v>2015</v>
      </c>
      <c r="P2393" t="b">
        <v>0</v>
      </c>
      <c r="Q2393">
        <v>1</v>
      </c>
      <c r="R2393" t="b">
        <v>0</v>
      </c>
      <c r="S2393" t="s">
        <v>8270</v>
      </c>
      <c r="T2393" t="s">
        <v>8355</v>
      </c>
      <c r="U2393" t="s">
        <v>8366</v>
      </c>
    </row>
    <row r="2394" spans="1:21" ht="50" customHeight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15" t="str">
        <f t="shared" si="111"/>
        <v>1000 to 4999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9">
        <f t="shared" si="112"/>
        <v>42306.120636574073</v>
      </c>
      <c r="L2394" s="11">
        <v>2015</v>
      </c>
      <c r="M2394">
        <v>1443495223</v>
      </c>
      <c r="N2394" s="9">
        <f t="shared" si="113"/>
        <v>42276.120636574073</v>
      </c>
      <c r="O2394" s="11">
        <f>YEAR(Table1[[#This Row],[launch date  conversion]])</f>
        <v>2015</v>
      </c>
      <c r="P2394" t="b">
        <v>0</v>
      </c>
      <c r="Q2394">
        <v>0</v>
      </c>
      <c r="R2394" t="b">
        <v>0</v>
      </c>
      <c r="S2394" t="s">
        <v>8270</v>
      </c>
      <c r="T2394" t="s">
        <v>8355</v>
      </c>
      <c r="U2394" t="s">
        <v>8366</v>
      </c>
    </row>
    <row r="2395" spans="1:21" ht="50" customHeight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15" t="str">
        <f t="shared" si="111"/>
        <v>Greater than 50000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 s="9">
        <f t="shared" si="112"/>
        <v>42224.648344907408</v>
      </c>
      <c r="L2395" s="11">
        <v>2015</v>
      </c>
      <c r="M2395">
        <v>1436456017</v>
      </c>
      <c r="N2395" s="9">
        <f t="shared" si="113"/>
        <v>42194.648344907408</v>
      </c>
      <c r="O2395" s="11">
        <f>YEAR(Table1[[#This Row],[launch date  conversion]])</f>
        <v>2015</v>
      </c>
      <c r="P2395" t="b">
        <v>0</v>
      </c>
      <c r="Q2395">
        <v>1</v>
      </c>
      <c r="R2395" t="b">
        <v>0</v>
      </c>
      <c r="S2395" t="s">
        <v>8270</v>
      </c>
      <c r="T2395" t="s">
        <v>8355</v>
      </c>
      <c r="U2395" t="s">
        <v>8366</v>
      </c>
    </row>
    <row r="2396" spans="1:21" ht="50" customHeight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15" t="str">
        <f t="shared" si="111"/>
        <v>5000 to 9999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 s="9">
        <f t="shared" si="112"/>
        <v>42061.362187499995</v>
      </c>
      <c r="L2396" s="11">
        <v>2015</v>
      </c>
      <c r="M2396">
        <v>1422348093</v>
      </c>
      <c r="N2396" s="9">
        <f t="shared" si="113"/>
        <v>42031.362187499995</v>
      </c>
      <c r="O2396" s="11">
        <f>YEAR(Table1[[#This Row],[launch date  conversion]])</f>
        <v>2015</v>
      </c>
      <c r="P2396" t="b">
        <v>0</v>
      </c>
      <c r="Q2396">
        <v>2</v>
      </c>
      <c r="R2396" t="b">
        <v>0</v>
      </c>
      <c r="S2396" t="s">
        <v>8270</v>
      </c>
      <c r="T2396" t="s">
        <v>8355</v>
      </c>
      <c r="U2396" t="s">
        <v>8366</v>
      </c>
    </row>
    <row r="2397" spans="1:21" ht="50" customHeight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15" t="str">
        <f t="shared" si="111"/>
        <v>30000 to 34999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9">
        <f t="shared" si="112"/>
        <v>42745.372916666667</v>
      </c>
      <c r="L2397" s="11">
        <v>2017</v>
      </c>
      <c r="M2397">
        <v>1481597687</v>
      </c>
      <c r="N2397" s="9">
        <f t="shared" si="113"/>
        <v>42717.121377314819</v>
      </c>
      <c r="O2397" s="11">
        <f>YEAR(Table1[[#This Row],[launch date  conversion]])</f>
        <v>2016</v>
      </c>
      <c r="P2397" t="b">
        <v>0</v>
      </c>
      <c r="Q2397">
        <v>0</v>
      </c>
      <c r="R2397" t="b">
        <v>0</v>
      </c>
      <c r="S2397" t="s">
        <v>8270</v>
      </c>
      <c r="T2397" t="s">
        <v>8355</v>
      </c>
      <c r="U2397" t="s">
        <v>8366</v>
      </c>
    </row>
    <row r="2398" spans="1:21" ht="50" customHeight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15" t="str">
        <f t="shared" si="111"/>
        <v>5000 to 9999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 s="9">
        <f t="shared" si="112"/>
        <v>42292.849050925928</v>
      </c>
      <c r="L2398" s="11">
        <v>2015</v>
      </c>
      <c r="M2398">
        <v>1442348558</v>
      </c>
      <c r="N2398" s="9">
        <f t="shared" si="113"/>
        <v>42262.849050925928</v>
      </c>
      <c r="O2398" s="11">
        <f>YEAR(Table1[[#This Row],[launch date  conversion]])</f>
        <v>2015</v>
      </c>
      <c r="P2398" t="b">
        <v>0</v>
      </c>
      <c r="Q2398">
        <v>1</v>
      </c>
      <c r="R2398" t="b">
        <v>0</v>
      </c>
      <c r="S2398" t="s">
        <v>8270</v>
      </c>
      <c r="T2398" t="s">
        <v>8355</v>
      </c>
      <c r="U2398" t="s">
        <v>8366</v>
      </c>
    </row>
    <row r="2399" spans="1:21" ht="50" customHeight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15" t="str">
        <f t="shared" si="111"/>
        <v>Greater than 50000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9">
        <f t="shared" si="112"/>
        <v>42006.88490740741</v>
      </c>
      <c r="L2399" s="11">
        <v>2015</v>
      </c>
      <c r="M2399">
        <v>1417641256</v>
      </c>
      <c r="N2399" s="9">
        <f t="shared" si="113"/>
        <v>41976.88490740741</v>
      </c>
      <c r="O2399" s="11">
        <f>YEAR(Table1[[#This Row],[launch date  conversion]])</f>
        <v>2014</v>
      </c>
      <c r="P2399" t="b">
        <v>0</v>
      </c>
      <c r="Q2399">
        <v>0</v>
      </c>
      <c r="R2399" t="b">
        <v>0</v>
      </c>
      <c r="S2399" t="s">
        <v>8270</v>
      </c>
      <c r="T2399" t="s">
        <v>8355</v>
      </c>
      <c r="U2399" t="s">
        <v>8366</v>
      </c>
    </row>
    <row r="2400" spans="1:21" ht="50" customHeight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15" t="str">
        <f t="shared" si="111"/>
        <v>1000 to 4999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9">
        <f t="shared" si="112"/>
        <v>42187.916481481487</v>
      </c>
      <c r="L2400" s="11">
        <v>2015</v>
      </c>
      <c r="M2400">
        <v>1433282384</v>
      </c>
      <c r="N2400" s="9">
        <f t="shared" si="113"/>
        <v>42157.916481481487</v>
      </c>
      <c r="O2400" s="11">
        <f>YEAR(Table1[[#This Row],[launch date  conversion]])</f>
        <v>2015</v>
      </c>
      <c r="P2400" t="b">
        <v>0</v>
      </c>
      <c r="Q2400">
        <v>0</v>
      </c>
      <c r="R2400" t="b">
        <v>0</v>
      </c>
      <c r="S2400" t="s">
        <v>8270</v>
      </c>
      <c r="T2400" t="s">
        <v>8355</v>
      </c>
      <c r="U2400" t="s">
        <v>8366</v>
      </c>
    </row>
    <row r="2401" spans="1:21" ht="50" customHeight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15" t="str">
        <f t="shared" si="111"/>
        <v>10000 to 14999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9">
        <f t="shared" si="112"/>
        <v>41991.853078703702</v>
      </c>
      <c r="L2401" s="11">
        <v>2014</v>
      </c>
      <c r="M2401">
        <v>1415910506</v>
      </c>
      <c r="N2401" s="9">
        <f t="shared" si="113"/>
        <v>41956.853078703702</v>
      </c>
      <c r="O2401" s="11">
        <f>YEAR(Table1[[#This Row],[launch date  conversion]])</f>
        <v>2014</v>
      </c>
      <c r="P2401" t="b">
        <v>0</v>
      </c>
      <c r="Q2401">
        <v>0</v>
      </c>
      <c r="R2401" t="b">
        <v>0</v>
      </c>
      <c r="S2401" t="s">
        <v>8270</v>
      </c>
      <c r="T2401" t="s">
        <v>8355</v>
      </c>
      <c r="U2401" t="s">
        <v>8366</v>
      </c>
    </row>
    <row r="2402" spans="1:21" ht="50" customHeight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15" t="str">
        <f t="shared" si="111"/>
        <v>Greater than 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9">
        <f t="shared" si="112"/>
        <v>42474.268101851849</v>
      </c>
      <c r="L2402" s="11">
        <v>2016</v>
      </c>
      <c r="M2402">
        <v>1458023164</v>
      </c>
      <c r="N2402" s="9">
        <f t="shared" si="113"/>
        <v>42444.268101851849</v>
      </c>
      <c r="O2402" s="11">
        <f>YEAR(Table1[[#This Row],[launch date  conversion]])</f>
        <v>2016</v>
      </c>
      <c r="P2402" t="b">
        <v>0</v>
      </c>
      <c r="Q2402">
        <v>0</v>
      </c>
      <c r="R2402" t="b">
        <v>0</v>
      </c>
      <c r="S2402" t="s">
        <v>8270</v>
      </c>
      <c r="T2402" t="s">
        <v>8355</v>
      </c>
      <c r="U2402" t="s">
        <v>8366</v>
      </c>
    </row>
    <row r="2403" spans="1:21" ht="50" customHeight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15" t="str">
        <f t="shared" si="111"/>
        <v>25000 to 29999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 s="9">
        <f t="shared" si="112"/>
        <v>42434.822870370372</v>
      </c>
      <c r="L2403" s="11">
        <v>2016</v>
      </c>
      <c r="M2403">
        <v>1452023096</v>
      </c>
      <c r="N2403" s="9">
        <f t="shared" si="113"/>
        <v>42374.822870370372</v>
      </c>
      <c r="O2403" s="11">
        <f>YEAR(Table1[[#This Row],[launch date  conversion]])</f>
        <v>2016</v>
      </c>
      <c r="P2403" t="b">
        <v>0</v>
      </c>
      <c r="Q2403">
        <v>9</v>
      </c>
      <c r="R2403" t="b">
        <v>0</v>
      </c>
      <c r="S2403" t="s">
        <v>8282</v>
      </c>
      <c r="T2403" t="s">
        <v>8349</v>
      </c>
      <c r="U2403" t="s">
        <v>8378</v>
      </c>
    </row>
    <row r="2404" spans="1:21" ht="50" customHeight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15" t="str">
        <f t="shared" si="111"/>
        <v>10000 to 14999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 s="9">
        <f t="shared" si="112"/>
        <v>42137.679756944446</v>
      </c>
      <c r="L2404" s="11">
        <v>2015</v>
      </c>
      <c r="M2404">
        <v>1428941931</v>
      </c>
      <c r="N2404" s="9">
        <f t="shared" si="113"/>
        <v>42107.679756944446</v>
      </c>
      <c r="O2404" s="11">
        <f>YEAR(Table1[[#This Row],[launch date  conversion]])</f>
        <v>2015</v>
      </c>
      <c r="P2404" t="b">
        <v>0</v>
      </c>
      <c r="Q2404">
        <v>1</v>
      </c>
      <c r="R2404" t="b">
        <v>0</v>
      </c>
      <c r="S2404" t="s">
        <v>8282</v>
      </c>
      <c r="T2404" t="s">
        <v>8349</v>
      </c>
      <c r="U2404" t="s">
        <v>8378</v>
      </c>
    </row>
    <row r="2405" spans="1:21" ht="50" customHeight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15" t="str">
        <f t="shared" si="111"/>
        <v>1000 to 4999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 s="9">
        <f t="shared" si="112"/>
        <v>42459.840949074074</v>
      </c>
      <c r="L2405" s="11">
        <v>2016</v>
      </c>
      <c r="M2405">
        <v>1454188258</v>
      </c>
      <c r="N2405" s="9">
        <f t="shared" si="113"/>
        <v>42399.882615740738</v>
      </c>
      <c r="O2405" s="11">
        <f>YEAR(Table1[[#This Row],[launch date  conversion]])</f>
        <v>2016</v>
      </c>
      <c r="P2405" t="b">
        <v>0</v>
      </c>
      <c r="Q2405">
        <v>12</v>
      </c>
      <c r="R2405" t="b">
        <v>0</v>
      </c>
      <c r="S2405" t="s">
        <v>8282</v>
      </c>
      <c r="T2405" t="s">
        <v>8349</v>
      </c>
      <c r="U2405" t="s">
        <v>8378</v>
      </c>
    </row>
    <row r="2406" spans="1:21" ht="50" customHeight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15" t="str">
        <f t="shared" si="111"/>
        <v>15000 to 19999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9">
        <f t="shared" si="112"/>
        <v>42372.03943287037</v>
      </c>
      <c r="L2406" s="11">
        <v>2016</v>
      </c>
      <c r="M2406">
        <v>1449190607</v>
      </c>
      <c r="N2406" s="9">
        <f t="shared" si="113"/>
        <v>42342.03943287037</v>
      </c>
      <c r="O2406" s="11">
        <f>YEAR(Table1[[#This Row],[launch date  conversion]])</f>
        <v>2015</v>
      </c>
      <c r="P2406" t="b">
        <v>0</v>
      </c>
      <c r="Q2406">
        <v>0</v>
      </c>
      <c r="R2406" t="b">
        <v>0</v>
      </c>
      <c r="S2406" t="s">
        <v>8282</v>
      </c>
      <c r="T2406" t="s">
        <v>8349</v>
      </c>
      <c r="U2406" t="s">
        <v>8378</v>
      </c>
    </row>
    <row r="2407" spans="1:21" ht="50" customHeight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15" t="str">
        <f t="shared" si="111"/>
        <v>5000 to 9999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 s="9">
        <f t="shared" si="112"/>
        <v>42616.585358796292</v>
      </c>
      <c r="L2407" s="11">
        <v>2016</v>
      </c>
      <c r="M2407">
        <v>1471096975</v>
      </c>
      <c r="N2407" s="9">
        <f t="shared" si="113"/>
        <v>42595.585358796292</v>
      </c>
      <c r="O2407" s="11">
        <f>YEAR(Table1[[#This Row],[launch date  conversion]])</f>
        <v>2016</v>
      </c>
      <c r="P2407" t="b">
        <v>0</v>
      </c>
      <c r="Q2407">
        <v>20</v>
      </c>
      <c r="R2407" t="b">
        <v>0</v>
      </c>
      <c r="S2407" t="s">
        <v>8282</v>
      </c>
      <c r="T2407" t="s">
        <v>8349</v>
      </c>
      <c r="U2407" t="s">
        <v>8378</v>
      </c>
    </row>
    <row r="2408" spans="1:21" ht="50" customHeight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15" t="str">
        <f t="shared" si="111"/>
        <v>1000 to 4999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 s="9">
        <f t="shared" si="112"/>
        <v>42023.110995370371</v>
      </c>
      <c r="L2408" s="11">
        <v>2015</v>
      </c>
      <c r="M2408">
        <v>1418179190</v>
      </c>
      <c r="N2408" s="9">
        <f t="shared" si="113"/>
        <v>41983.110995370371</v>
      </c>
      <c r="O2408" s="11">
        <f>YEAR(Table1[[#This Row],[launch date  conversion]])</f>
        <v>2014</v>
      </c>
      <c r="P2408" t="b">
        <v>0</v>
      </c>
      <c r="Q2408">
        <v>16</v>
      </c>
      <c r="R2408" t="b">
        <v>0</v>
      </c>
      <c r="S2408" t="s">
        <v>8282</v>
      </c>
      <c r="T2408" t="s">
        <v>8349</v>
      </c>
      <c r="U2408" t="s">
        <v>8378</v>
      </c>
    </row>
    <row r="2409" spans="1:21" ht="50" customHeight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15" t="str">
        <f t="shared" si="111"/>
        <v>20000 to 24999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 s="9">
        <f t="shared" si="112"/>
        <v>42105.25</v>
      </c>
      <c r="L2409" s="11">
        <v>2015</v>
      </c>
      <c r="M2409">
        <v>1426772928</v>
      </c>
      <c r="N2409" s="9">
        <f t="shared" si="113"/>
        <v>42082.575555555552</v>
      </c>
      <c r="O2409" s="11">
        <f>YEAR(Table1[[#This Row],[launch date  conversion]])</f>
        <v>2015</v>
      </c>
      <c r="P2409" t="b">
        <v>0</v>
      </c>
      <c r="Q2409">
        <v>33</v>
      </c>
      <c r="R2409" t="b">
        <v>0</v>
      </c>
      <c r="S2409" t="s">
        <v>8282</v>
      </c>
      <c r="T2409" t="s">
        <v>8349</v>
      </c>
      <c r="U2409" t="s">
        <v>8378</v>
      </c>
    </row>
    <row r="2410" spans="1:21" ht="50" customHeight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15" t="str">
        <f t="shared" si="111"/>
        <v>15000 to 19999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 s="9">
        <f t="shared" si="112"/>
        <v>41949.182372685187</v>
      </c>
      <c r="L2410" s="11">
        <v>2014</v>
      </c>
      <c r="M2410">
        <v>1412652157</v>
      </c>
      <c r="N2410" s="9">
        <f t="shared" si="113"/>
        <v>41919.140706018516</v>
      </c>
      <c r="O2410" s="11">
        <f>YEAR(Table1[[#This Row],[launch date  conversion]])</f>
        <v>2014</v>
      </c>
      <c r="P2410" t="b">
        <v>0</v>
      </c>
      <c r="Q2410">
        <v>2</v>
      </c>
      <c r="R2410" t="b">
        <v>0</v>
      </c>
      <c r="S2410" t="s">
        <v>8282</v>
      </c>
      <c r="T2410" t="s">
        <v>8349</v>
      </c>
      <c r="U2410" t="s">
        <v>8378</v>
      </c>
    </row>
    <row r="2411" spans="1:21" ht="50" customHeight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15" t="str">
        <f t="shared" si="111"/>
        <v>25000 to 29999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 s="9">
        <f t="shared" si="112"/>
        <v>42234.875868055555</v>
      </c>
      <c r="L2411" s="11">
        <v>2015</v>
      </c>
      <c r="M2411">
        <v>1437339675</v>
      </c>
      <c r="N2411" s="9">
        <f t="shared" si="113"/>
        <v>42204.875868055555</v>
      </c>
      <c r="O2411" s="11">
        <f>YEAR(Table1[[#This Row],[launch date  conversion]])</f>
        <v>2015</v>
      </c>
      <c r="P2411" t="b">
        <v>0</v>
      </c>
      <c r="Q2411">
        <v>6</v>
      </c>
      <c r="R2411" t="b">
        <v>0</v>
      </c>
      <c r="S2411" t="s">
        <v>8282</v>
      </c>
      <c r="T2411" t="s">
        <v>8349</v>
      </c>
      <c r="U2411" t="s">
        <v>8378</v>
      </c>
    </row>
    <row r="2412" spans="1:21" ht="50" customHeight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15" t="str">
        <f t="shared" si="111"/>
        <v>15000 to 19999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9">
        <f t="shared" si="112"/>
        <v>42254.408275462964</v>
      </c>
      <c r="L2412" s="11">
        <v>2015</v>
      </c>
      <c r="M2412">
        <v>1439027275</v>
      </c>
      <c r="N2412" s="9">
        <f t="shared" si="113"/>
        <v>42224.408275462964</v>
      </c>
      <c r="O2412" s="11">
        <f>YEAR(Table1[[#This Row],[launch date  conversion]])</f>
        <v>2015</v>
      </c>
      <c r="P2412" t="b">
        <v>0</v>
      </c>
      <c r="Q2412">
        <v>0</v>
      </c>
      <c r="R2412" t="b">
        <v>0</v>
      </c>
      <c r="S2412" t="s">
        <v>8282</v>
      </c>
      <c r="T2412" t="s">
        <v>8349</v>
      </c>
      <c r="U2412" t="s">
        <v>8378</v>
      </c>
    </row>
    <row r="2413" spans="1:21" ht="50" customHeight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15" t="str">
        <f t="shared" si="111"/>
        <v>25000 to 29999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 s="9">
        <f t="shared" si="112"/>
        <v>42241.732430555552</v>
      </c>
      <c r="L2413" s="11">
        <v>2015</v>
      </c>
      <c r="M2413">
        <v>1437932082</v>
      </c>
      <c r="N2413" s="9">
        <f t="shared" si="113"/>
        <v>42211.732430555552</v>
      </c>
      <c r="O2413" s="11">
        <f>YEAR(Table1[[#This Row],[launch date  conversion]])</f>
        <v>2015</v>
      </c>
      <c r="P2413" t="b">
        <v>0</v>
      </c>
      <c r="Q2413">
        <v>3</v>
      </c>
      <c r="R2413" t="b">
        <v>0</v>
      </c>
      <c r="S2413" t="s">
        <v>8282</v>
      </c>
      <c r="T2413" t="s">
        <v>8349</v>
      </c>
      <c r="U2413" t="s">
        <v>8378</v>
      </c>
    </row>
    <row r="2414" spans="1:21" ht="50" customHeight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15" t="str">
        <f t="shared" si="111"/>
        <v>5000 to 9999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9">
        <f t="shared" si="112"/>
        <v>42700.778622685189</v>
      </c>
      <c r="L2414" s="11">
        <v>2016</v>
      </c>
      <c r="M2414">
        <v>1476294073</v>
      </c>
      <c r="N2414" s="9">
        <f t="shared" si="113"/>
        <v>42655.736956018518</v>
      </c>
      <c r="O2414" s="11">
        <f>YEAR(Table1[[#This Row],[launch date  conversion]])</f>
        <v>2016</v>
      </c>
      <c r="P2414" t="b">
        <v>0</v>
      </c>
      <c r="Q2414">
        <v>0</v>
      </c>
      <c r="R2414" t="b">
        <v>0</v>
      </c>
      <c r="S2414" t="s">
        <v>8282</v>
      </c>
      <c r="T2414" t="s">
        <v>8349</v>
      </c>
      <c r="U2414" t="s">
        <v>8378</v>
      </c>
    </row>
    <row r="2415" spans="1:21" ht="50" customHeight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15" t="str">
        <f t="shared" si="111"/>
        <v>1000 to 4999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 s="9">
        <f t="shared" si="112"/>
        <v>41790.979166666664</v>
      </c>
      <c r="L2415" s="11">
        <v>2014</v>
      </c>
      <c r="M2415">
        <v>1398911882</v>
      </c>
      <c r="N2415" s="9">
        <f t="shared" si="113"/>
        <v>41760.10974537037</v>
      </c>
      <c r="O2415" s="11">
        <f>YEAR(Table1[[#This Row],[launch date  conversion]])</f>
        <v>2014</v>
      </c>
      <c r="P2415" t="b">
        <v>0</v>
      </c>
      <c r="Q2415">
        <v>3</v>
      </c>
      <c r="R2415" t="b">
        <v>0</v>
      </c>
      <c r="S2415" t="s">
        <v>8282</v>
      </c>
      <c r="T2415" t="s">
        <v>8349</v>
      </c>
      <c r="U2415" t="s">
        <v>8378</v>
      </c>
    </row>
    <row r="2416" spans="1:21" ht="50" customHeight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15" t="str">
        <f t="shared" si="111"/>
        <v>15000 to 19999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 s="9">
        <f t="shared" si="112"/>
        <v>42238.165972222225</v>
      </c>
      <c r="L2416" s="11">
        <v>2015</v>
      </c>
      <c r="M2416">
        <v>1436805660</v>
      </c>
      <c r="N2416" s="9">
        <f t="shared" si="113"/>
        <v>42198.695138888885</v>
      </c>
      <c r="O2416" s="11">
        <f>YEAR(Table1[[#This Row],[launch date  conversion]])</f>
        <v>2015</v>
      </c>
      <c r="P2416" t="b">
        <v>0</v>
      </c>
      <c r="Q2416">
        <v>13</v>
      </c>
      <c r="R2416" t="b">
        <v>0</v>
      </c>
      <c r="S2416" t="s">
        <v>8282</v>
      </c>
      <c r="T2416" t="s">
        <v>8349</v>
      </c>
      <c r="U2416" t="s">
        <v>8378</v>
      </c>
    </row>
    <row r="2417" spans="1:21" ht="50" customHeight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15" t="str">
        <f t="shared" si="111"/>
        <v>Greater than 50000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 s="9">
        <f t="shared" si="112"/>
        <v>42566.862800925926</v>
      </c>
      <c r="L2417" s="11">
        <v>2016</v>
      </c>
      <c r="M2417">
        <v>1466023346</v>
      </c>
      <c r="N2417" s="9">
        <f t="shared" si="113"/>
        <v>42536.862800925926</v>
      </c>
      <c r="O2417" s="11">
        <f>YEAR(Table1[[#This Row],[launch date  conversion]])</f>
        <v>2016</v>
      </c>
      <c r="P2417" t="b">
        <v>0</v>
      </c>
      <c r="Q2417">
        <v>6</v>
      </c>
      <c r="R2417" t="b">
        <v>0</v>
      </c>
      <c r="S2417" t="s">
        <v>8282</v>
      </c>
      <c r="T2417" t="s">
        <v>8349</v>
      </c>
      <c r="U2417" t="s">
        <v>8378</v>
      </c>
    </row>
    <row r="2418" spans="1:21" ht="50" customHeight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15" t="str">
        <f t="shared" si="111"/>
        <v>20000 to 24999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 s="9">
        <f t="shared" si="112"/>
        <v>42077.625</v>
      </c>
      <c r="L2418" s="11">
        <v>2015</v>
      </c>
      <c r="M2418">
        <v>1421343743</v>
      </c>
      <c r="N2418" s="9">
        <f t="shared" si="113"/>
        <v>42019.737766203703</v>
      </c>
      <c r="O2418" s="11">
        <f>YEAR(Table1[[#This Row],[launch date  conversion]])</f>
        <v>2015</v>
      </c>
      <c r="P2418" t="b">
        <v>0</v>
      </c>
      <c r="Q2418">
        <v>1</v>
      </c>
      <c r="R2418" t="b">
        <v>0</v>
      </c>
      <c r="S2418" t="s">
        <v>8282</v>
      </c>
      <c r="T2418" t="s">
        <v>8349</v>
      </c>
      <c r="U2418" t="s">
        <v>8378</v>
      </c>
    </row>
    <row r="2419" spans="1:21" ht="50" customHeight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15" t="str">
        <f t="shared" si="111"/>
        <v>1000 to 4999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9">
        <f t="shared" si="112"/>
        <v>41861.884108796294</v>
      </c>
      <c r="L2419" s="11">
        <v>2014</v>
      </c>
      <c r="M2419">
        <v>1405113187</v>
      </c>
      <c r="N2419" s="9">
        <f t="shared" si="113"/>
        <v>41831.884108796294</v>
      </c>
      <c r="O2419" s="11">
        <f>YEAR(Table1[[#This Row],[launch date  conversion]])</f>
        <v>2014</v>
      </c>
      <c r="P2419" t="b">
        <v>0</v>
      </c>
      <c r="Q2419">
        <v>0</v>
      </c>
      <c r="R2419" t="b">
        <v>0</v>
      </c>
      <c r="S2419" t="s">
        <v>8282</v>
      </c>
      <c r="T2419" t="s">
        <v>8349</v>
      </c>
      <c r="U2419" t="s">
        <v>8378</v>
      </c>
    </row>
    <row r="2420" spans="1:21" ht="50" customHeight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15" t="str">
        <f t="shared" si="111"/>
        <v>25000 to 29999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 s="9">
        <f t="shared" si="112"/>
        <v>42087.815324074079</v>
      </c>
      <c r="L2420" s="11">
        <v>2015</v>
      </c>
      <c r="M2420">
        <v>1422045244</v>
      </c>
      <c r="N2420" s="9">
        <f t="shared" si="113"/>
        <v>42027.856990740736</v>
      </c>
      <c r="O2420" s="11">
        <f>YEAR(Table1[[#This Row],[launch date  conversion]])</f>
        <v>2015</v>
      </c>
      <c r="P2420" t="b">
        <v>0</v>
      </c>
      <c r="Q2420">
        <v>5</v>
      </c>
      <c r="R2420" t="b">
        <v>0</v>
      </c>
      <c r="S2420" t="s">
        <v>8282</v>
      </c>
      <c r="T2420" t="s">
        <v>8349</v>
      </c>
      <c r="U2420" t="s">
        <v>8378</v>
      </c>
    </row>
    <row r="2421" spans="1:21" ht="50" customHeight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15" t="str">
        <f t="shared" si="111"/>
        <v>1000 to 4999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9">
        <f t="shared" si="112"/>
        <v>42053.738298611104</v>
      </c>
      <c r="L2421" s="11">
        <v>2015</v>
      </c>
      <c r="M2421">
        <v>1419097389</v>
      </c>
      <c r="N2421" s="9">
        <f t="shared" si="113"/>
        <v>41993.738298611104</v>
      </c>
      <c r="O2421" s="11">
        <f>YEAR(Table1[[#This Row],[launch date  conversion]])</f>
        <v>2014</v>
      </c>
      <c r="P2421" t="b">
        <v>0</v>
      </c>
      <c r="Q2421">
        <v>0</v>
      </c>
      <c r="R2421" t="b">
        <v>0</v>
      </c>
      <c r="S2421" t="s">
        <v>8282</v>
      </c>
      <c r="T2421" t="s">
        <v>8349</v>
      </c>
      <c r="U2421" t="s">
        <v>8378</v>
      </c>
    </row>
    <row r="2422" spans="1:21" ht="50" customHeight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15" t="str">
        <f t="shared" si="111"/>
        <v>15000 to 19999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 s="9">
        <f t="shared" si="112"/>
        <v>41953.070543981477</v>
      </c>
      <c r="L2422" s="11">
        <v>2014</v>
      </c>
      <c r="M2422">
        <v>1410396095</v>
      </c>
      <c r="N2422" s="9">
        <f t="shared" si="113"/>
        <v>41893.028877314813</v>
      </c>
      <c r="O2422" s="11">
        <f>YEAR(Table1[[#This Row],[launch date  conversion]])</f>
        <v>2014</v>
      </c>
      <c r="P2422" t="b">
        <v>0</v>
      </c>
      <c r="Q2422">
        <v>36</v>
      </c>
      <c r="R2422" t="b">
        <v>0</v>
      </c>
      <c r="S2422" t="s">
        <v>8282</v>
      </c>
      <c r="T2422" t="s">
        <v>8349</v>
      </c>
      <c r="U2422" t="s">
        <v>8378</v>
      </c>
    </row>
    <row r="2423" spans="1:21" ht="50" customHeight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15" t="str">
        <f t="shared" si="111"/>
        <v>5000 to 9999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 s="9">
        <f t="shared" si="112"/>
        <v>42056.687453703707</v>
      </c>
      <c r="L2423" s="11">
        <v>2015</v>
      </c>
      <c r="M2423">
        <v>1421944196</v>
      </c>
      <c r="N2423" s="9">
        <f t="shared" si="113"/>
        <v>42026.687453703707</v>
      </c>
      <c r="O2423" s="11">
        <f>YEAR(Table1[[#This Row],[launch date  conversion]])</f>
        <v>2015</v>
      </c>
      <c r="P2423" t="b">
        <v>0</v>
      </c>
      <c r="Q2423">
        <v>1</v>
      </c>
      <c r="R2423" t="b">
        <v>0</v>
      </c>
      <c r="S2423" t="s">
        <v>8282</v>
      </c>
      <c r="T2423" t="s">
        <v>8349</v>
      </c>
      <c r="U2423" t="s">
        <v>8378</v>
      </c>
    </row>
    <row r="2424" spans="1:21" ht="50" customHeight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15" t="str">
        <f t="shared" si="111"/>
        <v>less than 1000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 s="9">
        <f t="shared" si="112"/>
        <v>42074.683287037042</v>
      </c>
      <c r="L2424" s="11">
        <v>2015</v>
      </c>
      <c r="M2424">
        <v>1423502636</v>
      </c>
      <c r="N2424" s="9">
        <f t="shared" si="113"/>
        <v>42044.724953703699</v>
      </c>
      <c r="O2424" s="11">
        <f>YEAR(Table1[[#This Row],[launch date  conversion]])</f>
        <v>2015</v>
      </c>
      <c r="P2424" t="b">
        <v>0</v>
      </c>
      <c r="Q2424">
        <v>1</v>
      </c>
      <c r="R2424" t="b">
        <v>0</v>
      </c>
      <c r="S2424" t="s">
        <v>8282</v>
      </c>
      <c r="T2424" t="s">
        <v>8349</v>
      </c>
      <c r="U2424" t="s">
        <v>8378</v>
      </c>
    </row>
    <row r="2425" spans="1:21" ht="50" customHeight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15" t="str">
        <f t="shared" si="111"/>
        <v>Greater than 50000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 s="9">
        <f t="shared" si="112"/>
        <v>42004.704745370371</v>
      </c>
      <c r="L2425" s="11">
        <v>2014</v>
      </c>
      <c r="M2425">
        <v>1417452890</v>
      </c>
      <c r="N2425" s="9">
        <f t="shared" si="113"/>
        <v>41974.704745370371</v>
      </c>
      <c r="O2425" s="11">
        <f>YEAR(Table1[[#This Row],[launch date  conversion]])</f>
        <v>2014</v>
      </c>
      <c r="P2425" t="b">
        <v>0</v>
      </c>
      <c r="Q2425">
        <v>1</v>
      </c>
      <c r="R2425" t="b">
        <v>0</v>
      </c>
      <c r="S2425" t="s">
        <v>8282</v>
      </c>
      <c r="T2425" t="s">
        <v>8349</v>
      </c>
      <c r="U2425" t="s">
        <v>8378</v>
      </c>
    </row>
    <row r="2426" spans="1:21" ht="50" customHeight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15" t="str">
        <f t="shared" si="111"/>
        <v>25000 to 29999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 s="9">
        <f t="shared" si="112"/>
        <v>41939.892453703702</v>
      </c>
      <c r="L2426" s="11">
        <v>2014</v>
      </c>
      <c r="M2426">
        <v>1411853108</v>
      </c>
      <c r="N2426" s="9">
        <f t="shared" si="113"/>
        <v>41909.892453703702</v>
      </c>
      <c r="O2426" s="11">
        <f>YEAR(Table1[[#This Row],[launch date  conversion]])</f>
        <v>2014</v>
      </c>
      <c r="P2426" t="b">
        <v>0</v>
      </c>
      <c r="Q2426">
        <v>9</v>
      </c>
      <c r="R2426" t="b">
        <v>0</v>
      </c>
      <c r="S2426" t="s">
        <v>8282</v>
      </c>
      <c r="T2426" t="s">
        <v>8349</v>
      </c>
      <c r="U2426" t="s">
        <v>8378</v>
      </c>
    </row>
    <row r="2427" spans="1:21" ht="50" customHeight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15" t="str">
        <f t="shared" si="111"/>
        <v>1000 to 4999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 s="9">
        <f t="shared" si="112"/>
        <v>42517.919444444444</v>
      </c>
      <c r="L2427" s="11">
        <v>2016</v>
      </c>
      <c r="M2427">
        <v>1463090149</v>
      </c>
      <c r="N2427" s="9">
        <f t="shared" si="113"/>
        <v>42502.913761574076</v>
      </c>
      <c r="O2427" s="11">
        <f>YEAR(Table1[[#This Row],[launch date  conversion]])</f>
        <v>2016</v>
      </c>
      <c r="P2427" t="b">
        <v>0</v>
      </c>
      <c r="Q2427">
        <v>1</v>
      </c>
      <c r="R2427" t="b">
        <v>0</v>
      </c>
      <c r="S2427" t="s">
        <v>8282</v>
      </c>
      <c r="T2427" t="s">
        <v>8349</v>
      </c>
      <c r="U2427" t="s">
        <v>8378</v>
      </c>
    </row>
    <row r="2428" spans="1:21" ht="50" customHeight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15" t="str">
        <f t="shared" si="111"/>
        <v>20000 to 24999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9">
        <f t="shared" si="112"/>
        <v>42224.170046296291</v>
      </c>
      <c r="L2428" s="11">
        <v>2015</v>
      </c>
      <c r="M2428">
        <v>1433822692</v>
      </c>
      <c r="N2428" s="9">
        <f t="shared" si="113"/>
        <v>42164.170046296291</v>
      </c>
      <c r="O2428" s="11">
        <f>YEAR(Table1[[#This Row],[launch date  conversion]])</f>
        <v>2015</v>
      </c>
      <c r="P2428" t="b">
        <v>0</v>
      </c>
      <c r="Q2428">
        <v>0</v>
      </c>
      <c r="R2428" t="b">
        <v>0</v>
      </c>
      <c r="S2428" t="s">
        <v>8282</v>
      </c>
      <c r="T2428" t="s">
        <v>8349</v>
      </c>
      <c r="U2428" t="s">
        <v>8378</v>
      </c>
    </row>
    <row r="2429" spans="1:21" ht="50" customHeight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15" t="str">
        <f t="shared" si="111"/>
        <v>Greater than 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 s="9">
        <f t="shared" si="112"/>
        <v>42452.277002314819</v>
      </c>
      <c r="L2429" s="11">
        <v>2016</v>
      </c>
      <c r="M2429">
        <v>1455262733</v>
      </c>
      <c r="N2429" s="9">
        <f t="shared" si="113"/>
        <v>42412.318668981476</v>
      </c>
      <c r="O2429" s="11">
        <f>YEAR(Table1[[#This Row],[launch date  conversion]])</f>
        <v>2016</v>
      </c>
      <c r="P2429" t="b">
        <v>0</v>
      </c>
      <c r="Q2429">
        <v>1</v>
      </c>
      <c r="R2429" t="b">
        <v>0</v>
      </c>
      <c r="S2429" t="s">
        <v>8282</v>
      </c>
      <c r="T2429" t="s">
        <v>8349</v>
      </c>
      <c r="U2429" t="s">
        <v>8378</v>
      </c>
    </row>
    <row r="2430" spans="1:21" ht="50" customHeight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15" t="str">
        <f t="shared" si="111"/>
        <v>35000 to 39999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 s="9">
        <f t="shared" si="112"/>
        <v>42075.742488425924</v>
      </c>
      <c r="L2430" s="11">
        <v>2015</v>
      </c>
      <c r="M2430">
        <v>1423594151</v>
      </c>
      <c r="N2430" s="9">
        <f t="shared" si="113"/>
        <v>42045.784155092595</v>
      </c>
      <c r="O2430" s="11">
        <f>YEAR(Table1[[#This Row],[launch date  conversion]])</f>
        <v>2015</v>
      </c>
      <c r="P2430" t="b">
        <v>0</v>
      </c>
      <c r="Q2430">
        <v>1</v>
      </c>
      <c r="R2430" t="b">
        <v>0</v>
      </c>
      <c r="S2430" t="s">
        <v>8282</v>
      </c>
      <c r="T2430" t="s">
        <v>8349</v>
      </c>
      <c r="U2430" t="s">
        <v>8378</v>
      </c>
    </row>
    <row r="2431" spans="1:21" ht="50" customHeight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15" t="str">
        <f t="shared" si="111"/>
        <v>Greater than 50000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 s="9">
        <f t="shared" si="112"/>
        <v>42771.697222222225</v>
      </c>
      <c r="L2431" s="11">
        <v>2017</v>
      </c>
      <c r="M2431">
        <v>1483131966</v>
      </c>
      <c r="N2431" s="9">
        <f t="shared" si="113"/>
        <v>42734.879236111112</v>
      </c>
      <c r="O2431" s="11">
        <f>YEAR(Table1[[#This Row],[launch date  conversion]])</f>
        <v>2016</v>
      </c>
      <c r="P2431" t="b">
        <v>0</v>
      </c>
      <c r="Q2431">
        <v>4</v>
      </c>
      <c r="R2431" t="b">
        <v>0</v>
      </c>
      <c r="S2431" t="s">
        <v>8282</v>
      </c>
      <c r="T2431" t="s">
        <v>8349</v>
      </c>
      <c r="U2431" t="s">
        <v>8378</v>
      </c>
    </row>
    <row r="2432" spans="1:21" ht="50" customHeight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15" t="str">
        <f t="shared" si="111"/>
        <v>1000 to 4999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 s="9">
        <f t="shared" si="112"/>
        <v>42412.130833333329</v>
      </c>
      <c r="L2432" s="11">
        <v>2016</v>
      </c>
      <c r="M2432">
        <v>1452654504</v>
      </c>
      <c r="N2432" s="9">
        <f t="shared" si="113"/>
        <v>42382.130833333329</v>
      </c>
      <c r="O2432" s="11">
        <f>YEAR(Table1[[#This Row],[launch date  conversion]])</f>
        <v>2016</v>
      </c>
      <c r="P2432" t="b">
        <v>0</v>
      </c>
      <c r="Q2432">
        <v>2</v>
      </c>
      <c r="R2432" t="b">
        <v>0</v>
      </c>
      <c r="S2432" t="s">
        <v>8282</v>
      </c>
      <c r="T2432" t="s">
        <v>8349</v>
      </c>
      <c r="U2432" t="s">
        <v>8378</v>
      </c>
    </row>
    <row r="2433" spans="1:21" ht="50" customHeight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15" t="str">
        <f t="shared" si="111"/>
        <v>Greater than 50000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 s="9">
        <f t="shared" si="112"/>
        <v>42549.099687499998</v>
      </c>
      <c r="L2433" s="11">
        <v>2016</v>
      </c>
      <c r="M2433">
        <v>1461896613</v>
      </c>
      <c r="N2433" s="9">
        <f t="shared" si="113"/>
        <v>42489.099687499998</v>
      </c>
      <c r="O2433" s="11">
        <f>YEAR(Table1[[#This Row],[launch date  conversion]])</f>
        <v>2016</v>
      </c>
      <c r="P2433" t="b">
        <v>0</v>
      </c>
      <c r="Q2433">
        <v>2</v>
      </c>
      <c r="R2433" t="b">
        <v>0</v>
      </c>
      <c r="S2433" t="s">
        <v>8282</v>
      </c>
      <c r="T2433" t="s">
        <v>8349</v>
      </c>
      <c r="U2433" t="s">
        <v>8378</v>
      </c>
    </row>
    <row r="2434" spans="1:21" ht="50" customHeight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15" t="str">
        <f t="shared" ref="E2434:E2497" si="114">_xlfn.IFS(D2434&lt;1000,"less than 1000",D2434&lt;5000, "1000 to 4999",D2434&lt;10000, "5000 to 9999",D2434&lt;15000, "10000 to 14999",D2434&lt;20000,"15000 to 19999",D2434&lt;25000, "20000 to 24999", D2434&lt;30000, "25000 to 29999",D2434&lt;35000,"30000 to 34999", D2434&lt;40000,"35000 to 39999", D2434&lt;45000,"40000 to 44999",D2434&lt;50000,"45000 to 49999",TRUE, "Greater than 50000")</f>
        <v>10000 to 14999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 s="9">
        <f t="shared" si="112"/>
        <v>42071.218715277777</v>
      </c>
      <c r="L2434" s="11">
        <v>2015</v>
      </c>
      <c r="M2434">
        <v>1423199697</v>
      </c>
      <c r="N2434" s="9">
        <f t="shared" si="113"/>
        <v>42041.218715277777</v>
      </c>
      <c r="O2434" s="11">
        <f>YEAR(Table1[[#This Row],[launch date  conversion]])</f>
        <v>2015</v>
      </c>
      <c r="P2434" t="b">
        <v>0</v>
      </c>
      <c r="Q2434">
        <v>2</v>
      </c>
      <c r="R2434" t="b">
        <v>0</v>
      </c>
      <c r="S2434" t="s">
        <v>8282</v>
      </c>
      <c r="T2434" t="s">
        <v>8349</v>
      </c>
      <c r="U2434" t="s">
        <v>8378</v>
      </c>
    </row>
    <row r="2435" spans="1:21" ht="50" customHeight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15" t="str">
        <f t="shared" si="114"/>
        <v>10000 to 14999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9">
        <f t="shared" ref="K2435:K2498" si="115">(((J2435/60)/60)/24)+DATE(1970,1,1)</f>
        <v>42427.89980324074</v>
      </c>
      <c r="L2435" s="11">
        <v>2016</v>
      </c>
      <c r="M2435">
        <v>1454016943</v>
      </c>
      <c r="N2435" s="9">
        <f t="shared" ref="N2435:N2498" si="116">(((M2435/60)/60)/24)+DATE(1970,1,1)</f>
        <v>42397.89980324074</v>
      </c>
      <c r="O2435" s="11">
        <f>YEAR(Table1[[#This Row],[launch date  conversion]])</f>
        <v>2016</v>
      </c>
      <c r="P2435" t="b">
        <v>0</v>
      </c>
      <c r="Q2435">
        <v>0</v>
      </c>
      <c r="R2435" t="b">
        <v>0</v>
      </c>
      <c r="S2435" t="s">
        <v>8282</v>
      </c>
      <c r="T2435" t="s">
        <v>8349</v>
      </c>
      <c r="U2435" t="s">
        <v>8378</v>
      </c>
    </row>
    <row r="2436" spans="1:21" ht="50" customHeight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15" t="str">
        <f t="shared" si="114"/>
        <v>20000 to 24999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 s="9">
        <f t="shared" si="115"/>
        <v>42220.18604166666</v>
      </c>
      <c r="L2436" s="11">
        <v>2015</v>
      </c>
      <c r="M2436">
        <v>1435206474</v>
      </c>
      <c r="N2436" s="9">
        <f t="shared" si="116"/>
        <v>42180.18604166666</v>
      </c>
      <c r="O2436" s="11">
        <f>YEAR(Table1[[#This Row],[launch date  conversion]])</f>
        <v>2015</v>
      </c>
      <c r="P2436" t="b">
        <v>0</v>
      </c>
      <c r="Q2436">
        <v>2</v>
      </c>
      <c r="R2436" t="b">
        <v>0</v>
      </c>
      <c r="S2436" t="s">
        <v>8282</v>
      </c>
      <c r="T2436" t="s">
        <v>8349</v>
      </c>
      <c r="U2436" t="s">
        <v>8378</v>
      </c>
    </row>
    <row r="2437" spans="1:21" ht="50" customHeight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15" t="str">
        <f t="shared" si="114"/>
        <v>Greater than 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 s="9">
        <f t="shared" si="115"/>
        <v>42282.277615740735</v>
      </c>
      <c r="L2437" s="11">
        <v>2015</v>
      </c>
      <c r="M2437">
        <v>1441435186</v>
      </c>
      <c r="N2437" s="9">
        <f t="shared" si="116"/>
        <v>42252.277615740735</v>
      </c>
      <c r="O2437" s="11">
        <f>YEAR(Table1[[#This Row],[launch date  conversion]])</f>
        <v>2015</v>
      </c>
      <c r="P2437" t="b">
        <v>0</v>
      </c>
      <c r="Q2437">
        <v>4</v>
      </c>
      <c r="R2437" t="b">
        <v>0</v>
      </c>
      <c r="S2437" t="s">
        <v>8282</v>
      </c>
      <c r="T2437" t="s">
        <v>8349</v>
      </c>
      <c r="U2437" t="s">
        <v>8378</v>
      </c>
    </row>
    <row r="2438" spans="1:21" ht="50" customHeight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15" t="str">
        <f t="shared" si="114"/>
        <v>Greater than 50000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 s="9">
        <f t="shared" si="115"/>
        <v>42398.615393518514</v>
      </c>
      <c r="L2438" s="11">
        <v>2016</v>
      </c>
      <c r="M2438">
        <v>1448894770</v>
      </c>
      <c r="N2438" s="9">
        <f t="shared" si="116"/>
        <v>42338.615393518514</v>
      </c>
      <c r="O2438" s="11">
        <f>YEAR(Table1[[#This Row],[launch date  conversion]])</f>
        <v>2015</v>
      </c>
      <c r="P2438" t="b">
        <v>0</v>
      </c>
      <c r="Q2438">
        <v>2</v>
      </c>
      <c r="R2438" t="b">
        <v>0</v>
      </c>
      <c r="S2438" t="s">
        <v>8282</v>
      </c>
      <c r="T2438" t="s">
        <v>8349</v>
      </c>
      <c r="U2438" t="s">
        <v>8378</v>
      </c>
    </row>
    <row r="2439" spans="1:21" ht="50" customHeight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15" t="str">
        <f t="shared" si="114"/>
        <v>5000 to 9999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9">
        <f t="shared" si="115"/>
        <v>42080.75</v>
      </c>
      <c r="L2439" s="11">
        <v>2015</v>
      </c>
      <c r="M2439">
        <v>1422400188</v>
      </c>
      <c r="N2439" s="9">
        <f t="shared" si="116"/>
        <v>42031.965138888889</v>
      </c>
      <c r="O2439" s="11">
        <f>YEAR(Table1[[#This Row],[launch date  conversion]])</f>
        <v>2015</v>
      </c>
      <c r="P2439" t="b">
        <v>0</v>
      </c>
      <c r="Q2439">
        <v>0</v>
      </c>
      <c r="R2439" t="b">
        <v>0</v>
      </c>
      <c r="S2439" t="s">
        <v>8282</v>
      </c>
      <c r="T2439" t="s">
        <v>8349</v>
      </c>
      <c r="U2439" t="s">
        <v>8378</v>
      </c>
    </row>
    <row r="2440" spans="1:21" ht="50" customHeight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15" t="str">
        <f t="shared" si="114"/>
        <v>15000 to 19999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 s="9">
        <f t="shared" si="115"/>
        <v>42345.956736111111</v>
      </c>
      <c r="L2440" s="11">
        <v>2015</v>
      </c>
      <c r="M2440">
        <v>1444341462</v>
      </c>
      <c r="N2440" s="9">
        <f t="shared" si="116"/>
        <v>42285.91506944444</v>
      </c>
      <c r="O2440" s="11">
        <f>YEAR(Table1[[#This Row],[launch date  conversion]])</f>
        <v>2015</v>
      </c>
      <c r="P2440" t="b">
        <v>0</v>
      </c>
      <c r="Q2440">
        <v>1</v>
      </c>
      <c r="R2440" t="b">
        <v>0</v>
      </c>
      <c r="S2440" t="s">
        <v>8282</v>
      </c>
      <c r="T2440" t="s">
        <v>8349</v>
      </c>
      <c r="U2440" t="s">
        <v>8378</v>
      </c>
    </row>
    <row r="2441" spans="1:21" ht="50" customHeight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15" t="str">
        <f t="shared" si="114"/>
        <v>10000 to 14999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9">
        <f t="shared" si="115"/>
        <v>42295.818622685183</v>
      </c>
      <c r="L2441" s="11">
        <v>2015</v>
      </c>
      <c r="M2441">
        <v>1442605129</v>
      </c>
      <c r="N2441" s="9">
        <f t="shared" si="116"/>
        <v>42265.818622685183</v>
      </c>
      <c r="O2441" s="11">
        <f>YEAR(Table1[[#This Row],[launch date  conversion]])</f>
        <v>2015</v>
      </c>
      <c r="P2441" t="b">
        <v>0</v>
      </c>
      <c r="Q2441">
        <v>0</v>
      </c>
      <c r="R2441" t="b">
        <v>0</v>
      </c>
      <c r="S2441" t="s">
        <v>8282</v>
      </c>
      <c r="T2441" t="s">
        <v>8349</v>
      </c>
      <c r="U2441" t="s">
        <v>8378</v>
      </c>
    </row>
    <row r="2442" spans="1:21" ht="50" customHeight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15" t="str">
        <f t="shared" si="114"/>
        <v>5000 to 9999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 s="9">
        <f t="shared" si="115"/>
        <v>42413.899456018517</v>
      </c>
      <c r="L2442" s="11">
        <v>2016</v>
      </c>
      <c r="M2442">
        <v>1452807313</v>
      </c>
      <c r="N2442" s="9">
        <f t="shared" si="116"/>
        <v>42383.899456018517</v>
      </c>
      <c r="O2442" s="11">
        <f>YEAR(Table1[[#This Row],[launch date  conversion]])</f>
        <v>2016</v>
      </c>
      <c r="P2442" t="b">
        <v>0</v>
      </c>
      <c r="Q2442">
        <v>2</v>
      </c>
      <c r="R2442" t="b">
        <v>0</v>
      </c>
      <c r="S2442" t="s">
        <v>8282</v>
      </c>
      <c r="T2442" t="s">
        <v>8349</v>
      </c>
      <c r="U2442" t="s">
        <v>8378</v>
      </c>
    </row>
    <row r="2443" spans="1:21" ht="50" customHeight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15" t="str">
        <f t="shared" si="114"/>
        <v>5000 to 9999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 s="9">
        <f t="shared" si="115"/>
        <v>42208.207638888889</v>
      </c>
      <c r="L2443" s="11">
        <v>2015</v>
      </c>
      <c r="M2443">
        <v>1435806054</v>
      </c>
      <c r="N2443" s="9">
        <f t="shared" si="116"/>
        <v>42187.125625000001</v>
      </c>
      <c r="O2443" s="11">
        <f>YEAR(Table1[[#This Row],[launch date  conversion]])</f>
        <v>2015</v>
      </c>
      <c r="P2443" t="b">
        <v>0</v>
      </c>
      <c r="Q2443">
        <v>109</v>
      </c>
      <c r="R2443" t="b">
        <v>1</v>
      </c>
      <c r="S2443" t="s">
        <v>8296</v>
      </c>
      <c r="T2443" t="s">
        <v>8349</v>
      </c>
      <c r="U2443" t="s">
        <v>8390</v>
      </c>
    </row>
    <row r="2444" spans="1:21" ht="50" customHeight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15" t="str">
        <f t="shared" si="114"/>
        <v>20000 to 24999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 s="9">
        <f t="shared" si="115"/>
        <v>42082.625324074077</v>
      </c>
      <c r="L2444" s="11">
        <v>2015</v>
      </c>
      <c r="M2444">
        <v>1424188828</v>
      </c>
      <c r="N2444" s="9">
        <f t="shared" si="116"/>
        <v>42052.666990740734</v>
      </c>
      <c r="O2444" s="11">
        <f>YEAR(Table1[[#This Row],[launch date  conversion]])</f>
        <v>2015</v>
      </c>
      <c r="P2444" t="b">
        <v>0</v>
      </c>
      <c r="Q2444">
        <v>372</v>
      </c>
      <c r="R2444" t="b">
        <v>1</v>
      </c>
      <c r="S2444" t="s">
        <v>8296</v>
      </c>
      <c r="T2444" t="s">
        <v>8349</v>
      </c>
      <c r="U2444" t="s">
        <v>8390</v>
      </c>
    </row>
    <row r="2445" spans="1:21" ht="50" customHeight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15" t="str">
        <f t="shared" si="114"/>
        <v>20000 to 24999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 s="9">
        <f t="shared" si="115"/>
        <v>41866.625254629631</v>
      </c>
      <c r="L2445" s="11">
        <v>2014</v>
      </c>
      <c r="M2445">
        <v>1405522822</v>
      </c>
      <c r="N2445" s="9">
        <f t="shared" si="116"/>
        <v>41836.625254629631</v>
      </c>
      <c r="O2445" s="11">
        <f>YEAR(Table1[[#This Row],[launch date  conversion]])</f>
        <v>2014</v>
      </c>
      <c r="P2445" t="b">
        <v>0</v>
      </c>
      <c r="Q2445">
        <v>311</v>
      </c>
      <c r="R2445" t="b">
        <v>1</v>
      </c>
      <c r="S2445" t="s">
        <v>8296</v>
      </c>
      <c r="T2445" t="s">
        <v>8349</v>
      </c>
      <c r="U2445" t="s">
        <v>8390</v>
      </c>
    </row>
    <row r="2446" spans="1:21" ht="50" customHeight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15" t="str">
        <f t="shared" si="114"/>
        <v>1000 to 4999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 s="9">
        <f t="shared" si="115"/>
        <v>42515.754525462966</v>
      </c>
      <c r="L2446" s="11">
        <v>2016</v>
      </c>
      <c r="M2446">
        <v>1461607591</v>
      </c>
      <c r="N2446" s="9">
        <f t="shared" si="116"/>
        <v>42485.754525462966</v>
      </c>
      <c r="O2446" s="11">
        <f>YEAR(Table1[[#This Row],[launch date  conversion]])</f>
        <v>2016</v>
      </c>
      <c r="P2446" t="b">
        <v>0</v>
      </c>
      <c r="Q2446">
        <v>61</v>
      </c>
      <c r="R2446" t="b">
        <v>1</v>
      </c>
      <c r="S2446" t="s">
        <v>8296</v>
      </c>
      <c r="T2446" t="s">
        <v>8349</v>
      </c>
      <c r="U2446" t="s">
        <v>8390</v>
      </c>
    </row>
    <row r="2447" spans="1:21" ht="50" customHeight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15" t="str">
        <f t="shared" si="114"/>
        <v>5000 to 9999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 s="9">
        <f t="shared" si="115"/>
        <v>42273.190057870372</v>
      </c>
      <c r="L2447" s="11">
        <v>2015</v>
      </c>
      <c r="M2447">
        <v>1440650021</v>
      </c>
      <c r="N2447" s="9">
        <f t="shared" si="116"/>
        <v>42243.190057870372</v>
      </c>
      <c r="O2447" s="11">
        <f>YEAR(Table1[[#This Row],[launch date  conversion]])</f>
        <v>2015</v>
      </c>
      <c r="P2447" t="b">
        <v>0</v>
      </c>
      <c r="Q2447">
        <v>115</v>
      </c>
      <c r="R2447" t="b">
        <v>1</v>
      </c>
      <c r="S2447" t="s">
        <v>8296</v>
      </c>
      <c r="T2447" t="s">
        <v>8349</v>
      </c>
      <c r="U2447" t="s">
        <v>8390</v>
      </c>
    </row>
    <row r="2448" spans="1:21" ht="50" customHeight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15" t="str">
        <f t="shared" si="114"/>
        <v>5000 to 9999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 s="9">
        <f t="shared" si="115"/>
        <v>42700.64434027778</v>
      </c>
      <c r="L2448" s="11">
        <v>2016</v>
      </c>
      <c r="M2448">
        <v>1477578471</v>
      </c>
      <c r="N2448" s="9">
        <f t="shared" si="116"/>
        <v>42670.602673611109</v>
      </c>
      <c r="O2448" s="11">
        <f>YEAR(Table1[[#This Row],[launch date  conversion]])</f>
        <v>2016</v>
      </c>
      <c r="P2448" t="b">
        <v>0</v>
      </c>
      <c r="Q2448">
        <v>111</v>
      </c>
      <c r="R2448" t="b">
        <v>1</v>
      </c>
      <c r="S2448" t="s">
        <v>8296</v>
      </c>
      <c r="T2448" t="s">
        <v>8349</v>
      </c>
      <c r="U2448" t="s">
        <v>8390</v>
      </c>
    </row>
    <row r="2449" spans="1:21" ht="50" customHeight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15" t="str">
        <f t="shared" si="114"/>
        <v>1000 to 4999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 s="9">
        <f t="shared" si="115"/>
        <v>42686.166666666672</v>
      </c>
      <c r="L2449" s="11">
        <v>2016</v>
      </c>
      <c r="M2449">
        <v>1476184593</v>
      </c>
      <c r="N2449" s="9">
        <f t="shared" si="116"/>
        <v>42654.469826388886</v>
      </c>
      <c r="O2449" s="11">
        <f>YEAR(Table1[[#This Row],[launch date  conversion]])</f>
        <v>2016</v>
      </c>
      <c r="P2449" t="b">
        <v>0</v>
      </c>
      <c r="Q2449">
        <v>337</v>
      </c>
      <c r="R2449" t="b">
        <v>1</v>
      </c>
      <c r="S2449" t="s">
        <v>8296</v>
      </c>
      <c r="T2449" t="s">
        <v>8349</v>
      </c>
      <c r="U2449" t="s">
        <v>8390</v>
      </c>
    </row>
    <row r="2450" spans="1:21" ht="50" customHeight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15" t="str">
        <f t="shared" si="114"/>
        <v>less than 1000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 s="9">
        <f t="shared" si="115"/>
        <v>42613.233333333337</v>
      </c>
      <c r="L2450" s="11">
        <v>2016</v>
      </c>
      <c r="M2450">
        <v>1472110513</v>
      </c>
      <c r="N2450" s="9">
        <f t="shared" si="116"/>
        <v>42607.316122685181</v>
      </c>
      <c r="O2450" s="11">
        <f>YEAR(Table1[[#This Row],[launch date  conversion]])</f>
        <v>2016</v>
      </c>
      <c r="P2450" t="b">
        <v>0</v>
      </c>
      <c r="Q2450">
        <v>9</v>
      </c>
      <c r="R2450" t="b">
        <v>1</v>
      </c>
      <c r="S2450" t="s">
        <v>8296</v>
      </c>
      <c r="T2450" t="s">
        <v>8349</v>
      </c>
      <c r="U2450" t="s">
        <v>8390</v>
      </c>
    </row>
    <row r="2451" spans="1:21" ht="50" customHeight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15" t="str">
        <f t="shared" si="114"/>
        <v>10000 to 14999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 s="9">
        <f t="shared" si="115"/>
        <v>41973.184201388889</v>
      </c>
      <c r="L2451" s="11">
        <v>2014</v>
      </c>
      <c r="M2451">
        <v>1414725915</v>
      </c>
      <c r="N2451" s="9">
        <f t="shared" si="116"/>
        <v>41943.142534722225</v>
      </c>
      <c r="O2451" s="11">
        <f>YEAR(Table1[[#This Row],[launch date  conversion]])</f>
        <v>2014</v>
      </c>
      <c r="P2451" t="b">
        <v>0</v>
      </c>
      <c r="Q2451">
        <v>120</v>
      </c>
      <c r="R2451" t="b">
        <v>1</v>
      </c>
      <c r="S2451" t="s">
        <v>8296</v>
      </c>
      <c r="T2451" t="s">
        <v>8349</v>
      </c>
      <c r="U2451" t="s">
        <v>8390</v>
      </c>
    </row>
    <row r="2452" spans="1:21" ht="50" customHeight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15" t="str">
        <f t="shared" si="114"/>
        <v>15000 to 19999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 s="9">
        <f t="shared" si="115"/>
        <v>41940.132638888892</v>
      </c>
      <c r="L2452" s="11">
        <v>2014</v>
      </c>
      <c r="M2452">
        <v>1411177456</v>
      </c>
      <c r="N2452" s="9">
        <f t="shared" si="116"/>
        <v>41902.07240740741</v>
      </c>
      <c r="O2452" s="11">
        <f>YEAR(Table1[[#This Row],[launch date  conversion]])</f>
        <v>2014</v>
      </c>
      <c r="P2452" t="b">
        <v>0</v>
      </c>
      <c r="Q2452">
        <v>102</v>
      </c>
      <c r="R2452" t="b">
        <v>1</v>
      </c>
      <c r="S2452" t="s">
        <v>8296</v>
      </c>
      <c r="T2452" t="s">
        <v>8349</v>
      </c>
      <c r="U2452" t="s">
        <v>8390</v>
      </c>
    </row>
    <row r="2453" spans="1:21" ht="50" customHeight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15" t="str">
        <f t="shared" si="114"/>
        <v>10000 to 14999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 s="9">
        <f t="shared" si="115"/>
        <v>42799.908449074079</v>
      </c>
      <c r="L2453" s="11">
        <v>2017</v>
      </c>
      <c r="M2453">
        <v>1487022490</v>
      </c>
      <c r="N2453" s="9">
        <f t="shared" si="116"/>
        <v>42779.908449074079</v>
      </c>
      <c r="O2453" s="11">
        <f>YEAR(Table1[[#This Row],[launch date  conversion]])</f>
        <v>2017</v>
      </c>
      <c r="P2453" t="b">
        <v>0</v>
      </c>
      <c r="Q2453">
        <v>186</v>
      </c>
      <c r="R2453" t="b">
        <v>1</v>
      </c>
      <c r="S2453" t="s">
        <v>8296</v>
      </c>
      <c r="T2453" t="s">
        <v>8349</v>
      </c>
      <c r="U2453" t="s">
        <v>8390</v>
      </c>
    </row>
    <row r="2454" spans="1:21" ht="50" customHeight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15" t="str">
        <f t="shared" si="114"/>
        <v>less than 1000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 s="9">
        <f t="shared" si="115"/>
        <v>42367.958333333328</v>
      </c>
      <c r="L2454" s="11">
        <v>2015</v>
      </c>
      <c r="M2454">
        <v>1448914500</v>
      </c>
      <c r="N2454" s="9">
        <f t="shared" si="116"/>
        <v>42338.84375</v>
      </c>
      <c r="O2454" s="11">
        <f>YEAR(Table1[[#This Row],[launch date  conversion]])</f>
        <v>2015</v>
      </c>
      <c r="P2454" t="b">
        <v>0</v>
      </c>
      <c r="Q2454">
        <v>15</v>
      </c>
      <c r="R2454" t="b">
        <v>1</v>
      </c>
      <c r="S2454" t="s">
        <v>8296</v>
      </c>
      <c r="T2454" t="s">
        <v>8349</v>
      </c>
      <c r="U2454" t="s">
        <v>8390</v>
      </c>
    </row>
    <row r="2455" spans="1:21" ht="50" customHeight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15" t="str">
        <f t="shared" si="114"/>
        <v>1000 to 4999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 s="9">
        <f t="shared" si="115"/>
        <v>42768.692233796297</v>
      </c>
      <c r="L2455" s="11">
        <v>2017</v>
      </c>
      <c r="M2455">
        <v>1483461409</v>
      </c>
      <c r="N2455" s="9">
        <f t="shared" si="116"/>
        <v>42738.692233796297</v>
      </c>
      <c r="O2455" s="11">
        <f>YEAR(Table1[[#This Row],[launch date  conversion]])</f>
        <v>2017</v>
      </c>
      <c r="P2455" t="b">
        <v>0</v>
      </c>
      <c r="Q2455">
        <v>67</v>
      </c>
      <c r="R2455" t="b">
        <v>1</v>
      </c>
      <c r="S2455" t="s">
        <v>8296</v>
      </c>
      <c r="T2455" t="s">
        <v>8349</v>
      </c>
      <c r="U2455" t="s">
        <v>8390</v>
      </c>
    </row>
    <row r="2456" spans="1:21" ht="50" customHeight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15" t="str">
        <f t="shared" si="114"/>
        <v>35000 to 39999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 s="9">
        <f t="shared" si="115"/>
        <v>42805.201481481476</v>
      </c>
      <c r="L2456" s="11">
        <v>2017</v>
      </c>
      <c r="M2456">
        <v>1486183808</v>
      </c>
      <c r="N2456" s="9">
        <f t="shared" si="116"/>
        <v>42770.201481481476</v>
      </c>
      <c r="O2456" s="11">
        <f>YEAR(Table1[[#This Row],[launch date  conversion]])</f>
        <v>2017</v>
      </c>
      <c r="P2456" t="b">
        <v>0</v>
      </c>
      <c r="Q2456">
        <v>130</v>
      </c>
      <c r="R2456" t="b">
        <v>1</v>
      </c>
      <c r="S2456" t="s">
        <v>8296</v>
      </c>
      <c r="T2456" t="s">
        <v>8349</v>
      </c>
      <c r="U2456" t="s">
        <v>8390</v>
      </c>
    </row>
    <row r="2457" spans="1:21" ht="50" customHeight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15" t="str">
        <f t="shared" si="114"/>
        <v>less than 1000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 s="9">
        <f t="shared" si="115"/>
        <v>42480.781828703708</v>
      </c>
      <c r="L2457" s="11">
        <v>2016</v>
      </c>
      <c r="M2457">
        <v>1458758750</v>
      </c>
      <c r="N2457" s="9">
        <f t="shared" si="116"/>
        <v>42452.781828703708</v>
      </c>
      <c r="O2457" s="11">
        <f>YEAR(Table1[[#This Row],[launch date  conversion]])</f>
        <v>2016</v>
      </c>
      <c r="P2457" t="b">
        <v>0</v>
      </c>
      <c r="Q2457">
        <v>16</v>
      </c>
      <c r="R2457" t="b">
        <v>1</v>
      </c>
      <c r="S2457" t="s">
        <v>8296</v>
      </c>
      <c r="T2457" t="s">
        <v>8349</v>
      </c>
      <c r="U2457" t="s">
        <v>8390</v>
      </c>
    </row>
    <row r="2458" spans="1:21" ht="50" customHeight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15" t="str">
        <f t="shared" si="114"/>
        <v>1000 to 4999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 s="9">
        <f t="shared" si="115"/>
        <v>42791.961099537039</v>
      </c>
      <c r="L2458" s="11">
        <v>2017</v>
      </c>
      <c r="M2458">
        <v>1485471839</v>
      </c>
      <c r="N2458" s="9">
        <f t="shared" si="116"/>
        <v>42761.961099537039</v>
      </c>
      <c r="O2458" s="11">
        <f>YEAR(Table1[[#This Row],[launch date  conversion]])</f>
        <v>2017</v>
      </c>
      <c r="P2458" t="b">
        <v>0</v>
      </c>
      <c r="Q2458">
        <v>67</v>
      </c>
      <c r="R2458" t="b">
        <v>1</v>
      </c>
      <c r="S2458" t="s">
        <v>8296</v>
      </c>
      <c r="T2458" t="s">
        <v>8349</v>
      </c>
      <c r="U2458" t="s">
        <v>8390</v>
      </c>
    </row>
    <row r="2459" spans="1:21" ht="50" customHeight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15" t="str">
        <f t="shared" si="114"/>
        <v>20000 to 24999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 s="9">
        <f t="shared" si="115"/>
        <v>42453.560833333337</v>
      </c>
      <c r="L2459" s="11">
        <v>2016</v>
      </c>
      <c r="M2459">
        <v>1456237656</v>
      </c>
      <c r="N2459" s="9">
        <f t="shared" si="116"/>
        <v>42423.602500000001</v>
      </c>
      <c r="O2459" s="11">
        <f>YEAR(Table1[[#This Row],[launch date  conversion]])</f>
        <v>2016</v>
      </c>
      <c r="P2459" t="b">
        <v>0</v>
      </c>
      <c r="Q2459">
        <v>124</v>
      </c>
      <c r="R2459" t="b">
        <v>1</v>
      </c>
      <c r="S2459" t="s">
        <v>8296</v>
      </c>
      <c r="T2459" t="s">
        <v>8349</v>
      </c>
      <c r="U2459" t="s">
        <v>8390</v>
      </c>
    </row>
    <row r="2460" spans="1:21" ht="50" customHeight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15" t="str">
        <f t="shared" si="114"/>
        <v>5000 to 9999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 s="9">
        <f t="shared" si="115"/>
        <v>42530.791666666672</v>
      </c>
      <c r="L2460" s="11">
        <v>2016</v>
      </c>
      <c r="M2460">
        <v>1462481718</v>
      </c>
      <c r="N2460" s="9">
        <f t="shared" si="116"/>
        <v>42495.871736111112</v>
      </c>
      <c r="O2460" s="11">
        <f>YEAR(Table1[[#This Row],[launch date  conversion]])</f>
        <v>2016</v>
      </c>
      <c r="P2460" t="b">
        <v>0</v>
      </c>
      <c r="Q2460">
        <v>80</v>
      </c>
      <c r="R2460" t="b">
        <v>1</v>
      </c>
      <c r="S2460" t="s">
        <v>8296</v>
      </c>
      <c r="T2460" t="s">
        <v>8349</v>
      </c>
      <c r="U2460" t="s">
        <v>8390</v>
      </c>
    </row>
    <row r="2461" spans="1:21" ht="50" customHeight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15" t="str">
        <f t="shared" si="114"/>
        <v>30000 to 34999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 s="9">
        <f t="shared" si="115"/>
        <v>42452.595891203702</v>
      </c>
      <c r="L2461" s="11">
        <v>2016</v>
      </c>
      <c r="M2461">
        <v>1454858285</v>
      </c>
      <c r="N2461" s="9">
        <f t="shared" si="116"/>
        <v>42407.637557870374</v>
      </c>
      <c r="O2461" s="11">
        <f>YEAR(Table1[[#This Row],[launch date  conversion]])</f>
        <v>2016</v>
      </c>
      <c r="P2461" t="b">
        <v>0</v>
      </c>
      <c r="Q2461">
        <v>282</v>
      </c>
      <c r="R2461" t="b">
        <v>1</v>
      </c>
      <c r="S2461" t="s">
        <v>8296</v>
      </c>
      <c r="T2461" t="s">
        <v>8349</v>
      </c>
      <c r="U2461" t="s">
        <v>8390</v>
      </c>
    </row>
    <row r="2462" spans="1:21" ht="50" customHeight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15" t="str">
        <f t="shared" si="114"/>
        <v>5000 to 9999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 s="9">
        <f t="shared" si="115"/>
        <v>42738.178472222222</v>
      </c>
      <c r="L2462" s="11">
        <v>2017</v>
      </c>
      <c r="M2462">
        <v>1480480167</v>
      </c>
      <c r="N2462" s="9">
        <f t="shared" si="116"/>
        <v>42704.187118055561</v>
      </c>
      <c r="O2462" s="11">
        <f>YEAR(Table1[[#This Row],[launch date  conversion]])</f>
        <v>2016</v>
      </c>
      <c r="P2462" t="b">
        <v>0</v>
      </c>
      <c r="Q2462">
        <v>68</v>
      </c>
      <c r="R2462" t="b">
        <v>1</v>
      </c>
      <c r="S2462" t="s">
        <v>8296</v>
      </c>
      <c r="T2462" t="s">
        <v>8349</v>
      </c>
      <c r="U2462" t="s">
        <v>8390</v>
      </c>
    </row>
    <row r="2463" spans="1:21" ht="50" customHeight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15" t="str">
        <f t="shared" si="114"/>
        <v>5000 to 9999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 s="9">
        <f t="shared" si="115"/>
        <v>40817.125</v>
      </c>
      <c r="L2463" s="11">
        <v>2011</v>
      </c>
      <c r="M2463">
        <v>1314577097</v>
      </c>
      <c r="N2463" s="9">
        <f t="shared" si="116"/>
        <v>40784.012696759259</v>
      </c>
      <c r="O2463" s="11">
        <f>YEAR(Table1[[#This Row],[launch date  conversion]])</f>
        <v>2011</v>
      </c>
      <c r="P2463" t="b">
        <v>0</v>
      </c>
      <c r="Q2463">
        <v>86</v>
      </c>
      <c r="R2463" t="b">
        <v>1</v>
      </c>
      <c r="S2463" t="s">
        <v>8277</v>
      </c>
      <c r="T2463" t="s">
        <v>8352</v>
      </c>
      <c r="U2463" t="s">
        <v>8373</v>
      </c>
    </row>
    <row r="2464" spans="1:21" ht="50" customHeight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15" t="str">
        <f t="shared" si="114"/>
        <v>1000 to 4999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 s="9">
        <f t="shared" si="115"/>
        <v>41109.186296296299</v>
      </c>
      <c r="L2464" s="11">
        <v>2012</v>
      </c>
      <c r="M2464">
        <v>1340944096</v>
      </c>
      <c r="N2464" s="9">
        <f t="shared" si="116"/>
        <v>41089.186296296299</v>
      </c>
      <c r="O2464" s="11">
        <f>YEAR(Table1[[#This Row],[launch date  conversion]])</f>
        <v>2012</v>
      </c>
      <c r="P2464" t="b">
        <v>0</v>
      </c>
      <c r="Q2464">
        <v>115</v>
      </c>
      <c r="R2464" t="b">
        <v>1</v>
      </c>
      <c r="S2464" t="s">
        <v>8277</v>
      </c>
      <c r="T2464" t="s">
        <v>8352</v>
      </c>
      <c r="U2464" t="s">
        <v>8373</v>
      </c>
    </row>
    <row r="2465" spans="1:21" ht="50" customHeight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15" t="str">
        <f t="shared" si="114"/>
        <v>1000 to 4999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 s="9">
        <f t="shared" si="115"/>
        <v>41380.791666666664</v>
      </c>
      <c r="L2465" s="11">
        <v>2013</v>
      </c>
      <c r="M2465">
        <v>1362710425</v>
      </c>
      <c r="N2465" s="9">
        <f t="shared" si="116"/>
        <v>41341.111400462964</v>
      </c>
      <c r="O2465" s="11">
        <f>YEAR(Table1[[#This Row],[launch date  conversion]])</f>
        <v>2013</v>
      </c>
      <c r="P2465" t="b">
        <v>0</v>
      </c>
      <c r="Q2465">
        <v>75</v>
      </c>
      <c r="R2465" t="b">
        <v>1</v>
      </c>
      <c r="S2465" t="s">
        <v>8277</v>
      </c>
      <c r="T2465" t="s">
        <v>8352</v>
      </c>
      <c r="U2465" t="s">
        <v>8373</v>
      </c>
    </row>
    <row r="2466" spans="1:21" ht="50" customHeight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15" t="str">
        <f t="shared" si="114"/>
        <v>1000 to 4999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 s="9">
        <f t="shared" si="115"/>
        <v>42277.811805555553</v>
      </c>
      <c r="L2466" s="11">
        <v>2015</v>
      </c>
      <c r="M2466">
        <v>1441143397</v>
      </c>
      <c r="N2466" s="9">
        <f t="shared" si="116"/>
        <v>42248.90042824074</v>
      </c>
      <c r="O2466" s="11">
        <f>YEAR(Table1[[#This Row],[launch date  conversion]])</f>
        <v>2015</v>
      </c>
      <c r="P2466" t="b">
        <v>0</v>
      </c>
      <c r="Q2466">
        <v>43</v>
      </c>
      <c r="R2466" t="b">
        <v>1</v>
      </c>
      <c r="S2466" t="s">
        <v>8277</v>
      </c>
      <c r="T2466" t="s">
        <v>8352</v>
      </c>
      <c r="U2466" t="s">
        <v>8373</v>
      </c>
    </row>
    <row r="2467" spans="1:21" ht="50" customHeight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15" t="str">
        <f t="shared" si="114"/>
        <v>less than 1000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 s="9">
        <f t="shared" si="115"/>
        <v>41175.719305555554</v>
      </c>
      <c r="L2467" s="11">
        <v>2012</v>
      </c>
      <c r="M2467">
        <v>1345828548</v>
      </c>
      <c r="N2467" s="9">
        <f t="shared" si="116"/>
        <v>41145.719305555554</v>
      </c>
      <c r="O2467" s="11">
        <f>YEAR(Table1[[#This Row],[launch date  conversion]])</f>
        <v>2012</v>
      </c>
      <c r="P2467" t="b">
        <v>0</v>
      </c>
      <c r="Q2467">
        <v>48</v>
      </c>
      <c r="R2467" t="b">
        <v>1</v>
      </c>
      <c r="S2467" t="s">
        <v>8277</v>
      </c>
      <c r="T2467" t="s">
        <v>8352</v>
      </c>
      <c r="U2467" t="s">
        <v>8373</v>
      </c>
    </row>
    <row r="2468" spans="1:21" ht="50" customHeight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15" t="str">
        <f t="shared" si="114"/>
        <v>1000 to 4999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 s="9">
        <f t="shared" si="115"/>
        <v>41403.102465277778</v>
      </c>
      <c r="L2468" s="11">
        <v>2013</v>
      </c>
      <c r="M2468">
        <v>1365474453</v>
      </c>
      <c r="N2468" s="9">
        <f t="shared" si="116"/>
        <v>41373.102465277778</v>
      </c>
      <c r="O2468" s="11">
        <f>YEAR(Table1[[#This Row],[launch date  conversion]])</f>
        <v>2013</v>
      </c>
      <c r="P2468" t="b">
        <v>0</v>
      </c>
      <c r="Q2468">
        <v>52</v>
      </c>
      <c r="R2468" t="b">
        <v>1</v>
      </c>
      <c r="S2468" t="s">
        <v>8277</v>
      </c>
      <c r="T2468" t="s">
        <v>8352</v>
      </c>
      <c r="U2468" t="s">
        <v>8373</v>
      </c>
    </row>
    <row r="2469" spans="1:21" ht="50" customHeight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15" t="str">
        <f t="shared" si="114"/>
        <v>1000 to 4999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 s="9">
        <f t="shared" si="115"/>
        <v>41039.708333333336</v>
      </c>
      <c r="L2469" s="11">
        <v>2012</v>
      </c>
      <c r="M2469">
        <v>1335473931</v>
      </c>
      <c r="N2469" s="9">
        <f t="shared" si="116"/>
        <v>41025.874201388891</v>
      </c>
      <c r="O2469" s="11">
        <f>YEAR(Table1[[#This Row],[launch date  conversion]])</f>
        <v>2012</v>
      </c>
      <c r="P2469" t="b">
        <v>0</v>
      </c>
      <c r="Q2469">
        <v>43</v>
      </c>
      <c r="R2469" t="b">
        <v>1</v>
      </c>
      <c r="S2469" t="s">
        <v>8277</v>
      </c>
      <c r="T2469" t="s">
        <v>8352</v>
      </c>
      <c r="U2469" t="s">
        <v>8373</v>
      </c>
    </row>
    <row r="2470" spans="1:21" ht="50" customHeight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15" t="str">
        <f t="shared" si="114"/>
        <v>1000 to 4999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 s="9">
        <f t="shared" si="115"/>
        <v>41210.208333333336</v>
      </c>
      <c r="L2470" s="11">
        <v>2012</v>
      </c>
      <c r="M2470">
        <v>1348285321</v>
      </c>
      <c r="N2470" s="9">
        <f t="shared" si="116"/>
        <v>41174.154178240737</v>
      </c>
      <c r="O2470" s="11">
        <f>YEAR(Table1[[#This Row],[launch date  conversion]])</f>
        <v>2012</v>
      </c>
      <c r="P2470" t="b">
        <v>0</v>
      </c>
      <c r="Q2470">
        <v>58</v>
      </c>
      <c r="R2470" t="b">
        <v>1</v>
      </c>
      <c r="S2470" t="s">
        <v>8277</v>
      </c>
      <c r="T2470" t="s">
        <v>8352</v>
      </c>
      <c r="U2470" t="s">
        <v>8373</v>
      </c>
    </row>
    <row r="2471" spans="1:21" ht="50" customHeight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15" t="str">
        <f t="shared" si="114"/>
        <v>1000 to 4999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 s="9">
        <f t="shared" si="115"/>
        <v>40582.429733796293</v>
      </c>
      <c r="L2471" s="11">
        <v>2011</v>
      </c>
      <c r="M2471">
        <v>1295000329</v>
      </c>
      <c r="N2471" s="9">
        <f t="shared" si="116"/>
        <v>40557.429733796293</v>
      </c>
      <c r="O2471" s="11">
        <f>YEAR(Table1[[#This Row],[launch date  conversion]])</f>
        <v>2011</v>
      </c>
      <c r="P2471" t="b">
        <v>0</v>
      </c>
      <c r="Q2471">
        <v>47</v>
      </c>
      <c r="R2471" t="b">
        <v>1</v>
      </c>
      <c r="S2471" t="s">
        <v>8277</v>
      </c>
      <c r="T2471" t="s">
        <v>8352</v>
      </c>
      <c r="U2471" t="s">
        <v>8373</v>
      </c>
    </row>
    <row r="2472" spans="1:21" ht="50" customHeight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15" t="str">
        <f t="shared" si="114"/>
        <v>1000 to 4999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 s="9">
        <f t="shared" si="115"/>
        <v>41053.07471064815</v>
      </c>
      <c r="L2472" s="11">
        <v>2012</v>
      </c>
      <c r="M2472">
        <v>1335232055</v>
      </c>
      <c r="N2472" s="9">
        <f t="shared" si="116"/>
        <v>41023.07471064815</v>
      </c>
      <c r="O2472" s="11">
        <f>YEAR(Table1[[#This Row],[launch date  conversion]])</f>
        <v>2012</v>
      </c>
      <c r="P2472" t="b">
        <v>0</v>
      </c>
      <c r="Q2472">
        <v>36</v>
      </c>
      <c r="R2472" t="b">
        <v>1</v>
      </c>
      <c r="S2472" t="s">
        <v>8277</v>
      </c>
      <c r="T2472" t="s">
        <v>8352</v>
      </c>
      <c r="U2472" t="s">
        <v>8373</v>
      </c>
    </row>
    <row r="2473" spans="1:21" ht="50" customHeight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15" t="str">
        <f t="shared" si="114"/>
        <v>less than 1000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 s="9">
        <f t="shared" si="115"/>
        <v>40933.992962962962</v>
      </c>
      <c r="L2473" s="11">
        <v>2012</v>
      </c>
      <c r="M2473">
        <v>1324079392</v>
      </c>
      <c r="N2473" s="9">
        <f t="shared" si="116"/>
        <v>40893.992962962962</v>
      </c>
      <c r="O2473" s="11">
        <f>YEAR(Table1[[#This Row],[launch date  conversion]])</f>
        <v>2011</v>
      </c>
      <c r="P2473" t="b">
        <v>0</v>
      </c>
      <c r="Q2473">
        <v>17</v>
      </c>
      <c r="R2473" t="b">
        <v>1</v>
      </c>
      <c r="S2473" t="s">
        <v>8277</v>
      </c>
      <c r="T2473" t="s">
        <v>8352</v>
      </c>
      <c r="U2473" t="s">
        <v>8373</v>
      </c>
    </row>
    <row r="2474" spans="1:21" ht="50" customHeight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15" t="str">
        <f t="shared" si="114"/>
        <v>5000 to 9999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 s="9">
        <f t="shared" si="115"/>
        <v>40425.043749999997</v>
      </c>
      <c r="L2474" s="11">
        <v>2010</v>
      </c>
      <c r="M2474">
        <v>1277433980</v>
      </c>
      <c r="N2474" s="9">
        <f t="shared" si="116"/>
        <v>40354.11550925926</v>
      </c>
      <c r="O2474" s="11">
        <f>YEAR(Table1[[#This Row],[launch date  conversion]])</f>
        <v>2010</v>
      </c>
      <c r="P2474" t="b">
        <v>0</v>
      </c>
      <c r="Q2474">
        <v>104</v>
      </c>
      <c r="R2474" t="b">
        <v>1</v>
      </c>
      <c r="S2474" t="s">
        <v>8277</v>
      </c>
      <c r="T2474" t="s">
        <v>8352</v>
      </c>
      <c r="U2474" t="s">
        <v>8373</v>
      </c>
    </row>
    <row r="2475" spans="1:21" ht="50" customHeight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15" t="str">
        <f t="shared" si="114"/>
        <v>1000 to 4999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 s="9">
        <f t="shared" si="115"/>
        <v>41223.790150462963</v>
      </c>
      <c r="L2475" s="11">
        <v>2012</v>
      </c>
      <c r="M2475">
        <v>1349978269</v>
      </c>
      <c r="N2475" s="9">
        <f t="shared" si="116"/>
        <v>41193.748483796298</v>
      </c>
      <c r="O2475" s="11">
        <f>YEAR(Table1[[#This Row],[launch date  conversion]])</f>
        <v>2012</v>
      </c>
      <c r="P2475" t="b">
        <v>0</v>
      </c>
      <c r="Q2475">
        <v>47</v>
      </c>
      <c r="R2475" t="b">
        <v>1</v>
      </c>
      <c r="S2475" t="s">
        <v>8277</v>
      </c>
      <c r="T2475" t="s">
        <v>8352</v>
      </c>
      <c r="U2475" t="s">
        <v>8373</v>
      </c>
    </row>
    <row r="2476" spans="1:21" ht="50" customHeight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15" t="str">
        <f t="shared" si="114"/>
        <v>5000 to 9999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 s="9">
        <f t="shared" si="115"/>
        <v>40462.011296296296</v>
      </c>
      <c r="L2476" s="11">
        <v>2010</v>
      </c>
      <c r="M2476">
        <v>1282868176</v>
      </c>
      <c r="N2476" s="9">
        <f t="shared" si="116"/>
        <v>40417.011296296296</v>
      </c>
      <c r="O2476" s="11">
        <f>YEAR(Table1[[#This Row],[launch date  conversion]])</f>
        <v>2010</v>
      </c>
      <c r="P2476" t="b">
        <v>0</v>
      </c>
      <c r="Q2476">
        <v>38</v>
      </c>
      <c r="R2476" t="b">
        <v>1</v>
      </c>
      <c r="S2476" t="s">
        <v>8277</v>
      </c>
      <c r="T2476" t="s">
        <v>8352</v>
      </c>
      <c r="U2476" t="s">
        <v>8373</v>
      </c>
    </row>
    <row r="2477" spans="1:21" ht="50" customHeight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15" t="str">
        <f t="shared" si="114"/>
        <v>1000 to 4999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 s="9">
        <f t="shared" si="115"/>
        <v>40369.916666666664</v>
      </c>
      <c r="L2477" s="11">
        <v>2010</v>
      </c>
      <c r="M2477">
        <v>1273647255</v>
      </c>
      <c r="N2477" s="9">
        <f t="shared" si="116"/>
        <v>40310.287673611114</v>
      </c>
      <c r="O2477" s="11">
        <f>YEAR(Table1[[#This Row],[launch date  conversion]])</f>
        <v>2010</v>
      </c>
      <c r="P2477" t="b">
        <v>0</v>
      </c>
      <c r="Q2477">
        <v>81</v>
      </c>
      <c r="R2477" t="b">
        <v>1</v>
      </c>
      <c r="S2477" t="s">
        <v>8277</v>
      </c>
      <c r="T2477" t="s">
        <v>8352</v>
      </c>
      <c r="U2477" t="s">
        <v>8373</v>
      </c>
    </row>
    <row r="2478" spans="1:21" ht="50" customHeight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15" t="str">
        <f t="shared" si="114"/>
        <v>1000 to 4999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 s="9">
        <f t="shared" si="115"/>
        <v>41946.370023148149</v>
      </c>
      <c r="L2478" s="11">
        <v>2014</v>
      </c>
      <c r="M2478">
        <v>1412149970</v>
      </c>
      <c r="N2478" s="9">
        <f t="shared" si="116"/>
        <v>41913.328356481477</v>
      </c>
      <c r="O2478" s="11">
        <f>YEAR(Table1[[#This Row],[launch date  conversion]])</f>
        <v>2014</v>
      </c>
      <c r="P2478" t="b">
        <v>0</v>
      </c>
      <c r="Q2478">
        <v>55</v>
      </c>
      <c r="R2478" t="b">
        <v>1</v>
      </c>
      <c r="S2478" t="s">
        <v>8277</v>
      </c>
      <c r="T2478" t="s">
        <v>8352</v>
      </c>
      <c r="U2478" t="s">
        <v>8373</v>
      </c>
    </row>
    <row r="2479" spans="1:21" ht="50" customHeight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15" t="str">
        <f t="shared" si="114"/>
        <v>less than 1000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 s="9">
        <f t="shared" si="115"/>
        <v>41133.691493055558</v>
      </c>
      <c r="L2479" s="11">
        <v>2012</v>
      </c>
      <c r="M2479">
        <v>1340901345</v>
      </c>
      <c r="N2479" s="9">
        <f t="shared" si="116"/>
        <v>41088.691493055558</v>
      </c>
      <c r="O2479" s="11">
        <f>YEAR(Table1[[#This Row],[launch date  conversion]])</f>
        <v>2012</v>
      </c>
      <c r="P2479" t="b">
        <v>0</v>
      </c>
      <c r="Q2479">
        <v>41</v>
      </c>
      <c r="R2479" t="b">
        <v>1</v>
      </c>
      <c r="S2479" t="s">
        <v>8277</v>
      </c>
      <c r="T2479" t="s">
        <v>8352</v>
      </c>
      <c r="U2479" t="s">
        <v>8373</v>
      </c>
    </row>
    <row r="2480" spans="1:21" ht="50" customHeight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15" t="str">
        <f t="shared" si="114"/>
        <v>5000 to 9999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 s="9">
        <f t="shared" si="115"/>
        <v>41287.950381944444</v>
      </c>
      <c r="L2480" s="11">
        <v>2013</v>
      </c>
      <c r="M2480">
        <v>1355525313</v>
      </c>
      <c r="N2480" s="9">
        <f t="shared" si="116"/>
        <v>41257.950381944444</v>
      </c>
      <c r="O2480" s="11">
        <f>YEAR(Table1[[#This Row],[launch date  conversion]])</f>
        <v>2012</v>
      </c>
      <c r="P2480" t="b">
        <v>0</v>
      </c>
      <c r="Q2480">
        <v>79</v>
      </c>
      <c r="R2480" t="b">
        <v>1</v>
      </c>
      <c r="S2480" t="s">
        <v>8277</v>
      </c>
      <c r="T2480" t="s">
        <v>8352</v>
      </c>
      <c r="U2480" t="s">
        <v>8373</v>
      </c>
    </row>
    <row r="2481" spans="1:21" ht="50" customHeight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15" t="str">
        <f t="shared" si="114"/>
        <v>less than 1000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 s="9">
        <f t="shared" si="115"/>
        <v>41118.083333333336</v>
      </c>
      <c r="L2481" s="11">
        <v>2012</v>
      </c>
      <c r="M2481">
        <v>1342545994</v>
      </c>
      <c r="N2481" s="9">
        <f t="shared" si="116"/>
        <v>41107.726782407408</v>
      </c>
      <c r="O2481" s="11">
        <f>YEAR(Table1[[#This Row],[launch date  conversion]])</f>
        <v>2012</v>
      </c>
      <c r="P2481" t="b">
        <v>0</v>
      </c>
      <c r="Q2481">
        <v>16</v>
      </c>
      <c r="R2481" t="b">
        <v>1</v>
      </c>
      <c r="S2481" t="s">
        <v>8277</v>
      </c>
      <c r="T2481" t="s">
        <v>8352</v>
      </c>
      <c r="U2481" t="s">
        <v>8373</v>
      </c>
    </row>
    <row r="2482" spans="1:21" ht="50" customHeight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15" t="str">
        <f t="shared" si="114"/>
        <v>1000 to 4999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 s="9">
        <f t="shared" si="115"/>
        <v>42287.936157407406</v>
      </c>
      <c r="L2482" s="11">
        <v>2015</v>
      </c>
      <c r="M2482">
        <v>1439332084</v>
      </c>
      <c r="N2482" s="9">
        <f t="shared" si="116"/>
        <v>42227.936157407406</v>
      </c>
      <c r="O2482" s="11">
        <f>YEAR(Table1[[#This Row],[launch date  conversion]])</f>
        <v>2015</v>
      </c>
      <c r="P2482" t="b">
        <v>0</v>
      </c>
      <c r="Q2482">
        <v>8</v>
      </c>
      <c r="R2482" t="b">
        <v>1</v>
      </c>
      <c r="S2482" t="s">
        <v>8277</v>
      </c>
      <c r="T2482" t="s">
        <v>8352</v>
      </c>
      <c r="U2482" t="s">
        <v>8373</v>
      </c>
    </row>
    <row r="2483" spans="1:21" ht="50" customHeight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15" t="str">
        <f t="shared" si="114"/>
        <v>1000 to 4999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 s="9">
        <f t="shared" si="115"/>
        <v>41029.645925925928</v>
      </c>
      <c r="L2483" s="11">
        <v>2012</v>
      </c>
      <c r="M2483">
        <v>1333207808</v>
      </c>
      <c r="N2483" s="9">
        <f t="shared" si="116"/>
        <v>40999.645925925928</v>
      </c>
      <c r="O2483" s="11">
        <f>YEAR(Table1[[#This Row],[launch date  conversion]])</f>
        <v>2012</v>
      </c>
      <c r="P2483" t="b">
        <v>0</v>
      </c>
      <c r="Q2483">
        <v>95</v>
      </c>
      <c r="R2483" t="b">
        <v>1</v>
      </c>
      <c r="S2483" t="s">
        <v>8277</v>
      </c>
      <c r="T2483" t="s">
        <v>8352</v>
      </c>
      <c r="U2483" t="s">
        <v>8373</v>
      </c>
    </row>
    <row r="2484" spans="1:21" ht="50" customHeight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15" t="str">
        <f t="shared" si="114"/>
        <v>1000 to 4999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 s="9">
        <f t="shared" si="115"/>
        <v>40756.782210648147</v>
      </c>
      <c r="L2484" s="11">
        <v>2011</v>
      </c>
      <c r="M2484">
        <v>1308336383</v>
      </c>
      <c r="N2484" s="9">
        <f t="shared" si="116"/>
        <v>40711.782210648147</v>
      </c>
      <c r="O2484" s="11">
        <f>YEAR(Table1[[#This Row],[launch date  conversion]])</f>
        <v>2011</v>
      </c>
      <c r="P2484" t="b">
        <v>0</v>
      </c>
      <c r="Q2484">
        <v>25</v>
      </c>
      <c r="R2484" t="b">
        <v>1</v>
      </c>
      <c r="S2484" t="s">
        <v>8277</v>
      </c>
      <c r="T2484" t="s">
        <v>8352</v>
      </c>
      <c r="U2484" t="s">
        <v>8373</v>
      </c>
    </row>
    <row r="2485" spans="1:21" ht="50" customHeight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15" t="str">
        <f t="shared" si="114"/>
        <v>1000 to 4999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 s="9">
        <f t="shared" si="115"/>
        <v>41030.708368055559</v>
      </c>
      <c r="L2485" s="11">
        <v>2012</v>
      </c>
      <c r="M2485">
        <v>1330711203</v>
      </c>
      <c r="N2485" s="9">
        <f t="shared" si="116"/>
        <v>40970.750034722223</v>
      </c>
      <c r="O2485" s="11">
        <f>YEAR(Table1[[#This Row],[launch date  conversion]])</f>
        <v>2012</v>
      </c>
      <c r="P2485" t="b">
        <v>0</v>
      </c>
      <c r="Q2485">
        <v>19</v>
      </c>
      <c r="R2485" t="b">
        <v>1</v>
      </c>
      <c r="S2485" t="s">
        <v>8277</v>
      </c>
      <c r="T2485" t="s">
        <v>8352</v>
      </c>
      <c r="U2485" t="s">
        <v>8373</v>
      </c>
    </row>
    <row r="2486" spans="1:21" ht="50" customHeight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15" t="str">
        <f t="shared" si="114"/>
        <v>1000 to 4999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 s="9">
        <f t="shared" si="115"/>
        <v>40801.916701388887</v>
      </c>
      <c r="L2486" s="11">
        <v>2011</v>
      </c>
      <c r="M2486">
        <v>1313532003</v>
      </c>
      <c r="N2486" s="9">
        <f t="shared" si="116"/>
        <v>40771.916701388887</v>
      </c>
      <c r="O2486" s="11">
        <f>YEAR(Table1[[#This Row],[launch date  conversion]])</f>
        <v>2011</v>
      </c>
      <c r="P2486" t="b">
        <v>0</v>
      </c>
      <c r="Q2486">
        <v>90</v>
      </c>
      <c r="R2486" t="b">
        <v>1</v>
      </c>
      <c r="S2486" t="s">
        <v>8277</v>
      </c>
      <c r="T2486" t="s">
        <v>8352</v>
      </c>
      <c r="U2486" t="s">
        <v>8373</v>
      </c>
    </row>
    <row r="2487" spans="1:21" ht="50" customHeight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15" t="str">
        <f t="shared" si="114"/>
        <v>1000 to 4999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 s="9">
        <f t="shared" si="115"/>
        <v>40828.998599537037</v>
      </c>
      <c r="L2487" s="11">
        <v>2011</v>
      </c>
      <c r="M2487">
        <v>1315439879</v>
      </c>
      <c r="N2487" s="9">
        <f t="shared" si="116"/>
        <v>40793.998599537037</v>
      </c>
      <c r="O2487" s="11">
        <f>YEAR(Table1[[#This Row],[launch date  conversion]])</f>
        <v>2011</v>
      </c>
      <c r="P2487" t="b">
        <v>0</v>
      </c>
      <c r="Q2487">
        <v>41</v>
      </c>
      <c r="R2487" t="b">
        <v>1</v>
      </c>
      <c r="S2487" t="s">
        <v>8277</v>
      </c>
      <c r="T2487" t="s">
        <v>8352</v>
      </c>
      <c r="U2487" t="s">
        <v>8373</v>
      </c>
    </row>
    <row r="2488" spans="1:21" ht="50" customHeight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15" t="str">
        <f t="shared" si="114"/>
        <v>less than 1000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 s="9">
        <f t="shared" si="115"/>
        <v>41021.708055555559</v>
      </c>
      <c r="L2488" s="11">
        <v>2012</v>
      </c>
      <c r="M2488">
        <v>1332521976</v>
      </c>
      <c r="N2488" s="9">
        <f t="shared" si="116"/>
        <v>40991.708055555559</v>
      </c>
      <c r="O2488" s="11">
        <f>YEAR(Table1[[#This Row],[launch date  conversion]])</f>
        <v>2012</v>
      </c>
      <c r="P2488" t="b">
        <v>0</v>
      </c>
      <c r="Q2488">
        <v>30</v>
      </c>
      <c r="R2488" t="b">
        <v>1</v>
      </c>
      <c r="S2488" t="s">
        <v>8277</v>
      </c>
      <c r="T2488" t="s">
        <v>8352</v>
      </c>
      <c r="U2488" t="s">
        <v>8373</v>
      </c>
    </row>
    <row r="2489" spans="1:21" ht="50" customHeight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15" t="str">
        <f t="shared" si="114"/>
        <v>1000 to 4999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 s="9">
        <f t="shared" si="115"/>
        <v>41056.083298611113</v>
      </c>
      <c r="L2489" s="11">
        <v>2012</v>
      </c>
      <c r="M2489">
        <v>1335491997</v>
      </c>
      <c r="N2489" s="9">
        <f t="shared" si="116"/>
        <v>41026.083298611113</v>
      </c>
      <c r="O2489" s="11">
        <f>YEAR(Table1[[#This Row],[launch date  conversion]])</f>
        <v>2012</v>
      </c>
      <c r="P2489" t="b">
        <v>0</v>
      </c>
      <c r="Q2489">
        <v>38</v>
      </c>
      <c r="R2489" t="b">
        <v>1</v>
      </c>
      <c r="S2489" t="s">
        <v>8277</v>
      </c>
      <c r="T2489" t="s">
        <v>8352</v>
      </c>
      <c r="U2489" t="s">
        <v>8373</v>
      </c>
    </row>
    <row r="2490" spans="1:21" ht="50" customHeight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15" t="str">
        <f t="shared" si="114"/>
        <v>1000 to 4999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 s="9">
        <f t="shared" si="115"/>
        <v>40863.674861111111</v>
      </c>
      <c r="L2490" s="11">
        <v>2011</v>
      </c>
      <c r="M2490">
        <v>1318864308</v>
      </c>
      <c r="N2490" s="9">
        <f t="shared" si="116"/>
        <v>40833.633194444446</v>
      </c>
      <c r="O2490" s="11">
        <f>YEAR(Table1[[#This Row],[launch date  conversion]])</f>
        <v>2011</v>
      </c>
      <c r="P2490" t="b">
        <v>0</v>
      </c>
      <c r="Q2490">
        <v>65</v>
      </c>
      <c r="R2490" t="b">
        <v>1</v>
      </c>
      <c r="S2490" t="s">
        <v>8277</v>
      </c>
      <c r="T2490" t="s">
        <v>8352</v>
      </c>
      <c r="U2490" t="s">
        <v>8373</v>
      </c>
    </row>
    <row r="2491" spans="1:21" ht="50" customHeight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15" t="str">
        <f t="shared" si="114"/>
        <v>1000 to 4999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 s="9">
        <f t="shared" si="115"/>
        <v>41403.690266203703</v>
      </c>
      <c r="L2491" s="11">
        <v>2013</v>
      </c>
      <c r="M2491">
        <v>1365525239</v>
      </c>
      <c r="N2491" s="9">
        <f t="shared" si="116"/>
        <v>41373.690266203703</v>
      </c>
      <c r="O2491" s="11">
        <f>YEAR(Table1[[#This Row],[launch date  conversion]])</f>
        <v>2013</v>
      </c>
      <c r="P2491" t="b">
        <v>0</v>
      </c>
      <c r="Q2491">
        <v>75</v>
      </c>
      <c r="R2491" t="b">
        <v>1</v>
      </c>
      <c r="S2491" t="s">
        <v>8277</v>
      </c>
      <c r="T2491" t="s">
        <v>8352</v>
      </c>
      <c r="U2491" t="s">
        <v>8373</v>
      </c>
    </row>
    <row r="2492" spans="1:21" ht="50" customHeight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15" t="str">
        <f t="shared" si="114"/>
        <v>less than 1000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 s="9">
        <f t="shared" si="115"/>
        <v>41083.227731481478</v>
      </c>
      <c r="L2492" s="11">
        <v>2012</v>
      </c>
      <c r="M2492">
        <v>1335245276</v>
      </c>
      <c r="N2492" s="9">
        <f t="shared" si="116"/>
        <v>41023.227731481478</v>
      </c>
      <c r="O2492" s="11">
        <f>YEAR(Table1[[#This Row],[launch date  conversion]])</f>
        <v>2012</v>
      </c>
      <c r="P2492" t="b">
        <v>0</v>
      </c>
      <c r="Q2492">
        <v>16</v>
      </c>
      <c r="R2492" t="b">
        <v>1</v>
      </c>
      <c r="S2492" t="s">
        <v>8277</v>
      </c>
      <c r="T2492" t="s">
        <v>8352</v>
      </c>
      <c r="U2492" t="s">
        <v>8373</v>
      </c>
    </row>
    <row r="2493" spans="1:21" ht="50" customHeight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15" t="str">
        <f t="shared" si="114"/>
        <v>less than 1000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 s="9">
        <f t="shared" si="115"/>
        <v>40559.07708333333</v>
      </c>
      <c r="L2493" s="11">
        <v>2011</v>
      </c>
      <c r="M2493">
        <v>1293739714</v>
      </c>
      <c r="N2493" s="9">
        <f t="shared" si="116"/>
        <v>40542.839282407411</v>
      </c>
      <c r="O2493" s="11">
        <f>YEAR(Table1[[#This Row],[launch date  conversion]])</f>
        <v>2010</v>
      </c>
      <c r="P2493" t="b">
        <v>0</v>
      </c>
      <c r="Q2493">
        <v>10</v>
      </c>
      <c r="R2493" t="b">
        <v>1</v>
      </c>
      <c r="S2493" t="s">
        <v>8277</v>
      </c>
      <c r="T2493" t="s">
        <v>8352</v>
      </c>
      <c r="U2493" t="s">
        <v>8373</v>
      </c>
    </row>
    <row r="2494" spans="1:21" ht="50" customHeight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15" t="str">
        <f t="shared" si="114"/>
        <v>less than 1000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 s="9">
        <f t="shared" si="115"/>
        <v>41076.415972222225</v>
      </c>
      <c r="L2494" s="11">
        <v>2012</v>
      </c>
      <c r="M2494">
        <v>1335397188</v>
      </c>
      <c r="N2494" s="9">
        <f t="shared" si="116"/>
        <v>41024.985972222225</v>
      </c>
      <c r="O2494" s="11">
        <f>YEAR(Table1[[#This Row],[launch date  conversion]])</f>
        <v>2012</v>
      </c>
      <c r="P2494" t="b">
        <v>0</v>
      </c>
      <c r="Q2494">
        <v>27</v>
      </c>
      <c r="R2494" t="b">
        <v>1</v>
      </c>
      <c r="S2494" t="s">
        <v>8277</v>
      </c>
      <c r="T2494" t="s">
        <v>8352</v>
      </c>
      <c r="U2494" t="s">
        <v>8373</v>
      </c>
    </row>
    <row r="2495" spans="1:21" ht="50" customHeight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15" t="str">
        <f t="shared" si="114"/>
        <v>20000 to 24999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 s="9">
        <f t="shared" si="115"/>
        <v>41393.168287037035</v>
      </c>
      <c r="L2495" s="11">
        <v>2013</v>
      </c>
      <c r="M2495">
        <v>1363320140</v>
      </c>
      <c r="N2495" s="9">
        <f t="shared" si="116"/>
        <v>41348.168287037035</v>
      </c>
      <c r="O2495" s="11">
        <f>YEAR(Table1[[#This Row],[launch date  conversion]])</f>
        <v>2013</v>
      </c>
      <c r="P2495" t="b">
        <v>0</v>
      </c>
      <c r="Q2495">
        <v>259</v>
      </c>
      <c r="R2495" t="b">
        <v>1</v>
      </c>
      <c r="S2495" t="s">
        <v>8277</v>
      </c>
      <c r="T2495" t="s">
        <v>8352</v>
      </c>
      <c r="U2495" t="s">
        <v>8373</v>
      </c>
    </row>
    <row r="2496" spans="1:21" ht="50" customHeight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15" t="str">
        <f t="shared" si="114"/>
        <v>1000 to 4999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 s="9">
        <f t="shared" si="115"/>
        <v>41052.645185185182</v>
      </c>
      <c r="L2496" s="11">
        <v>2012</v>
      </c>
      <c r="M2496">
        <v>1335194944</v>
      </c>
      <c r="N2496" s="9">
        <f t="shared" si="116"/>
        <v>41022.645185185182</v>
      </c>
      <c r="O2496" s="11">
        <f>YEAR(Table1[[#This Row],[launch date  conversion]])</f>
        <v>2012</v>
      </c>
      <c r="P2496" t="b">
        <v>0</v>
      </c>
      <c r="Q2496">
        <v>39</v>
      </c>
      <c r="R2496" t="b">
        <v>1</v>
      </c>
      <c r="S2496" t="s">
        <v>8277</v>
      </c>
      <c r="T2496" t="s">
        <v>8352</v>
      </c>
      <c r="U2496" t="s">
        <v>8373</v>
      </c>
    </row>
    <row r="2497" spans="1:21" ht="50" customHeight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15" t="str">
        <f t="shared" si="114"/>
        <v>1000 to 4999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 s="9">
        <f t="shared" si="115"/>
        <v>41066.946469907409</v>
      </c>
      <c r="L2497" s="11">
        <v>2012</v>
      </c>
      <c r="M2497">
        <v>1336430575</v>
      </c>
      <c r="N2497" s="9">
        <f t="shared" si="116"/>
        <v>41036.946469907409</v>
      </c>
      <c r="O2497" s="11">
        <f>YEAR(Table1[[#This Row],[launch date  conversion]])</f>
        <v>2012</v>
      </c>
      <c r="P2497" t="b">
        <v>0</v>
      </c>
      <c r="Q2497">
        <v>42</v>
      </c>
      <c r="R2497" t="b">
        <v>1</v>
      </c>
      <c r="S2497" t="s">
        <v>8277</v>
      </c>
      <c r="T2497" t="s">
        <v>8352</v>
      </c>
      <c r="U2497" t="s">
        <v>8373</v>
      </c>
    </row>
    <row r="2498" spans="1:21" ht="50" customHeight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15" t="str">
        <f t="shared" ref="E2498:E2561" si="117">_xlfn.IFS(D2498&lt;1000,"less than 1000",D2498&lt;5000, "1000 to 4999",D2498&lt;10000, "5000 to 9999",D2498&lt;15000, "10000 to 14999",D2498&lt;20000,"15000 to 19999",D2498&lt;25000, "20000 to 24999", D2498&lt;30000, "25000 to 29999",D2498&lt;35000,"30000 to 34999", D2498&lt;40000,"35000 to 39999", D2498&lt;45000,"40000 to 44999",D2498&lt;50000,"45000 to 49999",TRUE, "Greater than 50000")</f>
        <v>5000 to 9999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 s="9">
        <f t="shared" si="115"/>
        <v>41362.954768518517</v>
      </c>
      <c r="L2498" s="11">
        <v>2013</v>
      </c>
      <c r="M2498">
        <v>1361577292</v>
      </c>
      <c r="N2498" s="9">
        <f t="shared" si="116"/>
        <v>41327.996435185189</v>
      </c>
      <c r="O2498" s="11">
        <f>YEAR(Table1[[#This Row],[launch date  conversion]])</f>
        <v>2013</v>
      </c>
      <c r="P2498" t="b">
        <v>0</v>
      </c>
      <c r="Q2498">
        <v>10</v>
      </c>
      <c r="R2498" t="b">
        <v>1</v>
      </c>
      <c r="S2498" t="s">
        <v>8277</v>
      </c>
      <c r="T2498" t="s">
        <v>8352</v>
      </c>
      <c r="U2498" t="s">
        <v>8373</v>
      </c>
    </row>
    <row r="2499" spans="1:21" ht="50" customHeight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15" t="str">
        <f t="shared" si="117"/>
        <v>1000 to 4999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 s="9">
        <f t="shared" ref="K2499:K2562" si="118">(((J2499/60)/60)/24)+DATE(1970,1,1)</f>
        <v>40760.878912037035</v>
      </c>
      <c r="L2499" s="11">
        <v>2011</v>
      </c>
      <c r="M2499">
        <v>1309986338</v>
      </c>
      <c r="N2499" s="9">
        <f t="shared" ref="N2499:N2562" si="119">(((M2499/60)/60)/24)+DATE(1970,1,1)</f>
        <v>40730.878912037035</v>
      </c>
      <c r="O2499" s="11">
        <f>YEAR(Table1[[#This Row],[launch date  conversion]])</f>
        <v>2011</v>
      </c>
      <c r="P2499" t="b">
        <v>0</v>
      </c>
      <c r="Q2499">
        <v>56</v>
      </c>
      <c r="R2499" t="b">
        <v>1</v>
      </c>
      <c r="S2499" t="s">
        <v>8277</v>
      </c>
      <c r="T2499" t="s">
        <v>8352</v>
      </c>
      <c r="U2499" t="s">
        <v>8373</v>
      </c>
    </row>
    <row r="2500" spans="1:21" ht="50" customHeight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15" t="str">
        <f t="shared" si="117"/>
        <v>1000 to 4999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 s="9">
        <f t="shared" si="118"/>
        <v>42031.967442129629</v>
      </c>
      <c r="L2500" s="11">
        <v>2015</v>
      </c>
      <c r="M2500">
        <v>1421190787</v>
      </c>
      <c r="N2500" s="9">
        <f t="shared" si="119"/>
        <v>42017.967442129629</v>
      </c>
      <c r="O2500" s="11">
        <f>YEAR(Table1[[#This Row],[launch date  conversion]])</f>
        <v>2015</v>
      </c>
      <c r="P2500" t="b">
        <v>0</v>
      </c>
      <c r="Q2500">
        <v>20</v>
      </c>
      <c r="R2500" t="b">
        <v>1</v>
      </c>
      <c r="S2500" t="s">
        <v>8277</v>
      </c>
      <c r="T2500" t="s">
        <v>8352</v>
      </c>
      <c r="U2500" t="s">
        <v>8373</v>
      </c>
    </row>
    <row r="2501" spans="1:21" ht="50" customHeight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15" t="str">
        <f t="shared" si="117"/>
        <v>1000 to 4999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 s="9">
        <f t="shared" si="118"/>
        <v>41274.75</v>
      </c>
      <c r="L2501" s="11">
        <v>2012</v>
      </c>
      <c r="M2501">
        <v>1352820837</v>
      </c>
      <c r="N2501" s="9">
        <f t="shared" si="119"/>
        <v>41226.648576388885</v>
      </c>
      <c r="O2501" s="11">
        <f>YEAR(Table1[[#This Row],[launch date  conversion]])</f>
        <v>2012</v>
      </c>
      <c r="P2501" t="b">
        <v>0</v>
      </c>
      <c r="Q2501">
        <v>170</v>
      </c>
      <c r="R2501" t="b">
        <v>1</v>
      </c>
      <c r="S2501" t="s">
        <v>8277</v>
      </c>
      <c r="T2501" t="s">
        <v>8352</v>
      </c>
      <c r="U2501" t="s">
        <v>8373</v>
      </c>
    </row>
    <row r="2502" spans="1:21" ht="50" customHeight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15" t="str">
        <f t="shared" si="117"/>
        <v>less than 1000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 s="9">
        <f t="shared" si="118"/>
        <v>41083.772858796299</v>
      </c>
      <c r="L2502" s="11">
        <v>2012</v>
      </c>
      <c r="M2502">
        <v>1337884375</v>
      </c>
      <c r="N2502" s="9">
        <f t="shared" si="119"/>
        <v>41053.772858796299</v>
      </c>
      <c r="O2502" s="11">
        <f>YEAR(Table1[[#This Row],[launch date  conversion]])</f>
        <v>2012</v>
      </c>
      <c r="P2502" t="b">
        <v>0</v>
      </c>
      <c r="Q2502">
        <v>29</v>
      </c>
      <c r="R2502" t="b">
        <v>1</v>
      </c>
      <c r="S2502" t="s">
        <v>8277</v>
      </c>
      <c r="T2502" t="s">
        <v>8352</v>
      </c>
      <c r="U2502" t="s">
        <v>8373</v>
      </c>
    </row>
    <row r="2503" spans="1:21" ht="50" customHeight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15" t="str">
        <f t="shared" si="117"/>
        <v>10000 to 14999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 s="9">
        <f t="shared" si="118"/>
        <v>42274.776666666665</v>
      </c>
      <c r="L2503" s="11">
        <v>2015</v>
      </c>
      <c r="M2503">
        <v>1440787104</v>
      </c>
      <c r="N2503" s="9">
        <f t="shared" si="119"/>
        <v>42244.776666666665</v>
      </c>
      <c r="O2503" s="11">
        <f>YEAR(Table1[[#This Row],[launch date  conversion]])</f>
        <v>2015</v>
      </c>
      <c r="P2503" t="b">
        <v>0</v>
      </c>
      <c r="Q2503">
        <v>7</v>
      </c>
      <c r="R2503" t="b">
        <v>0</v>
      </c>
      <c r="S2503" t="s">
        <v>8297</v>
      </c>
      <c r="T2503" t="s">
        <v>8349</v>
      </c>
      <c r="U2503" t="s">
        <v>8391</v>
      </c>
    </row>
    <row r="2504" spans="1:21" ht="50" customHeight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15" t="str">
        <f t="shared" si="117"/>
        <v>Greater than 50000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 s="9">
        <f t="shared" si="118"/>
        <v>41903.825439814813</v>
      </c>
      <c r="L2504" s="11">
        <v>2014</v>
      </c>
      <c r="M2504">
        <v>1407440918</v>
      </c>
      <c r="N2504" s="9">
        <f t="shared" si="119"/>
        <v>41858.825439814813</v>
      </c>
      <c r="O2504" s="11">
        <f>YEAR(Table1[[#This Row],[launch date  conversion]])</f>
        <v>2014</v>
      </c>
      <c r="P2504" t="b">
        <v>0</v>
      </c>
      <c r="Q2504">
        <v>5</v>
      </c>
      <c r="R2504" t="b">
        <v>0</v>
      </c>
      <c r="S2504" t="s">
        <v>8297</v>
      </c>
      <c r="T2504" t="s">
        <v>8349</v>
      </c>
      <c r="U2504" t="s">
        <v>8391</v>
      </c>
    </row>
    <row r="2505" spans="1:21" ht="50" customHeight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15" t="str">
        <f t="shared" si="117"/>
        <v>10000 to 14999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9">
        <f t="shared" si="118"/>
        <v>42528.879166666666</v>
      </c>
      <c r="L2505" s="11">
        <v>2016</v>
      </c>
      <c r="M2505">
        <v>1462743308</v>
      </c>
      <c r="N2505" s="9">
        <f t="shared" si="119"/>
        <v>42498.899398148147</v>
      </c>
      <c r="O2505" s="11">
        <f>YEAR(Table1[[#This Row],[launch date  conversion]])</f>
        <v>2016</v>
      </c>
      <c r="P2505" t="b">
        <v>0</v>
      </c>
      <c r="Q2505">
        <v>0</v>
      </c>
      <c r="R2505" t="b">
        <v>0</v>
      </c>
      <c r="S2505" t="s">
        <v>8297</v>
      </c>
      <c r="T2505" t="s">
        <v>8349</v>
      </c>
      <c r="U2505" t="s">
        <v>8391</v>
      </c>
    </row>
    <row r="2506" spans="1:21" ht="50" customHeight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15" t="str">
        <f t="shared" si="117"/>
        <v>35000 to 39999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9">
        <f t="shared" si="118"/>
        <v>41958.057106481487</v>
      </c>
      <c r="L2506" s="11">
        <v>2014</v>
      </c>
      <c r="M2506">
        <v>1413418934</v>
      </c>
      <c r="N2506" s="9">
        <f t="shared" si="119"/>
        <v>41928.015439814815</v>
      </c>
      <c r="O2506" s="11">
        <f>YEAR(Table1[[#This Row],[launch date  conversion]])</f>
        <v>2014</v>
      </c>
      <c r="P2506" t="b">
        <v>0</v>
      </c>
      <c r="Q2506">
        <v>0</v>
      </c>
      <c r="R2506" t="b">
        <v>0</v>
      </c>
      <c r="S2506" t="s">
        <v>8297</v>
      </c>
      <c r="T2506" t="s">
        <v>8349</v>
      </c>
      <c r="U2506" t="s">
        <v>8391</v>
      </c>
    </row>
    <row r="2507" spans="1:21" ht="50" customHeight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15" t="str">
        <f t="shared" si="117"/>
        <v>5000 to 9999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9">
        <f t="shared" si="118"/>
        <v>42077.014074074075</v>
      </c>
      <c r="L2507" s="11">
        <v>2015</v>
      </c>
      <c r="M2507">
        <v>1423704016</v>
      </c>
      <c r="N2507" s="9">
        <f t="shared" si="119"/>
        <v>42047.05574074074</v>
      </c>
      <c r="O2507" s="11">
        <f>YEAR(Table1[[#This Row],[launch date  conversion]])</f>
        <v>2015</v>
      </c>
      <c r="P2507" t="b">
        <v>0</v>
      </c>
      <c r="Q2507">
        <v>0</v>
      </c>
      <c r="R2507" t="b">
        <v>0</v>
      </c>
      <c r="S2507" t="s">
        <v>8297</v>
      </c>
      <c r="T2507" t="s">
        <v>8349</v>
      </c>
      <c r="U2507" t="s">
        <v>8391</v>
      </c>
    </row>
    <row r="2508" spans="1:21" ht="50" customHeight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15" t="str">
        <f t="shared" si="117"/>
        <v>5000 to 9999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 s="9">
        <f t="shared" si="118"/>
        <v>42280.875</v>
      </c>
      <c r="L2508" s="11">
        <v>2015</v>
      </c>
      <c r="M2508">
        <v>1441955269</v>
      </c>
      <c r="N2508" s="9">
        <f t="shared" si="119"/>
        <v>42258.297094907408</v>
      </c>
      <c r="O2508" s="11">
        <f>YEAR(Table1[[#This Row],[launch date  conversion]])</f>
        <v>2015</v>
      </c>
      <c r="P2508" t="b">
        <v>0</v>
      </c>
      <c r="Q2508">
        <v>2</v>
      </c>
      <c r="R2508" t="b">
        <v>0</v>
      </c>
      <c r="S2508" t="s">
        <v>8297</v>
      </c>
      <c r="T2508" t="s">
        <v>8349</v>
      </c>
      <c r="U2508" t="s">
        <v>8391</v>
      </c>
    </row>
    <row r="2509" spans="1:21" ht="50" customHeight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15" t="str">
        <f t="shared" si="117"/>
        <v>40000 to 44999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9">
        <f t="shared" si="118"/>
        <v>42135.072962962964</v>
      </c>
      <c r="L2509" s="11">
        <v>2015</v>
      </c>
      <c r="M2509">
        <v>1428716704</v>
      </c>
      <c r="N2509" s="9">
        <f t="shared" si="119"/>
        <v>42105.072962962964</v>
      </c>
      <c r="O2509" s="11">
        <f>YEAR(Table1[[#This Row],[launch date  conversion]])</f>
        <v>2015</v>
      </c>
      <c r="P2509" t="b">
        <v>0</v>
      </c>
      <c r="Q2509">
        <v>0</v>
      </c>
      <c r="R2509" t="b">
        <v>0</v>
      </c>
      <c r="S2509" t="s">
        <v>8297</v>
      </c>
      <c r="T2509" t="s">
        <v>8349</v>
      </c>
      <c r="U2509" t="s">
        <v>8391</v>
      </c>
    </row>
    <row r="2510" spans="1:21" ht="50" customHeight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15" t="str">
        <f t="shared" si="117"/>
        <v>20000 to 24999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9">
        <f t="shared" si="118"/>
        <v>41865.951782407406</v>
      </c>
      <c r="L2510" s="11">
        <v>2014</v>
      </c>
      <c r="M2510">
        <v>1405464634</v>
      </c>
      <c r="N2510" s="9">
        <f t="shared" si="119"/>
        <v>41835.951782407406</v>
      </c>
      <c r="O2510" s="11">
        <f>YEAR(Table1[[#This Row],[launch date  conversion]])</f>
        <v>2014</v>
      </c>
      <c r="P2510" t="b">
        <v>0</v>
      </c>
      <c r="Q2510">
        <v>0</v>
      </c>
      <c r="R2510" t="b">
        <v>0</v>
      </c>
      <c r="S2510" t="s">
        <v>8297</v>
      </c>
      <c r="T2510" t="s">
        <v>8349</v>
      </c>
      <c r="U2510" t="s">
        <v>8391</v>
      </c>
    </row>
    <row r="2511" spans="1:21" ht="50" customHeight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15" t="str">
        <f t="shared" si="117"/>
        <v>Greater than 50000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 s="9">
        <f t="shared" si="118"/>
        <v>42114.767928240741</v>
      </c>
      <c r="L2511" s="11">
        <v>2015</v>
      </c>
      <c r="M2511">
        <v>1424719549</v>
      </c>
      <c r="N2511" s="9">
        <f t="shared" si="119"/>
        <v>42058.809594907405</v>
      </c>
      <c r="O2511" s="11">
        <f>YEAR(Table1[[#This Row],[launch date  conversion]])</f>
        <v>2015</v>
      </c>
      <c r="P2511" t="b">
        <v>0</v>
      </c>
      <c r="Q2511">
        <v>28</v>
      </c>
      <c r="R2511" t="b">
        <v>0</v>
      </c>
      <c r="S2511" t="s">
        <v>8297</v>
      </c>
      <c r="T2511" t="s">
        <v>8349</v>
      </c>
      <c r="U2511" t="s">
        <v>8391</v>
      </c>
    </row>
    <row r="2512" spans="1:21" ht="50" customHeight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15" t="str">
        <f t="shared" si="117"/>
        <v>Greater than 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 s="9">
        <f t="shared" si="118"/>
        <v>42138.997361111105</v>
      </c>
      <c r="L2512" s="11">
        <v>2015</v>
      </c>
      <c r="M2512">
        <v>1426463772</v>
      </c>
      <c r="N2512" s="9">
        <f t="shared" si="119"/>
        <v>42078.997361111105</v>
      </c>
      <c r="O2512" s="11">
        <f>YEAR(Table1[[#This Row],[launch date  conversion]])</f>
        <v>2015</v>
      </c>
      <c r="P2512" t="b">
        <v>0</v>
      </c>
      <c r="Q2512">
        <v>2</v>
      </c>
      <c r="R2512" t="b">
        <v>0</v>
      </c>
      <c r="S2512" t="s">
        <v>8297</v>
      </c>
      <c r="T2512" t="s">
        <v>8349</v>
      </c>
      <c r="U2512" t="s">
        <v>8391</v>
      </c>
    </row>
    <row r="2513" spans="1:21" ht="50" customHeight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15" t="str">
        <f t="shared" si="117"/>
        <v>Greater than 50000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9">
        <f t="shared" si="118"/>
        <v>42401.446909722217</v>
      </c>
      <c r="L2513" s="11">
        <v>2016</v>
      </c>
      <c r="M2513">
        <v>1451731413</v>
      </c>
      <c r="N2513" s="9">
        <f t="shared" si="119"/>
        <v>42371.446909722217</v>
      </c>
      <c r="O2513" s="11">
        <f>YEAR(Table1[[#This Row],[launch date  conversion]])</f>
        <v>2016</v>
      </c>
      <c r="P2513" t="b">
        <v>0</v>
      </c>
      <c r="Q2513">
        <v>0</v>
      </c>
      <c r="R2513" t="b">
        <v>0</v>
      </c>
      <c r="S2513" t="s">
        <v>8297</v>
      </c>
      <c r="T2513" t="s">
        <v>8349</v>
      </c>
      <c r="U2513" t="s">
        <v>8391</v>
      </c>
    </row>
    <row r="2514" spans="1:21" ht="50" customHeight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15" t="str">
        <f t="shared" si="117"/>
        <v>1000 to 4999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9">
        <f t="shared" si="118"/>
        <v>41986.876863425925</v>
      </c>
      <c r="L2514" s="11">
        <v>2014</v>
      </c>
      <c r="M2514">
        <v>1417208561</v>
      </c>
      <c r="N2514" s="9">
        <f t="shared" si="119"/>
        <v>41971.876863425925</v>
      </c>
      <c r="O2514" s="11">
        <f>YEAR(Table1[[#This Row],[launch date  conversion]])</f>
        <v>2014</v>
      </c>
      <c r="P2514" t="b">
        <v>0</v>
      </c>
      <c r="Q2514">
        <v>0</v>
      </c>
      <c r="R2514" t="b">
        <v>0</v>
      </c>
      <c r="S2514" t="s">
        <v>8297</v>
      </c>
      <c r="T2514" t="s">
        <v>8349</v>
      </c>
      <c r="U2514" t="s">
        <v>8391</v>
      </c>
    </row>
    <row r="2515" spans="1:21" ht="50" customHeight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15" t="str">
        <f t="shared" si="117"/>
        <v>Greater than 50000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9">
        <f t="shared" si="118"/>
        <v>42792.00681712963</v>
      </c>
      <c r="L2515" s="11">
        <v>2017</v>
      </c>
      <c r="M2515">
        <v>1482883789</v>
      </c>
      <c r="N2515" s="9">
        <f t="shared" si="119"/>
        <v>42732.00681712963</v>
      </c>
      <c r="O2515" s="11">
        <f>YEAR(Table1[[#This Row],[launch date  conversion]])</f>
        <v>2016</v>
      </c>
      <c r="P2515" t="b">
        <v>0</v>
      </c>
      <c r="Q2515">
        <v>0</v>
      </c>
      <c r="R2515" t="b">
        <v>0</v>
      </c>
      <c r="S2515" t="s">
        <v>8297</v>
      </c>
      <c r="T2515" t="s">
        <v>8349</v>
      </c>
      <c r="U2515" t="s">
        <v>8391</v>
      </c>
    </row>
    <row r="2516" spans="1:21" ht="50" customHeight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15" t="str">
        <f t="shared" si="117"/>
        <v>10000 to 14999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 s="9">
        <f t="shared" si="118"/>
        <v>41871.389780092592</v>
      </c>
      <c r="L2516" s="11">
        <v>2014</v>
      </c>
      <c r="M2516">
        <v>1407057677</v>
      </c>
      <c r="N2516" s="9">
        <f t="shared" si="119"/>
        <v>41854.389780092592</v>
      </c>
      <c r="O2516" s="11">
        <f>YEAR(Table1[[#This Row],[launch date  conversion]])</f>
        <v>2014</v>
      </c>
      <c r="P2516" t="b">
        <v>0</v>
      </c>
      <c r="Q2516">
        <v>4</v>
      </c>
      <c r="R2516" t="b">
        <v>0</v>
      </c>
      <c r="S2516" t="s">
        <v>8297</v>
      </c>
      <c r="T2516" t="s">
        <v>8349</v>
      </c>
      <c r="U2516" t="s">
        <v>8391</v>
      </c>
    </row>
    <row r="2517" spans="1:21" ht="50" customHeight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15" t="str">
        <f t="shared" si="117"/>
        <v>5000 to 9999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 s="9">
        <f t="shared" si="118"/>
        <v>42057.839733796296</v>
      </c>
      <c r="L2517" s="11">
        <v>2015</v>
      </c>
      <c r="M2517">
        <v>1422043753</v>
      </c>
      <c r="N2517" s="9">
        <f t="shared" si="119"/>
        <v>42027.839733796296</v>
      </c>
      <c r="O2517" s="11">
        <f>YEAR(Table1[[#This Row],[launch date  conversion]])</f>
        <v>2015</v>
      </c>
      <c r="P2517" t="b">
        <v>0</v>
      </c>
      <c r="Q2517">
        <v>12</v>
      </c>
      <c r="R2517" t="b">
        <v>0</v>
      </c>
      <c r="S2517" t="s">
        <v>8297</v>
      </c>
      <c r="T2517" t="s">
        <v>8349</v>
      </c>
      <c r="U2517" t="s">
        <v>8391</v>
      </c>
    </row>
    <row r="2518" spans="1:21" ht="50" customHeight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15" t="str">
        <f t="shared" si="117"/>
        <v>20000 to 24999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9">
        <f t="shared" si="118"/>
        <v>41972.6950462963</v>
      </c>
      <c r="L2518" s="11">
        <v>2014</v>
      </c>
      <c r="M2518">
        <v>1414683652</v>
      </c>
      <c r="N2518" s="9">
        <f t="shared" si="119"/>
        <v>41942.653379629628</v>
      </c>
      <c r="O2518" s="11">
        <f>YEAR(Table1[[#This Row],[launch date  conversion]])</f>
        <v>2014</v>
      </c>
      <c r="P2518" t="b">
        <v>0</v>
      </c>
      <c r="Q2518">
        <v>0</v>
      </c>
      <c r="R2518" t="b">
        <v>0</v>
      </c>
      <c r="S2518" t="s">
        <v>8297</v>
      </c>
      <c r="T2518" t="s">
        <v>8349</v>
      </c>
      <c r="U2518" t="s">
        <v>8391</v>
      </c>
    </row>
    <row r="2519" spans="1:21" ht="50" customHeight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15" t="str">
        <f t="shared" si="117"/>
        <v>15000 to 19999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 s="9">
        <f t="shared" si="118"/>
        <v>42082.760763888888</v>
      </c>
      <c r="L2519" s="11">
        <v>2015</v>
      </c>
      <c r="M2519">
        <v>1424200530</v>
      </c>
      <c r="N2519" s="9">
        <f t="shared" si="119"/>
        <v>42052.802430555559</v>
      </c>
      <c r="O2519" s="11">
        <f>YEAR(Table1[[#This Row],[launch date  conversion]])</f>
        <v>2015</v>
      </c>
      <c r="P2519" t="b">
        <v>0</v>
      </c>
      <c r="Q2519">
        <v>33</v>
      </c>
      <c r="R2519" t="b">
        <v>0</v>
      </c>
      <c r="S2519" t="s">
        <v>8297</v>
      </c>
      <c r="T2519" t="s">
        <v>8349</v>
      </c>
      <c r="U2519" t="s">
        <v>8391</v>
      </c>
    </row>
    <row r="2520" spans="1:21" ht="50" customHeight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15" t="str">
        <f t="shared" si="117"/>
        <v>5000 to 9999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9">
        <f t="shared" si="118"/>
        <v>41956.722546296296</v>
      </c>
      <c r="L2520" s="11">
        <v>2014</v>
      </c>
      <c r="M2520">
        <v>1413303628</v>
      </c>
      <c r="N2520" s="9">
        <f t="shared" si="119"/>
        <v>41926.680879629632</v>
      </c>
      <c r="O2520" s="11">
        <f>YEAR(Table1[[#This Row],[launch date  conversion]])</f>
        <v>2014</v>
      </c>
      <c r="P2520" t="b">
        <v>0</v>
      </c>
      <c r="Q2520">
        <v>0</v>
      </c>
      <c r="R2520" t="b">
        <v>0</v>
      </c>
      <c r="S2520" t="s">
        <v>8297</v>
      </c>
      <c r="T2520" t="s">
        <v>8349</v>
      </c>
      <c r="U2520" t="s">
        <v>8391</v>
      </c>
    </row>
    <row r="2521" spans="1:21" ht="50" customHeight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15" t="str">
        <f t="shared" si="117"/>
        <v>Greater than 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 s="9">
        <f t="shared" si="118"/>
        <v>41839.155138888891</v>
      </c>
      <c r="L2521" s="11">
        <v>2014</v>
      </c>
      <c r="M2521">
        <v>1403149404</v>
      </c>
      <c r="N2521" s="9">
        <f t="shared" si="119"/>
        <v>41809.155138888891</v>
      </c>
      <c r="O2521" s="11">
        <f>YEAR(Table1[[#This Row],[launch date  conversion]])</f>
        <v>2014</v>
      </c>
      <c r="P2521" t="b">
        <v>0</v>
      </c>
      <c r="Q2521">
        <v>4</v>
      </c>
      <c r="R2521" t="b">
        <v>0</v>
      </c>
      <c r="S2521" t="s">
        <v>8297</v>
      </c>
      <c r="T2521" t="s">
        <v>8349</v>
      </c>
      <c r="U2521" t="s">
        <v>8391</v>
      </c>
    </row>
    <row r="2522" spans="1:21" ht="50" customHeight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15" t="str">
        <f t="shared" si="117"/>
        <v>Greater than 50000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9">
        <f t="shared" si="118"/>
        <v>42658.806249999994</v>
      </c>
      <c r="L2522" s="11">
        <v>2016</v>
      </c>
      <c r="M2522">
        <v>1472567085</v>
      </c>
      <c r="N2522" s="9">
        <f t="shared" si="119"/>
        <v>42612.600520833337</v>
      </c>
      <c r="O2522" s="11">
        <f>YEAR(Table1[[#This Row],[launch date  conversion]])</f>
        <v>2016</v>
      </c>
      <c r="P2522" t="b">
        <v>0</v>
      </c>
      <c r="Q2522">
        <v>0</v>
      </c>
      <c r="R2522" t="b">
        <v>0</v>
      </c>
      <c r="S2522" t="s">
        <v>8297</v>
      </c>
      <c r="T2522" t="s">
        <v>8349</v>
      </c>
      <c r="U2522" t="s">
        <v>8391</v>
      </c>
    </row>
    <row r="2523" spans="1:21" ht="50" customHeight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15" t="str">
        <f t="shared" si="117"/>
        <v>10000 to 14999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 s="9">
        <f t="shared" si="118"/>
        <v>42290.967835648145</v>
      </c>
      <c r="L2523" s="11">
        <v>2015</v>
      </c>
      <c r="M2523">
        <v>1442963621</v>
      </c>
      <c r="N2523" s="9">
        <f t="shared" si="119"/>
        <v>42269.967835648145</v>
      </c>
      <c r="O2523" s="11">
        <f>YEAR(Table1[[#This Row],[launch date  conversion]])</f>
        <v>2015</v>
      </c>
      <c r="P2523" t="b">
        <v>0</v>
      </c>
      <c r="Q2523">
        <v>132</v>
      </c>
      <c r="R2523" t="b">
        <v>1</v>
      </c>
      <c r="S2523" t="s">
        <v>8298</v>
      </c>
      <c r="T2523" t="s">
        <v>8352</v>
      </c>
      <c r="U2523" t="s">
        <v>8392</v>
      </c>
    </row>
    <row r="2524" spans="1:21" ht="50" customHeight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15" t="str">
        <f t="shared" si="117"/>
        <v>5000 to 9999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 s="9">
        <f t="shared" si="118"/>
        <v>42482.619444444441</v>
      </c>
      <c r="L2524" s="11">
        <v>2016</v>
      </c>
      <c r="M2524">
        <v>1459431960</v>
      </c>
      <c r="N2524" s="9">
        <f t="shared" si="119"/>
        <v>42460.573611111111</v>
      </c>
      <c r="O2524" s="11">
        <f>YEAR(Table1[[#This Row],[launch date  conversion]])</f>
        <v>2016</v>
      </c>
      <c r="P2524" t="b">
        <v>0</v>
      </c>
      <c r="Q2524">
        <v>27</v>
      </c>
      <c r="R2524" t="b">
        <v>1</v>
      </c>
      <c r="S2524" t="s">
        <v>8298</v>
      </c>
      <c r="T2524" t="s">
        <v>8352</v>
      </c>
      <c r="U2524" t="s">
        <v>8392</v>
      </c>
    </row>
    <row r="2525" spans="1:21" ht="50" customHeight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15" t="str">
        <f t="shared" si="117"/>
        <v>less than 1000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 s="9">
        <f t="shared" si="118"/>
        <v>41961.017268518524</v>
      </c>
      <c r="L2525" s="11">
        <v>2014</v>
      </c>
      <c r="M2525">
        <v>1413674692</v>
      </c>
      <c r="N2525" s="9">
        <f t="shared" si="119"/>
        <v>41930.975601851853</v>
      </c>
      <c r="O2525" s="11">
        <f>YEAR(Table1[[#This Row],[launch date  conversion]])</f>
        <v>2014</v>
      </c>
      <c r="P2525" t="b">
        <v>0</v>
      </c>
      <c r="Q2525">
        <v>26</v>
      </c>
      <c r="R2525" t="b">
        <v>1</v>
      </c>
      <c r="S2525" t="s">
        <v>8298</v>
      </c>
      <c r="T2525" t="s">
        <v>8352</v>
      </c>
      <c r="U2525" t="s">
        <v>8392</v>
      </c>
    </row>
    <row r="2526" spans="1:21" ht="50" customHeight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15" t="str">
        <f t="shared" si="117"/>
        <v>5000 to 9999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 s="9">
        <f t="shared" si="118"/>
        <v>41994.1875</v>
      </c>
      <c r="L2526" s="11">
        <v>2014</v>
      </c>
      <c r="M2526">
        <v>1416338557</v>
      </c>
      <c r="N2526" s="9">
        <f t="shared" si="119"/>
        <v>41961.807372685187</v>
      </c>
      <c r="O2526" s="11">
        <f>YEAR(Table1[[#This Row],[launch date  conversion]])</f>
        <v>2014</v>
      </c>
      <c r="P2526" t="b">
        <v>0</v>
      </c>
      <c r="Q2526">
        <v>43</v>
      </c>
      <c r="R2526" t="b">
        <v>1</v>
      </c>
      <c r="S2526" t="s">
        <v>8298</v>
      </c>
      <c r="T2526" t="s">
        <v>8352</v>
      </c>
      <c r="U2526" t="s">
        <v>8392</v>
      </c>
    </row>
    <row r="2527" spans="1:21" ht="50" customHeight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15" t="str">
        <f t="shared" si="117"/>
        <v>5000 to 9999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 s="9">
        <f t="shared" si="118"/>
        <v>41088.844571759262</v>
      </c>
      <c r="L2527" s="11">
        <v>2012</v>
      </c>
      <c r="M2527">
        <v>1338322571</v>
      </c>
      <c r="N2527" s="9">
        <f t="shared" si="119"/>
        <v>41058.844571759262</v>
      </c>
      <c r="O2527" s="11">
        <f>YEAR(Table1[[#This Row],[launch date  conversion]])</f>
        <v>2012</v>
      </c>
      <c r="P2527" t="b">
        <v>0</v>
      </c>
      <c r="Q2527">
        <v>80</v>
      </c>
      <c r="R2527" t="b">
        <v>1</v>
      </c>
      <c r="S2527" t="s">
        <v>8298</v>
      </c>
      <c r="T2527" t="s">
        <v>8352</v>
      </c>
      <c r="U2527" t="s">
        <v>8392</v>
      </c>
    </row>
    <row r="2528" spans="1:21" ht="50" customHeight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15" t="str">
        <f t="shared" si="117"/>
        <v>1000 to 4999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 s="9">
        <f t="shared" si="118"/>
        <v>41981.207638888889</v>
      </c>
      <c r="L2528" s="11">
        <v>2014</v>
      </c>
      <c r="M2528">
        <v>1415585474</v>
      </c>
      <c r="N2528" s="9">
        <f t="shared" si="119"/>
        <v>41953.091134259259</v>
      </c>
      <c r="O2528" s="11">
        <f>YEAR(Table1[[#This Row],[launch date  conversion]])</f>
        <v>2014</v>
      </c>
      <c r="P2528" t="b">
        <v>0</v>
      </c>
      <c r="Q2528">
        <v>33</v>
      </c>
      <c r="R2528" t="b">
        <v>1</v>
      </c>
      <c r="S2528" t="s">
        <v>8298</v>
      </c>
      <c r="T2528" t="s">
        <v>8352</v>
      </c>
      <c r="U2528" t="s">
        <v>8392</v>
      </c>
    </row>
    <row r="2529" spans="1:21" ht="50" customHeight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15" t="str">
        <f t="shared" si="117"/>
        <v>1000 to 4999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 s="9">
        <f t="shared" si="118"/>
        <v>41565.165972222225</v>
      </c>
      <c r="L2529" s="11">
        <v>2013</v>
      </c>
      <c r="M2529">
        <v>1380477691</v>
      </c>
      <c r="N2529" s="9">
        <f t="shared" si="119"/>
        <v>41546.75105324074</v>
      </c>
      <c r="O2529" s="11">
        <f>YEAR(Table1[[#This Row],[launch date  conversion]])</f>
        <v>2013</v>
      </c>
      <c r="P2529" t="b">
        <v>0</v>
      </c>
      <c r="Q2529">
        <v>71</v>
      </c>
      <c r="R2529" t="b">
        <v>1</v>
      </c>
      <c r="S2529" t="s">
        <v>8298</v>
      </c>
      <c r="T2529" t="s">
        <v>8352</v>
      </c>
      <c r="U2529" t="s">
        <v>8392</v>
      </c>
    </row>
    <row r="2530" spans="1:21" ht="50" customHeight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15" t="str">
        <f t="shared" si="117"/>
        <v>1000 to 4999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 s="9">
        <f t="shared" si="118"/>
        <v>42236.458333333328</v>
      </c>
      <c r="L2530" s="11">
        <v>2015</v>
      </c>
      <c r="M2530">
        <v>1438459303</v>
      </c>
      <c r="N2530" s="9">
        <f t="shared" si="119"/>
        <v>42217.834525462968</v>
      </c>
      <c r="O2530" s="11">
        <f>YEAR(Table1[[#This Row],[launch date  conversion]])</f>
        <v>2015</v>
      </c>
      <c r="P2530" t="b">
        <v>0</v>
      </c>
      <c r="Q2530">
        <v>81</v>
      </c>
      <c r="R2530" t="b">
        <v>1</v>
      </c>
      <c r="S2530" t="s">
        <v>8298</v>
      </c>
      <c r="T2530" t="s">
        <v>8352</v>
      </c>
      <c r="U2530" t="s">
        <v>8392</v>
      </c>
    </row>
    <row r="2531" spans="1:21" ht="50" customHeight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15" t="str">
        <f t="shared" si="117"/>
        <v>5000 to 9999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 s="9">
        <f t="shared" si="118"/>
        <v>40993.0390625</v>
      </c>
      <c r="L2531" s="11">
        <v>2012</v>
      </c>
      <c r="M2531">
        <v>1328752575</v>
      </c>
      <c r="N2531" s="9">
        <f t="shared" si="119"/>
        <v>40948.080729166664</v>
      </c>
      <c r="O2531" s="11">
        <f>YEAR(Table1[[#This Row],[launch date  conversion]])</f>
        <v>2012</v>
      </c>
      <c r="P2531" t="b">
        <v>0</v>
      </c>
      <c r="Q2531">
        <v>76</v>
      </c>
      <c r="R2531" t="b">
        <v>1</v>
      </c>
      <c r="S2531" t="s">
        <v>8298</v>
      </c>
      <c r="T2531" t="s">
        <v>8352</v>
      </c>
      <c r="U2531" t="s">
        <v>8392</v>
      </c>
    </row>
    <row r="2532" spans="1:21" ht="50" customHeight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15" t="str">
        <f t="shared" si="117"/>
        <v>5000 to 9999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 s="9">
        <f t="shared" si="118"/>
        <v>42114.201388888891</v>
      </c>
      <c r="L2532" s="11">
        <v>2015</v>
      </c>
      <c r="M2532">
        <v>1426711505</v>
      </c>
      <c r="N2532" s="9">
        <f t="shared" si="119"/>
        <v>42081.864641203705</v>
      </c>
      <c r="O2532" s="11">
        <f>YEAR(Table1[[#This Row],[launch date  conversion]])</f>
        <v>2015</v>
      </c>
      <c r="P2532" t="b">
        <v>0</v>
      </c>
      <c r="Q2532">
        <v>48</v>
      </c>
      <c r="R2532" t="b">
        <v>1</v>
      </c>
      <c r="S2532" t="s">
        <v>8298</v>
      </c>
      <c r="T2532" t="s">
        <v>8352</v>
      </c>
      <c r="U2532" t="s">
        <v>8392</v>
      </c>
    </row>
    <row r="2533" spans="1:21" ht="50" customHeight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15" t="str">
        <f t="shared" si="117"/>
        <v>1000 to 4999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 s="9">
        <f t="shared" si="118"/>
        <v>42231.165972222225</v>
      </c>
      <c r="L2533" s="11">
        <v>2015</v>
      </c>
      <c r="M2533">
        <v>1437668354</v>
      </c>
      <c r="N2533" s="9">
        <f t="shared" si="119"/>
        <v>42208.680023148147</v>
      </c>
      <c r="O2533" s="11">
        <f>YEAR(Table1[[#This Row],[launch date  conversion]])</f>
        <v>2015</v>
      </c>
      <c r="P2533" t="b">
        <v>0</v>
      </c>
      <c r="Q2533">
        <v>61</v>
      </c>
      <c r="R2533" t="b">
        <v>1</v>
      </c>
      <c r="S2533" t="s">
        <v>8298</v>
      </c>
      <c r="T2533" t="s">
        <v>8352</v>
      </c>
      <c r="U2533" t="s">
        <v>8392</v>
      </c>
    </row>
    <row r="2534" spans="1:21" ht="50" customHeight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15" t="str">
        <f t="shared" si="117"/>
        <v>1000 to 4999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 s="9">
        <f t="shared" si="118"/>
        <v>41137.849143518521</v>
      </c>
      <c r="L2534" s="11">
        <v>2012</v>
      </c>
      <c r="M2534">
        <v>1342556566</v>
      </c>
      <c r="N2534" s="9">
        <f t="shared" si="119"/>
        <v>41107.849143518521</v>
      </c>
      <c r="O2534" s="11">
        <f>YEAR(Table1[[#This Row],[launch date  conversion]])</f>
        <v>2012</v>
      </c>
      <c r="P2534" t="b">
        <v>0</v>
      </c>
      <c r="Q2534">
        <v>60</v>
      </c>
      <c r="R2534" t="b">
        <v>1</v>
      </c>
      <c r="S2534" t="s">
        <v>8298</v>
      </c>
      <c r="T2534" t="s">
        <v>8352</v>
      </c>
      <c r="U2534" t="s">
        <v>8392</v>
      </c>
    </row>
    <row r="2535" spans="1:21" ht="50" customHeight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15" t="str">
        <f t="shared" si="117"/>
        <v>5000 to 9999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 s="9">
        <f t="shared" si="118"/>
        <v>41334.750787037039</v>
      </c>
      <c r="L2535" s="11">
        <v>2013</v>
      </c>
      <c r="M2535">
        <v>1359568911</v>
      </c>
      <c r="N2535" s="9">
        <f t="shared" si="119"/>
        <v>41304.751284722224</v>
      </c>
      <c r="O2535" s="11">
        <f>YEAR(Table1[[#This Row],[launch date  conversion]])</f>
        <v>2013</v>
      </c>
      <c r="P2535" t="b">
        <v>0</v>
      </c>
      <c r="Q2535">
        <v>136</v>
      </c>
      <c r="R2535" t="b">
        <v>1</v>
      </c>
      <c r="S2535" t="s">
        <v>8298</v>
      </c>
      <c r="T2535" t="s">
        <v>8352</v>
      </c>
      <c r="U2535" t="s">
        <v>8392</v>
      </c>
    </row>
    <row r="2536" spans="1:21" ht="50" customHeight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15" t="str">
        <f t="shared" si="117"/>
        <v>1000 to 4999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 s="9">
        <f t="shared" si="118"/>
        <v>40179.25</v>
      </c>
      <c r="L2536" s="11">
        <v>2010</v>
      </c>
      <c r="M2536">
        <v>1257871712</v>
      </c>
      <c r="N2536" s="9">
        <f t="shared" si="119"/>
        <v>40127.700370370374</v>
      </c>
      <c r="O2536" s="11">
        <f>YEAR(Table1[[#This Row],[launch date  conversion]])</f>
        <v>2009</v>
      </c>
      <c r="P2536" t="b">
        <v>0</v>
      </c>
      <c r="Q2536">
        <v>14</v>
      </c>
      <c r="R2536" t="b">
        <v>1</v>
      </c>
      <c r="S2536" t="s">
        <v>8298</v>
      </c>
      <c r="T2536" t="s">
        <v>8352</v>
      </c>
      <c r="U2536" t="s">
        <v>8392</v>
      </c>
    </row>
    <row r="2537" spans="1:21" ht="50" customHeight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15" t="str">
        <f t="shared" si="117"/>
        <v>20000 to 24999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 s="9">
        <f t="shared" si="118"/>
        <v>41974.832696759258</v>
      </c>
      <c r="L2537" s="11">
        <v>2014</v>
      </c>
      <c r="M2537">
        <v>1414781945</v>
      </c>
      <c r="N2537" s="9">
        <f t="shared" si="119"/>
        <v>41943.791030092594</v>
      </c>
      <c r="O2537" s="11">
        <f>YEAR(Table1[[#This Row],[launch date  conversion]])</f>
        <v>2014</v>
      </c>
      <c r="P2537" t="b">
        <v>0</v>
      </c>
      <c r="Q2537">
        <v>78</v>
      </c>
      <c r="R2537" t="b">
        <v>1</v>
      </c>
      <c r="S2537" t="s">
        <v>8298</v>
      </c>
      <c r="T2537" t="s">
        <v>8352</v>
      </c>
      <c r="U2537" t="s">
        <v>8392</v>
      </c>
    </row>
    <row r="2538" spans="1:21" ht="50" customHeight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15" t="str">
        <f t="shared" si="117"/>
        <v>less than 1000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 s="9">
        <f t="shared" si="118"/>
        <v>41485.106087962966</v>
      </c>
      <c r="L2538" s="11">
        <v>2013</v>
      </c>
      <c r="M2538">
        <v>1373337166</v>
      </c>
      <c r="N2538" s="9">
        <f t="shared" si="119"/>
        <v>41464.106087962966</v>
      </c>
      <c r="O2538" s="11">
        <f>YEAR(Table1[[#This Row],[launch date  conversion]])</f>
        <v>2013</v>
      </c>
      <c r="P2538" t="b">
        <v>0</v>
      </c>
      <c r="Q2538">
        <v>4</v>
      </c>
      <c r="R2538" t="b">
        <v>1</v>
      </c>
      <c r="S2538" t="s">
        <v>8298</v>
      </c>
      <c r="T2538" t="s">
        <v>8352</v>
      </c>
      <c r="U2538" t="s">
        <v>8392</v>
      </c>
    </row>
    <row r="2539" spans="1:21" ht="50" customHeight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15" t="str">
        <f t="shared" si="117"/>
        <v>1000 to 4999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 s="9">
        <f t="shared" si="118"/>
        <v>40756.648784722223</v>
      </c>
      <c r="L2539" s="11">
        <v>2011</v>
      </c>
      <c r="M2539">
        <v>1307028855</v>
      </c>
      <c r="N2539" s="9">
        <f t="shared" si="119"/>
        <v>40696.648784722223</v>
      </c>
      <c r="O2539" s="11">
        <f>YEAR(Table1[[#This Row],[launch date  conversion]])</f>
        <v>2011</v>
      </c>
      <c r="P2539" t="b">
        <v>0</v>
      </c>
      <c r="Q2539">
        <v>11</v>
      </c>
      <c r="R2539" t="b">
        <v>1</v>
      </c>
      <c r="S2539" t="s">
        <v>8298</v>
      </c>
      <c r="T2539" t="s">
        <v>8352</v>
      </c>
      <c r="U2539" t="s">
        <v>8392</v>
      </c>
    </row>
    <row r="2540" spans="1:21" ht="50" customHeight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15" t="str">
        <f t="shared" si="117"/>
        <v>15000 to 19999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 s="9">
        <f t="shared" si="118"/>
        <v>41329.207638888889</v>
      </c>
      <c r="L2540" s="11">
        <v>2013</v>
      </c>
      <c r="M2540">
        <v>1359029661</v>
      </c>
      <c r="N2540" s="9">
        <f t="shared" si="119"/>
        <v>41298.509965277779</v>
      </c>
      <c r="O2540" s="11">
        <f>YEAR(Table1[[#This Row],[launch date  conversion]])</f>
        <v>2013</v>
      </c>
      <c r="P2540" t="b">
        <v>0</v>
      </c>
      <c r="Q2540">
        <v>185</v>
      </c>
      <c r="R2540" t="b">
        <v>1</v>
      </c>
      <c r="S2540" t="s">
        <v>8298</v>
      </c>
      <c r="T2540" t="s">
        <v>8352</v>
      </c>
      <c r="U2540" t="s">
        <v>8392</v>
      </c>
    </row>
    <row r="2541" spans="1:21" ht="50" customHeight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15" t="str">
        <f t="shared" si="117"/>
        <v>10000 to 14999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 s="9">
        <f t="shared" si="118"/>
        <v>42037.902222222227</v>
      </c>
      <c r="L2541" s="11">
        <v>2015</v>
      </c>
      <c r="M2541">
        <v>1417729152</v>
      </c>
      <c r="N2541" s="9">
        <f t="shared" si="119"/>
        <v>41977.902222222227</v>
      </c>
      <c r="O2541" s="11">
        <f>YEAR(Table1[[#This Row],[launch date  conversion]])</f>
        <v>2014</v>
      </c>
      <c r="P2541" t="b">
        <v>0</v>
      </c>
      <c r="Q2541">
        <v>59</v>
      </c>
      <c r="R2541" t="b">
        <v>1</v>
      </c>
      <c r="S2541" t="s">
        <v>8298</v>
      </c>
      <c r="T2541" t="s">
        <v>8352</v>
      </c>
      <c r="U2541" t="s">
        <v>8392</v>
      </c>
    </row>
    <row r="2542" spans="1:21" ht="50" customHeight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15" t="str">
        <f t="shared" si="117"/>
        <v>1000 to 4999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 s="9">
        <f t="shared" si="118"/>
        <v>40845.675011574072</v>
      </c>
      <c r="L2542" s="11">
        <v>2011</v>
      </c>
      <c r="M2542">
        <v>1314720721</v>
      </c>
      <c r="N2542" s="9">
        <f t="shared" si="119"/>
        <v>40785.675011574072</v>
      </c>
      <c r="O2542" s="11">
        <f>YEAR(Table1[[#This Row],[launch date  conversion]])</f>
        <v>2011</v>
      </c>
      <c r="P2542" t="b">
        <v>0</v>
      </c>
      <c r="Q2542">
        <v>27</v>
      </c>
      <c r="R2542" t="b">
        <v>1</v>
      </c>
      <c r="S2542" t="s">
        <v>8298</v>
      </c>
      <c r="T2542" t="s">
        <v>8352</v>
      </c>
      <c r="U2542" t="s">
        <v>8392</v>
      </c>
    </row>
    <row r="2543" spans="1:21" ht="50" customHeight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15" t="str">
        <f t="shared" si="117"/>
        <v>1000 to 4999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 s="9">
        <f t="shared" si="118"/>
        <v>41543.449282407404</v>
      </c>
      <c r="L2543" s="11">
        <v>2013</v>
      </c>
      <c r="M2543">
        <v>1375008418</v>
      </c>
      <c r="N2543" s="9">
        <f t="shared" si="119"/>
        <v>41483.449282407404</v>
      </c>
      <c r="O2543" s="11">
        <f>YEAR(Table1[[#This Row],[launch date  conversion]])</f>
        <v>2013</v>
      </c>
      <c r="P2543" t="b">
        <v>0</v>
      </c>
      <c r="Q2543">
        <v>63</v>
      </c>
      <c r="R2543" t="b">
        <v>1</v>
      </c>
      <c r="S2543" t="s">
        <v>8298</v>
      </c>
      <c r="T2543" t="s">
        <v>8352</v>
      </c>
      <c r="U2543" t="s">
        <v>8392</v>
      </c>
    </row>
    <row r="2544" spans="1:21" ht="50" customHeight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15" t="str">
        <f t="shared" si="117"/>
        <v>less than 1000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 s="9">
        <f t="shared" si="118"/>
        <v>41548.165972222225</v>
      </c>
      <c r="L2544" s="11">
        <v>2013</v>
      </c>
      <c r="M2544">
        <v>1377252857</v>
      </c>
      <c r="N2544" s="9">
        <f t="shared" si="119"/>
        <v>41509.426585648151</v>
      </c>
      <c r="O2544" s="11">
        <f>YEAR(Table1[[#This Row],[launch date  conversion]])</f>
        <v>2013</v>
      </c>
      <c r="P2544" t="b">
        <v>0</v>
      </c>
      <c r="Q2544">
        <v>13</v>
      </c>
      <c r="R2544" t="b">
        <v>1</v>
      </c>
      <c r="S2544" t="s">
        <v>8298</v>
      </c>
      <c r="T2544" t="s">
        <v>8352</v>
      </c>
      <c r="U2544" t="s">
        <v>8392</v>
      </c>
    </row>
    <row r="2545" spans="1:21" ht="50" customHeight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15" t="str">
        <f t="shared" si="117"/>
        <v>less than 1000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 s="9">
        <f t="shared" si="118"/>
        <v>40545.125</v>
      </c>
      <c r="L2545" s="11">
        <v>2011</v>
      </c>
      <c r="M2545">
        <v>1291257298</v>
      </c>
      <c r="N2545" s="9">
        <f t="shared" si="119"/>
        <v>40514.107615740737</v>
      </c>
      <c r="O2545" s="11">
        <f>YEAR(Table1[[#This Row],[launch date  conversion]])</f>
        <v>2010</v>
      </c>
      <c r="P2545" t="b">
        <v>0</v>
      </c>
      <c r="Q2545">
        <v>13</v>
      </c>
      <c r="R2545" t="b">
        <v>1</v>
      </c>
      <c r="S2545" t="s">
        <v>8298</v>
      </c>
      <c r="T2545" t="s">
        <v>8352</v>
      </c>
      <c r="U2545" t="s">
        <v>8392</v>
      </c>
    </row>
    <row r="2546" spans="1:21" ht="50" customHeight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15" t="str">
        <f t="shared" si="117"/>
        <v>5000 to 9999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 s="9">
        <f t="shared" si="118"/>
        <v>41098.520474537036</v>
      </c>
      <c r="L2546" s="11">
        <v>2012</v>
      </c>
      <c r="M2546">
        <v>1339158569</v>
      </c>
      <c r="N2546" s="9">
        <f t="shared" si="119"/>
        <v>41068.520474537036</v>
      </c>
      <c r="O2546" s="11">
        <f>YEAR(Table1[[#This Row],[launch date  conversion]])</f>
        <v>2012</v>
      </c>
      <c r="P2546" t="b">
        <v>0</v>
      </c>
      <c r="Q2546">
        <v>57</v>
      </c>
      <c r="R2546" t="b">
        <v>1</v>
      </c>
      <c r="S2546" t="s">
        <v>8298</v>
      </c>
      <c r="T2546" t="s">
        <v>8352</v>
      </c>
      <c r="U2546" t="s">
        <v>8392</v>
      </c>
    </row>
    <row r="2547" spans="1:21" ht="50" customHeight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15" t="str">
        <f t="shared" si="117"/>
        <v>1000 to 4999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 s="9">
        <f t="shared" si="118"/>
        <v>42062.020833333328</v>
      </c>
      <c r="L2547" s="11">
        <v>2015</v>
      </c>
      <c r="M2547">
        <v>1421983138</v>
      </c>
      <c r="N2547" s="9">
        <f t="shared" si="119"/>
        <v>42027.13817129629</v>
      </c>
      <c r="O2547" s="11">
        <f>YEAR(Table1[[#This Row],[launch date  conversion]])</f>
        <v>2015</v>
      </c>
      <c r="P2547" t="b">
        <v>0</v>
      </c>
      <c r="Q2547">
        <v>61</v>
      </c>
      <c r="R2547" t="b">
        <v>1</v>
      </c>
      <c r="S2547" t="s">
        <v>8298</v>
      </c>
      <c r="T2547" t="s">
        <v>8352</v>
      </c>
      <c r="U2547" t="s">
        <v>8392</v>
      </c>
    </row>
    <row r="2548" spans="1:21" ht="50" customHeight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15" t="str">
        <f t="shared" si="117"/>
        <v>1000 to 4999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 s="9">
        <f t="shared" si="118"/>
        <v>41552.208333333336</v>
      </c>
      <c r="L2548" s="11">
        <v>2013</v>
      </c>
      <c r="M2548">
        <v>1378586179</v>
      </c>
      <c r="N2548" s="9">
        <f t="shared" si="119"/>
        <v>41524.858553240738</v>
      </c>
      <c r="O2548" s="11">
        <f>YEAR(Table1[[#This Row],[launch date  conversion]])</f>
        <v>2013</v>
      </c>
      <c r="P2548" t="b">
        <v>0</v>
      </c>
      <c r="Q2548">
        <v>65</v>
      </c>
      <c r="R2548" t="b">
        <v>1</v>
      </c>
      <c r="S2548" t="s">
        <v>8298</v>
      </c>
      <c r="T2548" t="s">
        <v>8352</v>
      </c>
      <c r="U2548" t="s">
        <v>8392</v>
      </c>
    </row>
    <row r="2549" spans="1:21" ht="50" customHeight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15" t="str">
        <f t="shared" si="117"/>
        <v>5000 to 9999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 s="9">
        <f t="shared" si="118"/>
        <v>41003.731516203705</v>
      </c>
      <c r="L2549" s="11">
        <v>2012</v>
      </c>
      <c r="M2549">
        <v>1330972403</v>
      </c>
      <c r="N2549" s="9">
        <f t="shared" si="119"/>
        <v>40973.773182870369</v>
      </c>
      <c r="O2549" s="11">
        <f>YEAR(Table1[[#This Row],[launch date  conversion]])</f>
        <v>2012</v>
      </c>
      <c r="P2549" t="b">
        <v>0</v>
      </c>
      <c r="Q2549">
        <v>134</v>
      </c>
      <c r="R2549" t="b">
        <v>1</v>
      </c>
      <c r="S2549" t="s">
        <v>8298</v>
      </c>
      <c r="T2549" t="s">
        <v>8352</v>
      </c>
      <c r="U2549" t="s">
        <v>8392</v>
      </c>
    </row>
    <row r="2550" spans="1:21" ht="50" customHeight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15" t="str">
        <f t="shared" si="117"/>
        <v>5000 to 9999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 s="9">
        <f t="shared" si="118"/>
        <v>42643.185416666667</v>
      </c>
      <c r="L2550" s="11">
        <v>2016</v>
      </c>
      <c r="M2550">
        <v>1473087637</v>
      </c>
      <c r="N2550" s="9">
        <f t="shared" si="119"/>
        <v>42618.625428240746</v>
      </c>
      <c r="O2550" s="11">
        <f>YEAR(Table1[[#This Row],[launch date  conversion]])</f>
        <v>2016</v>
      </c>
      <c r="P2550" t="b">
        <v>0</v>
      </c>
      <c r="Q2550">
        <v>37</v>
      </c>
      <c r="R2550" t="b">
        <v>1</v>
      </c>
      <c r="S2550" t="s">
        <v>8298</v>
      </c>
      <c r="T2550" t="s">
        <v>8352</v>
      </c>
      <c r="U2550" t="s">
        <v>8392</v>
      </c>
    </row>
    <row r="2551" spans="1:21" ht="50" customHeight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15" t="str">
        <f t="shared" si="117"/>
        <v>1000 to 4999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 s="9">
        <f t="shared" si="118"/>
        <v>41425.708333333336</v>
      </c>
      <c r="L2551" s="11">
        <v>2013</v>
      </c>
      <c r="M2551">
        <v>1366999870</v>
      </c>
      <c r="N2551" s="9">
        <f t="shared" si="119"/>
        <v>41390.757754629631</v>
      </c>
      <c r="O2551" s="11">
        <f>YEAR(Table1[[#This Row],[launch date  conversion]])</f>
        <v>2013</v>
      </c>
      <c r="P2551" t="b">
        <v>0</v>
      </c>
      <c r="Q2551">
        <v>37</v>
      </c>
      <c r="R2551" t="b">
        <v>1</v>
      </c>
      <c r="S2551" t="s">
        <v>8298</v>
      </c>
      <c r="T2551" t="s">
        <v>8352</v>
      </c>
      <c r="U2551" t="s">
        <v>8392</v>
      </c>
    </row>
    <row r="2552" spans="1:21" ht="50" customHeight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15" t="str">
        <f t="shared" si="117"/>
        <v>5000 to 9999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 s="9">
        <f t="shared" si="118"/>
        <v>42285.165972222225</v>
      </c>
      <c r="L2552" s="11">
        <v>2015</v>
      </c>
      <c r="M2552">
        <v>1439392406</v>
      </c>
      <c r="N2552" s="9">
        <f t="shared" si="119"/>
        <v>42228.634328703702</v>
      </c>
      <c r="O2552" s="11">
        <f>YEAR(Table1[[#This Row],[launch date  conversion]])</f>
        <v>2015</v>
      </c>
      <c r="P2552" t="b">
        <v>0</v>
      </c>
      <c r="Q2552">
        <v>150</v>
      </c>
      <c r="R2552" t="b">
        <v>1</v>
      </c>
      <c r="S2552" t="s">
        <v>8298</v>
      </c>
      <c r="T2552" t="s">
        <v>8352</v>
      </c>
      <c r="U2552" t="s">
        <v>8392</v>
      </c>
    </row>
    <row r="2553" spans="1:21" ht="50" customHeight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15" t="str">
        <f t="shared" si="117"/>
        <v>1000 to 4999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 s="9">
        <f t="shared" si="118"/>
        <v>40989.866666666669</v>
      </c>
      <c r="L2553" s="11">
        <v>2012</v>
      </c>
      <c r="M2553">
        <v>1329890585</v>
      </c>
      <c r="N2553" s="9">
        <f t="shared" si="119"/>
        <v>40961.252141203702</v>
      </c>
      <c r="O2553" s="11">
        <f>YEAR(Table1[[#This Row],[launch date  conversion]])</f>
        <v>2012</v>
      </c>
      <c r="P2553" t="b">
        <v>0</v>
      </c>
      <c r="Q2553">
        <v>56</v>
      </c>
      <c r="R2553" t="b">
        <v>1</v>
      </c>
      <c r="S2553" t="s">
        <v>8298</v>
      </c>
      <c r="T2553" t="s">
        <v>8352</v>
      </c>
      <c r="U2553" t="s">
        <v>8392</v>
      </c>
    </row>
    <row r="2554" spans="1:21" ht="50" customHeight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15" t="str">
        <f t="shared" si="117"/>
        <v>1000 to 4999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 s="9">
        <f t="shared" si="118"/>
        <v>42799.809965277775</v>
      </c>
      <c r="L2554" s="11">
        <v>2017</v>
      </c>
      <c r="M2554">
        <v>1486149981</v>
      </c>
      <c r="N2554" s="9">
        <f t="shared" si="119"/>
        <v>42769.809965277775</v>
      </c>
      <c r="O2554" s="11">
        <f>YEAR(Table1[[#This Row],[launch date  conversion]])</f>
        <v>2017</v>
      </c>
      <c r="P2554" t="b">
        <v>0</v>
      </c>
      <c r="Q2554">
        <v>18</v>
      </c>
      <c r="R2554" t="b">
        <v>1</v>
      </c>
      <c r="S2554" t="s">
        <v>8298</v>
      </c>
      <c r="T2554" t="s">
        <v>8352</v>
      </c>
      <c r="U2554" t="s">
        <v>8392</v>
      </c>
    </row>
    <row r="2555" spans="1:21" ht="50" customHeight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15" t="str">
        <f t="shared" si="117"/>
        <v>1000 to 4999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 s="9">
        <f t="shared" si="118"/>
        <v>41173.199155092596</v>
      </c>
      <c r="L2555" s="11">
        <v>2012</v>
      </c>
      <c r="M2555">
        <v>1343018807</v>
      </c>
      <c r="N2555" s="9">
        <f t="shared" si="119"/>
        <v>41113.199155092596</v>
      </c>
      <c r="O2555" s="11">
        <f>YEAR(Table1[[#This Row],[launch date  conversion]])</f>
        <v>2012</v>
      </c>
      <c r="P2555" t="b">
        <v>0</v>
      </c>
      <c r="Q2555">
        <v>60</v>
      </c>
      <c r="R2555" t="b">
        <v>1</v>
      </c>
      <c r="S2555" t="s">
        <v>8298</v>
      </c>
      <c r="T2555" t="s">
        <v>8352</v>
      </c>
      <c r="U2555" t="s">
        <v>8392</v>
      </c>
    </row>
    <row r="2556" spans="1:21" ht="50" customHeight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15" t="str">
        <f t="shared" si="117"/>
        <v>1000 to 4999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 s="9">
        <f t="shared" si="118"/>
        <v>42156.165972222225</v>
      </c>
      <c r="L2556" s="11">
        <v>2015</v>
      </c>
      <c r="M2556">
        <v>1430445163</v>
      </c>
      <c r="N2556" s="9">
        <f t="shared" si="119"/>
        <v>42125.078275462962</v>
      </c>
      <c r="O2556" s="11">
        <f>YEAR(Table1[[#This Row],[launch date  conversion]])</f>
        <v>2015</v>
      </c>
      <c r="P2556" t="b">
        <v>0</v>
      </c>
      <c r="Q2556">
        <v>67</v>
      </c>
      <c r="R2556" t="b">
        <v>1</v>
      </c>
      <c r="S2556" t="s">
        <v>8298</v>
      </c>
      <c r="T2556" t="s">
        <v>8352</v>
      </c>
      <c r="U2556" t="s">
        <v>8392</v>
      </c>
    </row>
    <row r="2557" spans="1:21" ht="50" customHeight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15" t="str">
        <f t="shared" si="117"/>
        <v>1000 to 4999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 s="9">
        <f t="shared" si="118"/>
        <v>41057.655011574076</v>
      </c>
      <c r="L2557" s="11">
        <v>2012</v>
      </c>
      <c r="M2557">
        <v>1335541393</v>
      </c>
      <c r="N2557" s="9">
        <f t="shared" si="119"/>
        <v>41026.655011574076</v>
      </c>
      <c r="O2557" s="11">
        <f>YEAR(Table1[[#This Row],[launch date  conversion]])</f>
        <v>2012</v>
      </c>
      <c r="P2557" t="b">
        <v>0</v>
      </c>
      <c r="Q2557">
        <v>35</v>
      </c>
      <c r="R2557" t="b">
        <v>1</v>
      </c>
      <c r="S2557" t="s">
        <v>8298</v>
      </c>
      <c r="T2557" t="s">
        <v>8352</v>
      </c>
      <c r="U2557" t="s">
        <v>8392</v>
      </c>
    </row>
    <row r="2558" spans="1:21" ht="50" customHeight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15" t="str">
        <f t="shared" si="117"/>
        <v>less than 1000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 s="9">
        <f t="shared" si="118"/>
        <v>41267.991400462961</v>
      </c>
      <c r="L2558" s="11">
        <v>2012</v>
      </c>
      <c r="M2558">
        <v>1352504857</v>
      </c>
      <c r="N2558" s="9">
        <f t="shared" si="119"/>
        <v>41222.991400462961</v>
      </c>
      <c r="O2558" s="11">
        <f>YEAR(Table1[[#This Row],[launch date  conversion]])</f>
        <v>2012</v>
      </c>
      <c r="P2558" t="b">
        <v>0</v>
      </c>
      <c r="Q2558">
        <v>34</v>
      </c>
      <c r="R2558" t="b">
        <v>1</v>
      </c>
      <c r="S2558" t="s">
        <v>8298</v>
      </c>
      <c r="T2558" t="s">
        <v>8352</v>
      </c>
      <c r="U2558" t="s">
        <v>8392</v>
      </c>
    </row>
    <row r="2559" spans="1:21" ht="50" customHeight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15" t="str">
        <f t="shared" si="117"/>
        <v>less than 1000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 s="9">
        <f t="shared" si="118"/>
        <v>41774.745208333334</v>
      </c>
      <c r="L2559" s="11">
        <v>2014</v>
      </c>
      <c r="M2559">
        <v>1397584386</v>
      </c>
      <c r="N2559" s="9">
        <f t="shared" si="119"/>
        <v>41744.745208333334</v>
      </c>
      <c r="O2559" s="11">
        <f>YEAR(Table1[[#This Row],[launch date  conversion]])</f>
        <v>2014</v>
      </c>
      <c r="P2559" t="b">
        <v>0</v>
      </c>
      <c r="Q2559">
        <v>36</v>
      </c>
      <c r="R2559" t="b">
        <v>1</v>
      </c>
      <c r="S2559" t="s">
        <v>8298</v>
      </c>
      <c r="T2559" t="s">
        <v>8352</v>
      </c>
      <c r="U2559" t="s">
        <v>8392</v>
      </c>
    </row>
    <row r="2560" spans="1:21" ht="50" customHeight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15" t="str">
        <f t="shared" si="117"/>
        <v>1000 to 4999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 s="9">
        <f t="shared" si="118"/>
        <v>42125.582638888889</v>
      </c>
      <c r="L2560" s="11">
        <v>2015</v>
      </c>
      <c r="M2560">
        <v>1427747906</v>
      </c>
      <c r="N2560" s="9">
        <f t="shared" si="119"/>
        <v>42093.860023148154</v>
      </c>
      <c r="O2560" s="11">
        <f>YEAR(Table1[[#This Row],[launch date  conversion]])</f>
        <v>2015</v>
      </c>
      <c r="P2560" t="b">
        <v>0</v>
      </c>
      <c r="Q2560">
        <v>18</v>
      </c>
      <c r="R2560" t="b">
        <v>1</v>
      </c>
      <c r="S2560" t="s">
        <v>8298</v>
      </c>
      <c r="T2560" t="s">
        <v>8352</v>
      </c>
      <c r="U2560" t="s">
        <v>8392</v>
      </c>
    </row>
    <row r="2561" spans="1:21" ht="50" customHeight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15" t="str">
        <f t="shared" si="117"/>
        <v>less than 1000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 s="9">
        <f t="shared" si="118"/>
        <v>40862.817361111112</v>
      </c>
      <c r="L2561" s="11">
        <v>2011</v>
      </c>
      <c r="M2561">
        <v>1318539484</v>
      </c>
      <c r="N2561" s="9">
        <f t="shared" si="119"/>
        <v>40829.873657407406</v>
      </c>
      <c r="O2561" s="11">
        <f>YEAR(Table1[[#This Row],[launch date  conversion]])</f>
        <v>2011</v>
      </c>
      <c r="P2561" t="b">
        <v>0</v>
      </c>
      <c r="Q2561">
        <v>25</v>
      </c>
      <c r="R2561" t="b">
        <v>1</v>
      </c>
      <c r="S2561" t="s">
        <v>8298</v>
      </c>
      <c r="T2561" t="s">
        <v>8352</v>
      </c>
      <c r="U2561" t="s">
        <v>8392</v>
      </c>
    </row>
    <row r="2562" spans="1:21" ht="50" customHeight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15" t="str">
        <f t="shared" ref="E2562:E2625" si="120">_xlfn.IFS(D2562&lt;1000,"less than 1000",D2562&lt;5000, "1000 to 4999",D2562&lt;10000, "5000 to 9999",D2562&lt;15000, "10000 to 14999",D2562&lt;20000,"15000 to 19999",D2562&lt;25000, "20000 to 24999", D2562&lt;30000, "25000 to 29999",D2562&lt;35000,"30000 to 34999", D2562&lt;40000,"35000 to 39999", D2562&lt;45000,"40000 to 44999",D2562&lt;50000,"45000 to 49999",TRUE, "Greater than 50000")</f>
        <v>1000 to 4999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 s="9">
        <f t="shared" si="118"/>
        <v>42069.951087962967</v>
      </c>
      <c r="L2562" s="11">
        <v>2015</v>
      </c>
      <c r="M2562">
        <v>1423090174</v>
      </c>
      <c r="N2562" s="9">
        <f t="shared" si="119"/>
        <v>42039.951087962967</v>
      </c>
      <c r="O2562" s="11">
        <f>YEAR(Table1[[#This Row],[launch date  conversion]])</f>
        <v>2015</v>
      </c>
      <c r="P2562" t="b">
        <v>0</v>
      </c>
      <c r="Q2562">
        <v>21</v>
      </c>
      <c r="R2562" t="b">
        <v>1</v>
      </c>
      <c r="S2562" t="s">
        <v>8298</v>
      </c>
      <c r="T2562" t="s">
        <v>8352</v>
      </c>
      <c r="U2562" t="s">
        <v>8392</v>
      </c>
    </row>
    <row r="2563" spans="1:21" ht="50" customHeight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15" t="str">
        <f t="shared" si="120"/>
        <v>Greater than 50000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9">
        <f t="shared" ref="K2563:K2626" si="121">(((J2563/60)/60)/24)+DATE(1970,1,1)</f>
        <v>42290.528807870374</v>
      </c>
      <c r="L2563" s="11">
        <v>2015</v>
      </c>
      <c r="M2563">
        <v>1442148089</v>
      </c>
      <c r="N2563" s="9">
        <f t="shared" ref="N2563:N2626" si="122">(((M2563/60)/60)/24)+DATE(1970,1,1)</f>
        <v>42260.528807870374</v>
      </c>
      <c r="O2563" s="11">
        <f>YEAR(Table1[[#This Row],[launch date  conversion]])</f>
        <v>2015</v>
      </c>
      <c r="P2563" t="b">
        <v>0</v>
      </c>
      <c r="Q2563">
        <v>0</v>
      </c>
      <c r="R2563" t="b">
        <v>0</v>
      </c>
      <c r="S2563" t="s">
        <v>8282</v>
      </c>
      <c r="T2563" t="s">
        <v>8349</v>
      </c>
      <c r="U2563" t="s">
        <v>8378</v>
      </c>
    </row>
    <row r="2564" spans="1:21" ht="50" customHeight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15" t="str">
        <f t="shared" si="120"/>
        <v>10000 to 14999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 s="9">
        <f t="shared" si="121"/>
        <v>42654.524756944447</v>
      </c>
      <c r="L2564" s="11">
        <v>2016</v>
      </c>
      <c r="M2564">
        <v>1471005339</v>
      </c>
      <c r="N2564" s="9">
        <f t="shared" si="122"/>
        <v>42594.524756944447</v>
      </c>
      <c r="O2564" s="11">
        <f>YEAR(Table1[[#This Row],[launch date  conversion]])</f>
        <v>2016</v>
      </c>
      <c r="P2564" t="b">
        <v>0</v>
      </c>
      <c r="Q2564">
        <v>3</v>
      </c>
      <c r="R2564" t="b">
        <v>0</v>
      </c>
      <c r="S2564" t="s">
        <v>8282</v>
      </c>
      <c r="T2564" t="s">
        <v>8349</v>
      </c>
      <c r="U2564" t="s">
        <v>8378</v>
      </c>
    </row>
    <row r="2565" spans="1:21" ht="50" customHeight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15" t="str">
        <f t="shared" si="120"/>
        <v>20000 to 24999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9">
        <f t="shared" si="121"/>
        <v>42215.139479166668</v>
      </c>
      <c r="L2565" s="11">
        <v>2015</v>
      </c>
      <c r="M2565">
        <v>1433042451</v>
      </c>
      <c r="N2565" s="9">
        <f t="shared" si="122"/>
        <v>42155.139479166668</v>
      </c>
      <c r="O2565" s="11">
        <f>YEAR(Table1[[#This Row],[launch date  conversion]])</f>
        <v>2015</v>
      </c>
      <c r="P2565" t="b">
        <v>0</v>
      </c>
      <c r="Q2565">
        <v>0</v>
      </c>
      <c r="R2565" t="b">
        <v>0</v>
      </c>
      <c r="S2565" t="s">
        <v>8282</v>
      </c>
      <c r="T2565" t="s">
        <v>8349</v>
      </c>
      <c r="U2565" t="s">
        <v>8378</v>
      </c>
    </row>
    <row r="2566" spans="1:21" ht="50" customHeight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15" t="str">
        <f t="shared" si="120"/>
        <v>40000 to 44999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9">
        <f t="shared" si="121"/>
        <v>41852.040497685186</v>
      </c>
      <c r="L2566" s="11">
        <v>2014</v>
      </c>
      <c r="M2566">
        <v>1404262699</v>
      </c>
      <c r="N2566" s="9">
        <f t="shared" si="122"/>
        <v>41822.040497685186</v>
      </c>
      <c r="O2566" s="11">
        <f>YEAR(Table1[[#This Row],[launch date  conversion]])</f>
        <v>2014</v>
      </c>
      <c r="P2566" t="b">
        <v>0</v>
      </c>
      <c r="Q2566">
        <v>0</v>
      </c>
      <c r="R2566" t="b">
        <v>0</v>
      </c>
      <c r="S2566" t="s">
        <v>8282</v>
      </c>
      <c r="T2566" t="s">
        <v>8349</v>
      </c>
      <c r="U2566" t="s">
        <v>8378</v>
      </c>
    </row>
    <row r="2567" spans="1:21" ht="50" customHeight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15" t="str">
        <f t="shared" si="120"/>
        <v>10000 to 14999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 s="9">
        <f t="shared" si="121"/>
        <v>42499.868055555555</v>
      </c>
      <c r="L2567" s="11">
        <v>2016</v>
      </c>
      <c r="M2567">
        <v>1457710589</v>
      </c>
      <c r="N2567" s="9">
        <f t="shared" si="122"/>
        <v>42440.650335648148</v>
      </c>
      <c r="O2567" s="11">
        <f>YEAR(Table1[[#This Row],[launch date  conversion]])</f>
        <v>2016</v>
      </c>
      <c r="P2567" t="b">
        <v>0</v>
      </c>
      <c r="Q2567">
        <v>1</v>
      </c>
      <c r="R2567" t="b">
        <v>0</v>
      </c>
      <c r="S2567" t="s">
        <v>8282</v>
      </c>
      <c r="T2567" t="s">
        <v>8349</v>
      </c>
      <c r="U2567" t="s">
        <v>8378</v>
      </c>
    </row>
    <row r="2568" spans="1:21" ht="50" customHeight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15" t="str">
        <f t="shared" si="120"/>
        <v>35000 to 39999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9">
        <f t="shared" si="121"/>
        <v>41872.980879629627</v>
      </c>
      <c r="L2568" s="11">
        <v>2014</v>
      </c>
      <c r="M2568">
        <v>1406071948</v>
      </c>
      <c r="N2568" s="9">
        <f t="shared" si="122"/>
        <v>41842.980879629627</v>
      </c>
      <c r="O2568" s="11">
        <f>YEAR(Table1[[#This Row],[launch date  conversion]])</f>
        <v>2014</v>
      </c>
      <c r="P2568" t="b">
        <v>0</v>
      </c>
      <c r="Q2568">
        <v>0</v>
      </c>
      <c r="R2568" t="b">
        <v>0</v>
      </c>
      <c r="S2568" t="s">
        <v>8282</v>
      </c>
      <c r="T2568" t="s">
        <v>8349</v>
      </c>
      <c r="U2568" t="s">
        <v>8378</v>
      </c>
    </row>
    <row r="2569" spans="1:21" ht="50" customHeight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15" t="str">
        <f t="shared" si="120"/>
        <v>45000 to 49999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 s="9">
        <f t="shared" si="121"/>
        <v>42117.878912037035</v>
      </c>
      <c r="L2569" s="11">
        <v>2015</v>
      </c>
      <c r="M2569">
        <v>1427231138</v>
      </c>
      <c r="N2569" s="9">
        <f t="shared" si="122"/>
        <v>42087.878912037035</v>
      </c>
      <c r="O2569" s="11">
        <f>YEAR(Table1[[#This Row],[launch date  conversion]])</f>
        <v>2015</v>
      </c>
      <c r="P2569" t="b">
        <v>0</v>
      </c>
      <c r="Q2569">
        <v>2</v>
      </c>
      <c r="R2569" t="b">
        <v>0</v>
      </c>
      <c r="S2569" t="s">
        <v>8282</v>
      </c>
      <c r="T2569" t="s">
        <v>8349</v>
      </c>
      <c r="U2569" t="s">
        <v>8378</v>
      </c>
    </row>
    <row r="2570" spans="1:21" ht="50" customHeight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15" t="str">
        <f t="shared" si="120"/>
        <v>10000 to 14999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 s="9">
        <f t="shared" si="121"/>
        <v>42614.666597222225</v>
      </c>
      <c r="L2570" s="11">
        <v>2016</v>
      </c>
      <c r="M2570">
        <v>1470153594</v>
      </c>
      <c r="N2570" s="9">
        <f t="shared" si="122"/>
        <v>42584.666597222225</v>
      </c>
      <c r="O2570" s="11">
        <f>YEAR(Table1[[#This Row],[launch date  conversion]])</f>
        <v>2016</v>
      </c>
      <c r="P2570" t="b">
        <v>0</v>
      </c>
      <c r="Q2570">
        <v>1</v>
      </c>
      <c r="R2570" t="b">
        <v>0</v>
      </c>
      <c r="S2570" t="s">
        <v>8282</v>
      </c>
      <c r="T2570" t="s">
        <v>8349</v>
      </c>
      <c r="U2570" t="s">
        <v>8378</v>
      </c>
    </row>
    <row r="2571" spans="1:21" ht="50" customHeight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15" t="str">
        <f t="shared" si="120"/>
        <v>5000 to 9999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 s="9">
        <f t="shared" si="121"/>
        <v>42264.105462962965</v>
      </c>
      <c r="L2571" s="11">
        <v>2015</v>
      </c>
      <c r="M2571">
        <v>1439865112</v>
      </c>
      <c r="N2571" s="9">
        <f t="shared" si="122"/>
        <v>42234.105462962965</v>
      </c>
      <c r="O2571" s="11">
        <f>YEAR(Table1[[#This Row],[launch date  conversion]])</f>
        <v>2015</v>
      </c>
      <c r="P2571" t="b">
        <v>0</v>
      </c>
      <c r="Q2571">
        <v>2</v>
      </c>
      <c r="R2571" t="b">
        <v>0</v>
      </c>
      <c r="S2571" t="s">
        <v>8282</v>
      </c>
      <c r="T2571" t="s">
        <v>8349</v>
      </c>
      <c r="U2571" t="s">
        <v>8378</v>
      </c>
    </row>
    <row r="2572" spans="1:21" ht="50" customHeight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15" t="str">
        <f t="shared" si="120"/>
        <v>5000 to 9999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 s="9">
        <f t="shared" si="121"/>
        <v>42774.903182870374</v>
      </c>
      <c r="L2572" s="11">
        <v>2017</v>
      </c>
      <c r="M2572">
        <v>1483998035</v>
      </c>
      <c r="N2572" s="9">
        <f t="shared" si="122"/>
        <v>42744.903182870374</v>
      </c>
      <c r="O2572" s="11">
        <f>YEAR(Table1[[#This Row],[launch date  conversion]])</f>
        <v>2017</v>
      </c>
      <c r="P2572" t="b">
        <v>0</v>
      </c>
      <c r="Q2572">
        <v>2</v>
      </c>
      <c r="R2572" t="b">
        <v>0</v>
      </c>
      <c r="S2572" t="s">
        <v>8282</v>
      </c>
      <c r="T2572" t="s">
        <v>8349</v>
      </c>
      <c r="U2572" t="s">
        <v>8378</v>
      </c>
    </row>
    <row r="2573" spans="1:21" ht="50" customHeight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15" t="str">
        <f t="shared" si="120"/>
        <v>Greater than 50000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 s="9">
        <f t="shared" si="121"/>
        <v>42509.341678240744</v>
      </c>
      <c r="L2573" s="11">
        <v>2016</v>
      </c>
      <c r="M2573">
        <v>1458461521</v>
      </c>
      <c r="N2573" s="9">
        <f t="shared" si="122"/>
        <v>42449.341678240744</v>
      </c>
      <c r="O2573" s="11">
        <f>YEAR(Table1[[#This Row],[launch date  conversion]])</f>
        <v>2016</v>
      </c>
      <c r="P2573" t="b">
        <v>0</v>
      </c>
      <c r="Q2573">
        <v>4</v>
      </c>
      <c r="R2573" t="b">
        <v>0</v>
      </c>
      <c r="S2573" t="s">
        <v>8282</v>
      </c>
      <c r="T2573" t="s">
        <v>8349</v>
      </c>
      <c r="U2573" t="s">
        <v>8378</v>
      </c>
    </row>
    <row r="2574" spans="1:21" ht="50" customHeight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15" t="str">
        <f t="shared" si="120"/>
        <v>30000 to 34999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9">
        <f t="shared" si="121"/>
        <v>42107.119409722218</v>
      </c>
      <c r="L2574" s="11">
        <v>2015</v>
      </c>
      <c r="M2574">
        <v>1426301517</v>
      </c>
      <c r="N2574" s="9">
        <f t="shared" si="122"/>
        <v>42077.119409722218</v>
      </c>
      <c r="O2574" s="11">
        <f>YEAR(Table1[[#This Row],[launch date  conversion]])</f>
        <v>2015</v>
      </c>
      <c r="P2574" t="b">
        <v>0</v>
      </c>
      <c r="Q2574">
        <v>0</v>
      </c>
      <c r="R2574" t="b">
        <v>0</v>
      </c>
      <c r="S2574" t="s">
        <v>8282</v>
      </c>
      <c r="T2574" t="s">
        <v>8349</v>
      </c>
      <c r="U2574" t="s">
        <v>8378</v>
      </c>
    </row>
    <row r="2575" spans="1:21" ht="50" customHeight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15" t="str">
        <f t="shared" si="120"/>
        <v>5000 to 9999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9">
        <f t="shared" si="121"/>
        <v>41874.592002314814</v>
      </c>
      <c r="L2575" s="11">
        <v>2014</v>
      </c>
      <c r="M2575">
        <v>1404915149</v>
      </c>
      <c r="N2575" s="9">
        <f t="shared" si="122"/>
        <v>41829.592002314814</v>
      </c>
      <c r="O2575" s="11">
        <f>YEAR(Table1[[#This Row],[launch date  conversion]])</f>
        <v>2014</v>
      </c>
      <c r="P2575" t="b">
        <v>0</v>
      </c>
      <c r="Q2575">
        <v>0</v>
      </c>
      <c r="R2575" t="b">
        <v>0</v>
      </c>
      <c r="S2575" t="s">
        <v>8282</v>
      </c>
      <c r="T2575" t="s">
        <v>8349</v>
      </c>
      <c r="U2575" t="s">
        <v>8378</v>
      </c>
    </row>
    <row r="2576" spans="1:21" ht="50" customHeight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15" t="str">
        <f t="shared" si="120"/>
        <v>10000 to 14999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9">
        <f t="shared" si="121"/>
        <v>42508.825752314813</v>
      </c>
      <c r="L2576" s="11">
        <v>2016</v>
      </c>
      <c r="M2576">
        <v>1461786545</v>
      </c>
      <c r="N2576" s="9">
        <f t="shared" si="122"/>
        <v>42487.825752314813</v>
      </c>
      <c r="O2576" s="11">
        <f>YEAR(Table1[[#This Row],[launch date  conversion]])</f>
        <v>2016</v>
      </c>
      <c r="P2576" t="b">
        <v>0</v>
      </c>
      <c r="Q2576">
        <v>0</v>
      </c>
      <c r="R2576" t="b">
        <v>0</v>
      </c>
      <c r="S2576" t="s">
        <v>8282</v>
      </c>
      <c r="T2576" t="s">
        <v>8349</v>
      </c>
      <c r="U2576" t="s">
        <v>8378</v>
      </c>
    </row>
    <row r="2577" spans="1:21" ht="50" customHeight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15" t="str">
        <f t="shared" si="120"/>
        <v>Greater than 50000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9">
        <f t="shared" si="121"/>
        <v>42016.108726851846</v>
      </c>
      <c r="L2577" s="11">
        <v>2015</v>
      </c>
      <c r="M2577">
        <v>1418438194</v>
      </c>
      <c r="N2577" s="9">
        <f t="shared" si="122"/>
        <v>41986.108726851846</v>
      </c>
      <c r="O2577" s="11">
        <f>YEAR(Table1[[#This Row],[launch date  conversion]])</f>
        <v>2014</v>
      </c>
      <c r="P2577" t="b">
        <v>0</v>
      </c>
      <c r="Q2577">
        <v>0</v>
      </c>
      <c r="R2577" t="b">
        <v>0</v>
      </c>
      <c r="S2577" t="s">
        <v>8282</v>
      </c>
      <c r="T2577" t="s">
        <v>8349</v>
      </c>
      <c r="U2577" t="s">
        <v>8378</v>
      </c>
    </row>
    <row r="2578" spans="1:21" ht="50" customHeight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15" t="str">
        <f t="shared" si="120"/>
        <v>10000 to 14999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9">
        <f t="shared" si="121"/>
        <v>42104.968136574069</v>
      </c>
      <c r="L2578" s="11">
        <v>2015</v>
      </c>
      <c r="M2578">
        <v>1424823247</v>
      </c>
      <c r="N2578" s="9">
        <f t="shared" si="122"/>
        <v>42060.00980324074</v>
      </c>
      <c r="O2578" s="11">
        <f>YEAR(Table1[[#This Row],[launch date  conversion]])</f>
        <v>2015</v>
      </c>
      <c r="P2578" t="b">
        <v>0</v>
      </c>
      <c r="Q2578">
        <v>0</v>
      </c>
      <c r="R2578" t="b">
        <v>0</v>
      </c>
      <c r="S2578" t="s">
        <v>8282</v>
      </c>
      <c r="T2578" t="s">
        <v>8349</v>
      </c>
      <c r="U2578" t="s">
        <v>8378</v>
      </c>
    </row>
    <row r="2579" spans="1:21" ht="50" customHeight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15" t="str">
        <f t="shared" si="120"/>
        <v>15000 to 19999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9">
        <f t="shared" si="121"/>
        <v>41855.820567129631</v>
      </c>
      <c r="L2579" s="11">
        <v>2014</v>
      </c>
      <c r="M2579">
        <v>1405021297</v>
      </c>
      <c r="N2579" s="9">
        <f t="shared" si="122"/>
        <v>41830.820567129631</v>
      </c>
      <c r="O2579" s="11">
        <f>YEAR(Table1[[#This Row],[launch date  conversion]])</f>
        <v>2014</v>
      </c>
      <c r="P2579" t="b">
        <v>0</v>
      </c>
      <c r="Q2579">
        <v>0</v>
      </c>
      <c r="R2579" t="b">
        <v>0</v>
      </c>
      <c r="S2579" t="s">
        <v>8282</v>
      </c>
      <c r="T2579" t="s">
        <v>8349</v>
      </c>
      <c r="U2579" t="s">
        <v>8378</v>
      </c>
    </row>
    <row r="2580" spans="1:21" ht="50" customHeight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15" t="str">
        <f t="shared" si="120"/>
        <v>5000 to 9999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9">
        <f t="shared" si="121"/>
        <v>42286.708333333328</v>
      </c>
      <c r="L2580" s="11">
        <v>2015</v>
      </c>
      <c r="M2580">
        <v>1440203579</v>
      </c>
      <c r="N2580" s="9">
        <f t="shared" si="122"/>
        <v>42238.022905092599</v>
      </c>
      <c r="O2580" s="11">
        <f>YEAR(Table1[[#This Row],[launch date  conversion]])</f>
        <v>2015</v>
      </c>
      <c r="P2580" t="b">
        <v>0</v>
      </c>
      <c r="Q2580">
        <v>0</v>
      </c>
      <c r="R2580" t="b">
        <v>0</v>
      </c>
      <c r="S2580" t="s">
        <v>8282</v>
      </c>
      <c r="T2580" t="s">
        <v>8349</v>
      </c>
      <c r="U2580" t="s">
        <v>8378</v>
      </c>
    </row>
    <row r="2581" spans="1:21" ht="50" customHeight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15" t="str">
        <f t="shared" si="120"/>
        <v>Greater than 50000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 s="9">
        <f t="shared" si="121"/>
        <v>41897.829895833333</v>
      </c>
      <c r="L2581" s="11">
        <v>2014</v>
      </c>
      <c r="M2581">
        <v>1405626903</v>
      </c>
      <c r="N2581" s="9">
        <f t="shared" si="122"/>
        <v>41837.829895833333</v>
      </c>
      <c r="O2581" s="11">
        <f>YEAR(Table1[[#This Row],[launch date  conversion]])</f>
        <v>2014</v>
      </c>
      <c r="P2581" t="b">
        <v>0</v>
      </c>
      <c r="Q2581">
        <v>12</v>
      </c>
      <c r="R2581" t="b">
        <v>0</v>
      </c>
      <c r="S2581" t="s">
        <v>8282</v>
      </c>
      <c r="T2581" t="s">
        <v>8349</v>
      </c>
      <c r="U2581" t="s">
        <v>8378</v>
      </c>
    </row>
    <row r="2582" spans="1:21" ht="50" customHeight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15" t="str">
        <f t="shared" si="120"/>
        <v>5000 to 9999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 s="9">
        <f t="shared" si="121"/>
        <v>42140.125</v>
      </c>
      <c r="L2582" s="11">
        <v>2015</v>
      </c>
      <c r="M2582">
        <v>1429170603</v>
      </c>
      <c r="N2582" s="9">
        <f t="shared" si="122"/>
        <v>42110.326423611114</v>
      </c>
      <c r="O2582" s="11">
        <f>YEAR(Table1[[#This Row],[launch date  conversion]])</f>
        <v>2015</v>
      </c>
      <c r="P2582" t="b">
        <v>0</v>
      </c>
      <c r="Q2582">
        <v>2</v>
      </c>
      <c r="R2582" t="b">
        <v>0</v>
      </c>
      <c r="S2582" t="s">
        <v>8282</v>
      </c>
      <c r="T2582" t="s">
        <v>8349</v>
      </c>
      <c r="U2582" t="s">
        <v>8378</v>
      </c>
    </row>
    <row r="2583" spans="1:21" ht="50" customHeight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15" t="str">
        <f t="shared" si="120"/>
        <v>5000 to 9999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 s="9">
        <f t="shared" si="121"/>
        <v>42324.670115740737</v>
      </c>
      <c r="L2583" s="11">
        <v>2015</v>
      </c>
      <c r="M2583">
        <v>1445094298</v>
      </c>
      <c r="N2583" s="9">
        <f t="shared" si="122"/>
        <v>42294.628449074073</v>
      </c>
      <c r="O2583" s="11">
        <f>YEAR(Table1[[#This Row],[launch date  conversion]])</f>
        <v>2015</v>
      </c>
      <c r="P2583" t="b">
        <v>0</v>
      </c>
      <c r="Q2583">
        <v>11</v>
      </c>
      <c r="R2583" t="b">
        <v>0</v>
      </c>
      <c r="S2583" t="s">
        <v>8282</v>
      </c>
      <c r="T2583" t="s">
        <v>8349</v>
      </c>
      <c r="U2583" t="s">
        <v>8378</v>
      </c>
    </row>
    <row r="2584" spans="1:21" ht="50" customHeight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15" t="str">
        <f t="shared" si="120"/>
        <v>Greater than 50000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 s="9">
        <f t="shared" si="121"/>
        <v>42672.988819444443</v>
      </c>
      <c r="L2584" s="11">
        <v>2016</v>
      </c>
      <c r="M2584">
        <v>1475192634</v>
      </c>
      <c r="N2584" s="9">
        <f t="shared" si="122"/>
        <v>42642.988819444443</v>
      </c>
      <c r="O2584" s="11">
        <f>YEAR(Table1[[#This Row],[launch date  conversion]])</f>
        <v>2016</v>
      </c>
      <c r="P2584" t="b">
        <v>0</v>
      </c>
      <c r="Q2584">
        <v>1</v>
      </c>
      <c r="R2584" t="b">
        <v>0</v>
      </c>
      <c r="S2584" t="s">
        <v>8282</v>
      </c>
      <c r="T2584" t="s">
        <v>8349</v>
      </c>
      <c r="U2584" t="s">
        <v>8378</v>
      </c>
    </row>
    <row r="2585" spans="1:21" ht="50" customHeight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15" t="str">
        <f t="shared" si="120"/>
        <v>1000 to 4999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 s="9">
        <f t="shared" si="121"/>
        <v>42079.727777777778</v>
      </c>
      <c r="L2585" s="11">
        <v>2015</v>
      </c>
      <c r="M2585">
        <v>1421346480</v>
      </c>
      <c r="N2585" s="9">
        <f t="shared" si="122"/>
        <v>42019.76944444445</v>
      </c>
      <c r="O2585" s="11">
        <f>YEAR(Table1[[#This Row],[launch date  conversion]])</f>
        <v>2015</v>
      </c>
      <c r="P2585" t="b">
        <v>0</v>
      </c>
      <c r="Q2585">
        <v>5</v>
      </c>
      <c r="R2585" t="b">
        <v>0</v>
      </c>
      <c r="S2585" t="s">
        <v>8282</v>
      </c>
      <c r="T2585" t="s">
        <v>8349</v>
      </c>
      <c r="U2585" t="s">
        <v>8378</v>
      </c>
    </row>
    <row r="2586" spans="1:21" ht="50" customHeight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15" t="str">
        <f t="shared" si="120"/>
        <v>10000 to 14999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9">
        <f t="shared" si="121"/>
        <v>42170.173252314817</v>
      </c>
      <c r="L2586" s="11">
        <v>2015</v>
      </c>
      <c r="M2586">
        <v>1431749369</v>
      </c>
      <c r="N2586" s="9">
        <f t="shared" si="122"/>
        <v>42140.173252314817</v>
      </c>
      <c r="O2586" s="11">
        <f>YEAR(Table1[[#This Row],[launch date  conversion]])</f>
        <v>2015</v>
      </c>
      <c r="P2586" t="b">
        <v>0</v>
      </c>
      <c r="Q2586">
        <v>0</v>
      </c>
      <c r="R2586" t="b">
        <v>0</v>
      </c>
      <c r="S2586" t="s">
        <v>8282</v>
      </c>
      <c r="T2586" t="s">
        <v>8349</v>
      </c>
      <c r="U2586" t="s">
        <v>8378</v>
      </c>
    </row>
    <row r="2587" spans="1:21" ht="50" customHeight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15" t="str">
        <f t="shared" si="120"/>
        <v>30000 to 34999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 s="9">
        <f t="shared" si="121"/>
        <v>41825.963333333333</v>
      </c>
      <c r="L2587" s="11">
        <v>2014</v>
      </c>
      <c r="M2587">
        <v>1402009632</v>
      </c>
      <c r="N2587" s="9">
        <f t="shared" si="122"/>
        <v>41795.963333333333</v>
      </c>
      <c r="O2587" s="11">
        <f>YEAR(Table1[[#This Row],[launch date  conversion]])</f>
        <v>2014</v>
      </c>
      <c r="P2587" t="b">
        <v>0</v>
      </c>
      <c r="Q2587">
        <v>1</v>
      </c>
      <c r="R2587" t="b">
        <v>0</v>
      </c>
      <c r="S2587" t="s">
        <v>8282</v>
      </c>
      <c r="T2587" t="s">
        <v>8349</v>
      </c>
      <c r="U2587" t="s">
        <v>8378</v>
      </c>
    </row>
    <row r="2588" spans="1:21" ht="50" customHeight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15" t="str">
        <f t="shared" si="120"/>
        <v>1000 to 4999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 s="9">
        <f t="shared" si="121"/>
        <v>42363.330277777779</v>
      </c>
      <c r="L2588" s="11">
        <v>2015</v>
      </c>
      <c r="M2588">
        <v>1448438136</v>
      </c>
      <c r="N2588" s="9">
        <f t="shared" si="122"/>
        <v>42333.330277777779</v>
      </c>
      <c r="O2588" s="11">
        <f>YEAR(Table1[[#This Row],[launch date  conversion]])</f>
        <v>2015</v>
      </c>
      <c r="P2588" t="b">
        <v>0</v>
      </c>
      <c r="Q2588">
        <v>1</v>
      </c>
      <c r="R2588" t="b">
        <v>0</v>
      </c>
      <c r="S2588" t="s">
        <v>8282</v>
      </c>
      <c r="T2588" t="s">
        <v>8349</v>
      </c>
      <c r="U2588" t="s">
        <v>8378</v>
      </c>
    </row>
    <row r="2589" spans="1:21" ht="50" customHeight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15" t="str">
        <f t="shared" si="120"/>
        <v>Greater than 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 s="9">
        <f t="shared" si="121"/>
        <v>42368.675381944442</v>
      </c>
      <c r="L2589" s="11">
        <v>2015</v>
      </c>
      <c r="M2589">
        <v>1448899953</v>
      </c>
      <c r="N2589" s="9">
        <f t="shared" si="122"/>
        <v>42338.675381944442</v>
      </c>
      <c r="O2589" s="11">
        <f>YEAR(Table1[[#This Row],[launch date  conversion]])</f>
        <v>2015</v>
      </c>
      <c r="P2589" t="b">
        <v>0</v>
      </c>
      <c r="Q2589">
        <v>6</v>
      </c>
      <c r="R2589" t="b">
        <v>0</v>
      </c>
      <c r="S2589" t="s">
        <v>8282</v>
      </c>
      <c r="T2589" t="s">
        <v>8349</v>
      </c>
      <c r="U2589" t="s">
        <v>8378</v>
      </c>
    </row>
    <row r="2590" spans="1:21" ht="50" customHeight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15" t="str">
        <f t="shared" si="120"/>
        <v>5000 to 9999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 s="9">
        <f t="shared" si="121"/>
        <v>42094.551388888889</v>
      </c>
      <c r="L2590" s="11">
        <v>2015</v>
      </c>
      <c r="M2590">
        <v>1423325626</v>
      </c>
      <c r="N2590" s="9">
        <f t="shared" si="122"/>
        <v>42042.676226851851</v>
      </c>
      <c r="O2590" s="11">
        <f>YEAR(Table1[[#This Row],[launch date  conversion]])</f>
        <v>2015</v>
      </c>
      <c r="P2590" t="b">
        <v>0</v>
      </c>
      <c r="Q2590">
        <v>8</v>
      </c>
      <c r="R2590" t="b">
        <v>0</v>
      </c>
      <c r="S2590" t="s">
        <v>8282</v>
      </c>
      <c r="T2590" t="s">
        <v>8349</v>
      </c>
      <c r="U2590" t="s">
        <v>8378</v>
      </c>
    </row>
    <row r="2591" spans="1:21" ht="50" customHeight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15" t="str">
        <f t="shared" si="120"/>
        <v>Greater than 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 s="9">
        <f t="shared" si="121"/>
        <v>42452.494525462964</v>
      </c>
      <c r="L2591" s="11">
        <v>2016</v>
      </c>
      <c r="M2591">
        <v>1456145527</v>
      </c>
      <c r="N2591" s="9">
        <f t="shared" si="122"/>
        <v>42422.536192129628</v>
      </c>
      <c r="O2591" s="11">
        <f>YEAR(Table1[[#This Row],[launch date  conversion]])</f>
        <v>2016</v>
      </c>
      <c r="P2591" t="b">
        <v>0</v>
      </c>
      <c r="Q2591">
        <v>1</v>
      </c>
      <c r="R2591" t="b">
        <v>0</v>
      </c>
      <c r="S2591" t="s">
        <v>8282</v>
      </c>
      <c r="T2591" t="s">
        <v>8349</v>
      </c>
      <c r="U2591" t="s">
        <v>8378</v>
      </c>
    </row>
    <row r="2592" spans="1:21" ht="50" customHeight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15" t="str">
        <f t="shared" si="120"/>
        <v>1000 to 4999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9">
        <f t="shared" si="121"/>
        <v>42395.589085648149</v>
      </c>
      <c r="L2592" s="11">
        <v>2016</v>
      </c>
      <c r="M2592">
        <v>1453212497</v>
      </c>
      <c r="N2592" s="9">
        <f t="shared" si="122"/>
        <v>42388.589085648149</v>
      </c>
      <c r="O2592" s="11">
        <f>YEAR(Table1[[#This Row],[launch date  conversion]])</f>
        <v>2016</v>
      </c>
      <c r="P2592" t="b">
        <v>0</v>
      </c>
      <c r="Q2592">
        <v>0</v>
      </c>
      <c r="R2592" t="b">
        <v>0</v>
      </c>
      <c r="S2592" t="s">
        <v>8282</v>
      </c>
      <c r="T2592" t="s">
        <v>8349</v>
      </c>
      <c r="U2592" t="s">
        <v>8378</v>
      </c>
    </row>
    <row r="2593" spans="1:21" ht="50" customHeight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15" t="str">
        <f t="shared" si="120"/>
        <v>1000 to 4999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 s="9">
        <f t="shared" si="121"/>
        <v>42442.864861111113</v>
      </c>
      <c r="L2593" s="11">
        <v>2016</v>
      </c>
      <c r="M2593">
        <v>1452721524</v>
      </c>
      <c r="N2593" s="9">
        <f t="shared" si="122"/>
        <v>42382.906527777777</v>
      </c>
      <c r="O2593" s="11">
        <f>YEAR(Table1[[#This Row],[launch date  conversion]])</f>
        <v>2016</v>
      </c>
      <c r="P2593" t="b">
        <v>0</v>
      </c>
      <c r="Q2593">
        <v>2</v>
      </c>
      <c r="R2593" t="b">
        <v>0</v>
      </c>
      <c r="S2593" t="s">
        <v>8282</v>
      </c>
      <c r="T2593" t="s">
        <v>8349</v>
      </c>
      <c r="U2593" t="s">
        <v>8378</v>
      </c>
    </row>
    <row r="2594" spans="1:21" ht="50" customHeight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15" t="str">
        <f t="shared" si="120"/>
        <v>30000 to 34999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 s="9">
        <f t="shared" si="121"/>
        <v>41917.801168981481</v>
      </c>
      <c r="L2594" s="11">
        <v>2014</v>
      </c>
      <c r="M2594">
        <v>1409944421</v>
      </c>
      <c r="N2594" s="9">
        <f t="shared" si="122"/>
        <v>41887.801168981481</v>
      </c>
      <c r="O2594" s="11">
        <f>YEAR(Table1[[#This Row],[launch date  conversion]])</f>
        <v>2014</v>
      </c>
      <c r="P2594" t="b">
        <v>0</v>
      </c>
      <c r="Q2594">
        <v>1</v>
      </c>
      <c r="R2594" t="b">
        <v>0</v>
      </c>
      <c r="S2594" t="s">
        <v>8282</v>
      </c>
      <c r="T2594" t="s">
        <v>8349</v>
      </c>
      <c r="U2594" t="s">
        <v>8378</v>
      </c>
    </row>
    <row r="2595" spans="1:21" ht="50" customHeight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15" t="str">
        <f t="shared" si="120"/>
        <v>10000 to 14999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9">
        <f t="shared" si="121"/>
        <v>42119.84520833334</v>
      </c>
      <c r="L2595" s="11">
        <v>2015</v>
      </c>
      <c r="M2595">
        <v>1427401026</v>
      </c>
      <c r="N2595" s="9">
        <f t="shared" si="122"/>
        <v>42089.84520833334</v>
      </c>
      <c r="O2595" s="11">
        <f>YEAR(Table1[[#This Row],[launch date  conversion]])</f>
        <v>2015</v>
      </c>
      <c r="P2595" t="b">
        <v>0</v>
      </c>
      <c r="Q2595">
        <v>0</v>
      </c>
      <c r="R2595" t="b">
        <v>0</v>
      </c>
      <c r="S2595" t="s">
        <v>8282</v>
      </c>
      <c r="T2595" t="s">
        <v>8349</v>
      </c>
      <c r="U2595" t="s">
        <v>8378</v>
      </c>
    </row>
    <row r="2596" spans="1:21" ht="50" customHeight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15" t="str">
        <f t="shared" si="120"/>
        <v>Greater than 50000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 s="9">
        <f t="shared" si="121"/>
        <v>41858.967916666668</v>
      </c>
      <c r="L2596" s="11">
        <v>2014</v>
      </c>
      <c r="M2596">
        <v>1404861228</v>
      </c>
      <c r="N2596" s="9">
        <f t="shared" si="122"/>
        <v>41828.967916666668</v>
      </c>
      <c r="O2596" s="11">
        <f>YEAR(Table1[[#This Row],[launch date  conversion]])</f>
        <v>2014</v>
      </c>
      <c r="P2596" t="b">
        <v>0</v>
      </c>
      <c r="Q2596">
        <v>1</v>
      </c>
      <c r="R2596" t="b">
        <v>0</v>
      </c>
      <c r="S2596" t="s">
        <v>8282</v>
      </c>
      <c r="T2596" t="s">
        <v>8349</v>
      </c>
      <c r="U2596" t="s">
        <v>8378</v>
      </c>
    </row>
    <row r="2597" spans="1:21" ht="50" customHeight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15" t="str">
        <f t="shared" si="120"/>
        <v>15000 to 19999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 s="9">
        <f t="shared" si="121"/>
        <v>42790.244212962964</v>
      </c>
      <c r="L2597" s="11">
        <v>2017</v>
      </c>
      <c r="M2597">
        <v>1485323500</v>
      </c>
      <c r="N2597" s="9">
        <f t="shared" si="122"/>
        <v>42760.244212962964</v>
      </c>
      <c r="O2597" s="11">
        <f>YEAR(Table1[[#This Row],[launch date  conversion]])</f>
        <v>2017</v>
      </c>
      <c r="P2597" t="b">
        <v>0</v>
      </c>
      <c r="Q2597">
        <v>19</v>
      </c>
      <c r="R2597" t="b">
        <v>0</v>
      </c>
      <c r="S2597" t="s">
        <v>8282</v>
      </c>
      <c r="T2597" t="s">
        <v>8349</v>
      </c>
      <c r="U2597" t="s">
        <v>8378</v>
      </c>
    </row>
    <row r="2598" spans="1:21" ht="50" customHeight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15" t="str">
        <f t="shared" si="120"/>
        <v>35000 to 39999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 s="9">
        <f t="shared" si="121"/>
        <v>41858.664456018516</v>
      </c>
      <c r="L2598" s="11">
        <v>2014</v>
      </c>
      <c r="M2598">
        <v>1404835009</v>
      </c>
      <c r="N2598" s="9">
        <f t="shared" si="122"/>
        <v>41828.664456018516</v>
      </c>
      <c r="O2598" s="11">
        <f>YEAR(Table1[[#This Row],[launch date  conversion]])</f>
        <v>2014</v>
      </c>
      <c r="P2598" t="b">
        <v>0</v>
      </c>
      <c r="Q2598">
        <v>27</v>
      </c>
      <c r="R2598" t="b">
        <v>0</v>
      </c>
      <c r="S2598" t="s">
        <v>8282</v>
      </c>
      <c r="T2598" t="s">
        <v>8349</v>
      </c>
      <c r="U2598" t="s">
        <v>8378</v>
      </c>
    </row>
    <row r="2599" spans="1:21" ht="50" customHeight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15" t="str">
        <f t="shared" si="120"/>
        <v>1000 to 4999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 s="9">
        <f t="shared" si="121"/>
        <v>42540.341631944444</v>
      </c>
      <c r="L2599" s="11">
        <v>2016</v>
      </c>
      <c r="M2599">
        <v>1463731917</v>
      </c>
      <c r="N2599" s="9">
        <f t="shared" si="122"/>
        <v>42510.341631944444</v>
      </c>
      <c r="O2599" s="11">
        <f>YEAR(Table1[[#This Row],[launch date  conversion]])</f>
        <v>2016</v>
      </c>
      <c r="P2599" t="b">
        <v>0</v>
      </c>
      <c r="Q2599">
        <v>7</v>
      </c>
      <c r="R2599" t="b">
        <v>0</v>
      </c>
      <c r="S2599" t="s">
        <v>8282</v>
      </c>
      <c r="T2599" t="s">
        <v>8349</v>
      </c>
      <c r="U2599" t="s">
        <v>8378</v>
      </c>
    </row>
    <row r="2600" spans="1:21" ht="50" customHeight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15" t="str">
        <f t="shared" si="120"/>
        <v>1000 to 4999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 s="9">
        <f t="shared" si="121"/>
        <v>42270.840289351851</v>
      </c>
      <c r="L2600" s="11">
        <v>2015</v>
      </c>
      <c r="M2600">
        <v>1440447001</v>
      </c>
      <c r="N2600" s="9">
        <f t="shared" si="122"/>
        <v>42240.840289351851</v>
      </c>
      <c r="O2600" s="11">
        <f>YEAR(Table1[[#This Row],[launch date  conversion]])</f>
        <v>2015</v>
      </c>
      <c r="P2600" t="b">
        <v>0</v>
      </c>
      <c r="Q2600">
        <v>14</v>
      </c>
      <c r="R2600" t="b">
        <v>0</v>
      </c>
      <c r="S2600" t="s">
        <v>8282</v>
      </c>
      <c r="T2600" t="s">
        <v>8349</v>
      </c>
      <c r="U2600" t="s">
        <v>8378</v>
      </c>
    </row>
    <row r="2601" spans="1:21" ht="50" customHeight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15" t="str">
        <f t="shared" si="120"/>
        <v>5000 to 9999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 s="9">
        <f t="shared" si="121"/>
        <v>41854.754016203704</v>
      </c>
      <c r="L2601" s="11">
        <v>2014</v>
      </c>
      <c r="M2601">
        <v>1403201147</v>
      </c>
      <c r="N2601" s="9">
        <f t="shared" si="122"/>
        <v>41809.754016203704</v>
      </c>
      <c r="O2601" s="11">
        <f>YEAR(Table1[[#This Row],[launch date  conversion]])</f>
        <v>2014</v>
      </c>
      <c r="P2601" t="b">
        <v>0</v>
      </c>
      <c r="Q2601">
        <v>5</v>
      </c>
      <c r="R2601" t="b">
        <v>0</v>
      </c>
      <c r="S2601" t="s">
        <v>8282</v>
      </c>
      <c r="T2601" t="s">
        <v>8349</v>
      </c>
      <c r="U2601" t="s">
        <v>8378</v>
      </c>
    </row>
    <row r="2602" spans="1:21" ht="50" customHeight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15" t="str">
        <f t="shared" si="120"/>
        <v>Greater than 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 s="9">
        <f t="shared" si="121"/>
        <v>42454.858796296292</v>
      </c>
      <c r="L2602" s="11">
        <v>2016</v>
      </c>
      <c r="M2602">
        <v>1453757800</v>
      </c>
      <c r="N2602" s="9">
        <f t="shared" si="122"/>
        <v>42394.900462962964</v>
      </c>
      <c r="O2602" s="11">
        <f>YEAR(Table1[[#This Row],[launch date  conversion]])</f>
        <v>2016</v>
      </c>
      <c r="P2602" t="b">
        <v>0</v>
      </c>
      <c r="Q2602">
        <v>30</v>
      </c>
      <c r="R2602" t="b">
        <v>0</v>
      </c>
      <c r="S2602" t="s">
        <v>8282</v>
      </c>
      <c r="T2602" t="s">
        <v>8349</v>
      </c>
      <c r="U2602" t="s">
        <v>8378</v>
      </c>
    </row>
    <row r="2603" spans="1:21" ht="50" customHeight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15" t="str">
        <f t="shared" si="120"/>
        <v>less than 1000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 s="9">
        <f t="shared" si="121"/>
        <v>41165.165972222225</v>
      </c>
      <c r="L2603" s="11">
        <v>2012</v>
      </c>
      <c r="M2603">
        <v>1346276349</v>
      </c>
      <c r="N2603" s="9">
        <f t="shared" si="122"/>
        <v>41150.902187499996</v>
      </c>
      <c r="O2603" s="11">
        <f>YEAR(Table1[[#This Row],[launch date  conversion]])</f>
        <v>2012</v>
      </c>
      <c r="P2603" t="b">
        <v>1</v>
      </c>
      <c r="Q2603">
        <v>151</v>
      </c>
      <c r="R2603" t="b">
        <v>1</v>
      </c>
      <c r="S2603" t="s">
        <v>8299</v>
      </c>
      <c r="T2603" t="s">
        <v>8355</v>
      </c>
      <c r="U2603" t="s">
        <v>8393</v>
      </c>
    </row>
    <row r="2604" spans="1:21" ht="50" customHeight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15" t="str">
        <f t="shared" si="120"/>
        <v>10000 to 14999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 s="9">
        <f t="shared" si="121"/>
        <v>41955.888888888891</v>
      </c>
      <c r="L2604" s="11">
        <v>2014</v>
      </c>
      <c r="M2604">
        <v>1412358968</v>
      </c>
      <c r="N2604" s="9">
        <f t="shared" si="122"/>
        <v>41915.747314814813</v>
      </c>
      <c r="O2604" s="11">
        <f>YEAR(Table1[[#This Row],[launch date  conversion]])</f>
        <v>2014</v>
      </c>
      <c r="P2604" t="b">
        <v>1</v>
      </c>
      <c r="Q2604">
        <v>489</v>
      </c>
      <c r="R2604" t="b">
        <v>1</v>
      </c>
      <c r="S2604" t="s">
        <v>8299</v>
      </c>
      <c r="T2604" t="s">
        <v>8355</v>
      </c>
      <c r="U2604" t="s">
        <v>8393</v>
      </c>
    </row>
    <row r="2605" spans="1:21" ht="50" customHeight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15" t="str">
        <f t="shared" si="120"/>
        <v>1000 to 4999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 s="9">
        <f t="shared" si="121"/>
        <v>41631.912662037037</v>
      </c>
      <c r="L2605" s="11">
        <v>2013</v>
      </c>
      <c r="M2605">
        <v>1386626054</v>
      </c>
      <c r="N2605" s="9">
        <f t="shared" si="122"/>
        <v>41617.912662037037</v>
      </c>
      <c r="O2605" s="11">
        <f>YEAR(Table1[[#This Row],[launch date  conversion]])</f>
        <v>2013</v>
      </c>
      <c r="P2605" t="b">
        <v>1</v>
      </c>
      <c r="Q2605">
        <v>50</v>
      </c>
      <c r="R2605" t="b">
        <v>1</v>
      </c>
      <c r="S2605" t="s">
        <v>8299</v>
      </c>
      <c r="T2605" t="s">
        <v>8355</v>
      </c>
      <c r="U2605" t="s">
        <v>8393</v>
      </c>
    </row>
    <row r="2606" spans="1:21" ht="50" customHeight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15" t="str">
        <f t="shared" si="120"/>
        <v>20000 to 24999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 s="9">
        <f t="shared" si="121"/>
        <v>41028.051192129627</v>
      </c>
      <c r="L2606" s="11">
        <v>2012</v>
      </c>
      <c r="M2606">
        <v>1333070023</v>
      </c>
      <c r="N2606" s="9">
        <f t="shared" si="122"/>
        <v>40998.051192129627</v>
      </c>
      <c r="O2606" s="11">
        <f>YEAR(Table1[[#This Row],[launch date  conversion]])</f>
        <v>2012</v>
      </c>
      <c r="P2606" t="b">
        <v>1</v>
      </c>
      <c r="Q2606">
        <v>321</v>
      </c>
      <c r="R2606" t="b">
        <v>1</v>
      </c>
      <c r="S2606" t="s">
        <v>8299</v>
      </c>
      <c r="T2606" t="s">
        <v>8355</v>
      </c>
      <c r="U2606" t="s">
        <v>8393</v>
      </c>
    </row>
    <row r="2607" spans="1:21" ht="50" customHeight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15" t="str">
        <f t="shared" si="120"/>
        <v>Greater than 50000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 s="9">
        <f t="shared" si="121"/>
        <v>42538.541550925926</v>
      </c>
      <c r="L2607" s="11">
        <v>2016</v>
      </c>
      <c r="M2607">
        <v>1463576390</v>
      </c>
      <c r="N2607" s="9">
        <f t="shared" si="122"/>
        <v>42508.541550925926</v>
      </c>
      <c r="O2607" s="11">
        <f>YEAR(Table1[[#This Row],[launch date  conversion]])</f>
        <v>2016</v>
      </c>
      <c r="P2607" t="b">
        <v>1</v>
      </c>
      <c r="Q2607">
        <v>1762</v>
      </c>
      <c r="R2607" t="b">
        <v>1</v>
      </c>
      <c r="S2607" t="s">
        <v>8299</v>
      </c>
      <c r="T2607" t="s">
        <v>8355</v>
      </c>
      <c r="U2607" t="s">
        <v>8393</v>
      </c>
    </row>
    <row r="2608" spans="1:21" ht="50" customHeight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15" t="str">
        <f t="shared" si="120"/>
        <v>10000 to 14999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 s="9">
        <f t="shared" si="121"/>
        <v>41758.712754629632</v>
      </c>
      <c r="L2608" s="11">
        <v>2014</v>
      </c>
      <c r="M2608">
        <v>1396026382</v>
      </c>
      <c r="N2608" s="9">
        <f t="shared" si="122"/>
        <v>41726.712754629632</v>
      </c>
      <c r="O2608" s="11">
        <f>YEAR(Table1[[#This Row],[launch date  conversion]])</f>
        <v>2014</v>
      </c>
      <c r="P2608" t="b">
        <v>1</v>
      </c>
      <c r="Q2608">
        <v>385</v>
      </c>
      <c r="R2608" t="b">
        <v>1</v>
      </c>
      <c r="S2608" t="s">
        <v>8299</v>
      </c>
      <c r="T2608" t="s">
        <v>8355</v>
      </c>
      <c r="U2608" t="s">
        <v>8393</v>
      </c>
    </row>
    <row r="2609" spans="1:21" ht="50" customHeight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15" t="str">
        <f t="shared" si="120"/>
        <v>5000 to 9999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 s="9">
        <f t="shared" si="121"/>
        <v>42228.083333333328</v>
      </c>
      <c r="L2609" s="11">
        <v>2015</v>
      </c>
      <c r="M2609">
        <v>1435611572</v>
      </c>
      <c r="N2609" s="9">
        <f t="shared" si="122"/>
        <v>42184.874675925923</v>
      </c>
      <c r="O2609" s="11">
        <f>YEAR(Table1[[#This Row],[launch date  conversion]])</f>
        <v>2015</v>
      </c>
      <c r="P2609" t="b">
        <v>1</v>
      </c>
      <c r="Q2609">
        <v>398</v>
      </c>
      <c r="R2609" t="b">
        <v>1</v>
      </c>
      <c r="S2609" t="s">
        <v>8299</v>
      </c>
      <c r="T2609" t="s">
        <v>8355</v>
      </c>
      <c r="U2609" t="s">
        <v>8393</v>
      </c>
    </row>
    <row r="2610" spans="1:21" ht="50" customHeight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15" t="str">
        <f t="shared" si="120"/>
        <v>5000 to 9999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 s="9">
        <f t="shared" si="121"/>
        <v>42809</v>
      </c>
      <c r="L2610" s="11">
        <v>2017</v>
      </c>
      <c r="M2610">
        <v>1485976468</v>
      </c>
      <c r="N2610" s="9">
        <f t="shared" si="122"/>
        <v>42767.801712962959</v>
      </c>
      <c r="O2610" s="11">
        <f>YEAR(Table1[[#This Row],[launch date  conversion]])</f>
        <v>2017</v>
      </c>
      <c r="P2610" t="b">
        <v>1</v>
      </c>
      <c r="Q2610">
        <v>304</v>
      </c>
      <c r="R2610" t="b">
        <v>1</v>
      </c>
      <c r="S2610" t="s">
        <v>8299</v>
      </c>
      <c r="T2610" t="s">
        <v>8355</v>
      </c>
      <c r="U2610" t="s">
        <v>8393</v>
      </c>
    </row>
    <row r="2611" spans="1:21" ht="50" customHeight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15" t="str">
        <f t="shared" si="120"/>
        <v>35000 to 39999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 s="9">
        <f t="shared" si="121"/>
        <v>41105.237858796296</v>
      </c>
      <c r="L2611" s="11">
        <v>2012</v>
      </c>
      <c r="M2611">
        <v>1339738951</v>
      </c>
      <c r="N2611" s="9">
        <f t="shared" si="122"/>
        <v>41075.237858796296</v>
      </c>
      <c r="O2611" s="11">
        <f>YEAR(Table1[[#This Row],[launch date  conversion]])</f>
        <v>2012</v>
      </c>
      <c r="P2611" t="b">
        <v>1</v>
      </c>
      <c r="Q2611">
        <v>676</v>
      </c>
      <c r="R2611" t="b">
        <v>1</v>
      </c>
      <c r="S2611" t="s">
        <v>8299</v>
      </c>
      <c r="T2611" t="s">
        <v>8355</v>
      </c>
      <c r="U2611" t="s">
        <v>8393</v>
      </c>
    </row>
    <row r="2612" spans="1:21" ht="50" customHeight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15" t="str">
        <f t="shared" si="120"/>
        <v>20000 to 24999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 s="9">
        <f t="shared" si="121"/>
        <v>42604.290972222225</v>
      </c>
      <c r="L2612" s="11">
        <v>2016</v>
      </c>
      <c r="M2612">
        <v>1468444125</v>
      </c>
      <c r="N2612" s="9">
        <f t="shared" si="122"/>
        <v>42564.881076388891</v>
      </c>
      <c r="O2612" s="11">
        <f>YEAR(Table1[[#This Row],[launch date  conversion]])</f>
        <v>2016</v>
      </c>
      <c r="P2612" t="b">
        <v>1</v>
      </c>
      <c r="Q2612">
        <v>577</v>
      </c>
      <c r="R2612" t="b">
        <v>1</v>
      </c>
      <c r="S2612" t="s">
        <v>8299</v>
      </c>
      <c r="T2612" t="s">
        <v>8355</v>
      </c>
      <c r="U2612" t="s">
        <v>8393</v>
      </c>
    </row>
    <row r="2613" spans="1:21" ht="50" customHeight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15" t="str">
        <f t="shared" si="120"/>
        <v>10000 to 14999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 s="9">
        <f t="shared" si="121"/>
        <v>42737.957638888889</v>
      </c>
      <c r="L2613" s="11">
        <v>2017</v>
      </c>
      <c r="M2613">
        <v>1480493014</v>
      </c>
      <c r="N2613" s="9">
        <f t="shared" si="122"/>
        <v>42704.335810185185</v>
      </c>
      <c r="O2613" s="11">
        <f>YEAR(Table1[[#This Row],[launch date  conversion]])</f>
        <v>2016</v>
      </c>
      <c r="P2613" t="b">
        <v>1</v>
      </c>
      <c r="Q2613">
        <v>3663</v>
      </c>
      <c r="R2613" t="b">
        <v>1</v>
      </c>
      <c r="S2613" t="s">
        <v>8299</v>
      </c>
      <c r="T2613" t="s">
        <v>8355</v>
      </c>
      <c r="U2613" t="s">
        <v>8393</v>
      </c>
    </row>
    <row r="2614" spans="1:21" ht="50" customHeight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15" t="str">
        <f t="shared" si="120"/>
        <v>10000 to 14999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 s="9">
        <f t="shared" si="121"/>
        <v>42013.143171296295</v>
      </c>
      <c r="L2614" s="11">
        <v>2015</v>
      </c>
      <c r="M2614">
        <v>1418095570</v>
      </c>
      <c r="N2614" s="9">
        <f t="shared" si="122"/>
        <v>41982.143171296295</v>
      </c>
      <c r="O2614" s="11">
        <f>YEAR(Table1[[#This Row],[launch date  conversion]])</f>
        <v>2014</v>
      </c>
      <c r="P2614" t="b">
        <v>1</v>
      </c>
      <c r="Q2614">
        <v>294</v>
      </c>
      <c r="R2614" t="b">
        <v>1</v>
      </c>
      <c r="S2614" t="s">
        <v>8299</v>
      </c>
      <c r="T2614" t="s">
        <v>8355</v>
      </c>
      <c r="U2614" t="s">
        <v>8393</v>
      </c>
    </row>
    <row r="2615" spans="1:21" ht="50" customHeight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15" t="str">
        <f t="shared" si="120"/>
        <v>5000 to 9999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 s="9">
        <f t="shared" si="121"/>
        <v>41173.81821759259</v>
      </c>
      <c r="L2615" s="11">
        <v>2012</v>
      </c>
      <c r="M2615">
        <v>1345664294</v>
      </c>
      <c r="N2615" s="9">
        <f t="shared" si="122"/>
        <v>41143.81821759259</v>
      </c>
      <c r="O2615" s="11">
        <f>YEAR(Table1[[#This Row],[launch date  conversion]])</f>
        <v>2012</v>
      </c>
      <c r="P2615" t="b">
        <v>1</v>
      </c>
      <c r="Q2615">
        <v>28</v>
      </c>
      <c r="R2615" t="b">
        <v>1</v>
      </c>
      <c r="S2615" t="s">
        <v>8299</v>
      </c>
      <c r="T2615" t="s">
        <v>8355</v>
      </c>
      <c r="U2615" t="s">
        <v>8393</v>
      </c>
    </row>
    <row r="2616" spans="1:21" ht="50" customHeight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15" t="str">
        <f t="shared" si="120"/>
        <v>10000 to 14999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 s="9">
        <f t="shared" si="121"/>
        <v>41759.208333333336</v>
      </c>
      <c r="L2616" s="11">
        <v>2014</v>
      </c>
      <c r="M2616">
        <v>1396371612</v>
      </c>
      <c r="N2616" s="9">
        <f t="shared" si="122"/>
        <v>41730.708472222221</v>
      </c>
      <c r="O2616" s="11">
        <f>YEAR(Table1[[#This Row],[launch date  conversion]])</f>
        <v>2014</v>
      </c>
      <c r="P2616" t="b">
        <v>1</v>
      </c>
      <c r="Q2616">
        <v>100</v>
      </c>
      <c r="R2616" t="b">
        <v>1</v>
      </c>
      <c r="S2616" t="s">
        <v>8299</v>
      </c>
      <c r="T2616" t="s">
        <v>8355</v>
      </c>
      <c r="U2616" t="s">
        <v>8393</v>
      </c>
    </row>
    <row r="2617" spans="1:21" ht="50" customHeight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15" t="str">
        <f t="shared" si="120"/>
        <v>1000 to 4999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 s="9">
        <f t="shared" si="121"/>
        <v>42490.5</v>
      </c>
      <c r="L2617" s="11">
        <v>2016</v>
      </c>
      <c r="M2617">
        <v>1458820564</v>
      </c>
      <c r="N2617" s="9">
        <f t="shared" si="122"/>
        <v>42453.49726851852</v>
      </c>
      <c r="O2617" s="11">
        <f>YEAR(Table1[[#This Row],[launch date  conversion]])</f>
        <v>2016</v>
      </c>
      <c r="P2617" t="b">
        <v>0</v>
      </c>
      <c r="Q2617">
        <v>72</v>
      </c>
      <c r="R2617" t="b">
        <v>1</v>
      </c>
      <c r="S2617" t="s">
        <v>8299</v>
      </c>
      <c r="T2617" t="s">
        <v>8355</v>
      </c>
      <c r="U2617" t="s">
        <v>8393</v>
      </c>
    </row>
    <row r="2618" spans="1:21" ht="50" customHeight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15" t="str">
        <f t="shared" si="120"/>
        <v>25000 to 29999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 s="9">
        <f t="shared" si="121"/>
        <v>42241.99454861111</v>
      </c>
      <c r="L2618" s="11">
        <v>2015</v>
      </c>
      <c r="M2618">
        <v>1437954729</v>
      </c>
      <c r="N2618" s="9">
        <f t="shared" si="122"/>
        <v>42211.99454861111</v>
      </c>
      <c r="O2618" s="11">
        <f>YEAR(Table1[[#This Row],[launch date  conversion]])</f>
        <v>2015</v>
      </c>
      <c r="P2618" t="b">
        <v>1</v>
      </c>
      <c r="Q2618">
        <v>238</v>
      </c>
      <c r="R2618" t="b">
        <v>1</v>
      </c>
      <c r="S2618" t="s">
        <v>8299</v>
      </c>
      <c r="T2618" t="s">
        <v>8355</v>
      </c>
      <c r="U2618" t="s">
        <v>8393</v>
      </c>
    </row>
    <row r="2619" spans="1:21" ht="50" customHeight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15" t="str">
        <f t="shared" si="120"/>
        <v>less than 1000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 s="9">
        <f t="shared" si="121"/>
        <v>41932.874432870369</v>
      </c>
      <c r="L2619" s="11">
        <v>2014</v>
      </c>
      <c r="M2619">
        <v>1411246751</v>
      </c>
      <c r="N2619" s="9">
        <f t="shared" si="122"/>
        <v>41902.874432870369</v>
      </c>
      <c r="O2619" s="11">
        <f>YEAR(Table1[[#This Row],[launch date  conversion]])</f>
        <v>2014</v>
      </c>
      <c r="P2619" t="b">
        <v>1</v>
      </c>
      <c r="Q2619">
        <v>159</v>
      </c>
      <c r="R2619" t="b">
        <v>1</v>
      </c>
      <c r="S2619" t="s">
        <v>8299</v>
      </c>
      <c r="T2619" t="s">
        <v>8355</v>
      </c>
      <c r="U2619" t="s">
        <v>8393</v>
      </c>
    </row>
    <row r="2620" spans="1:21" ht="50" customHeight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15" t="str">
        <f t="shared" si="120"/>
        <v>15000 to 19999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 s="9">
        <f t="shared" si="121"/>
        <v>42339.834039351852</v>
      </c>
      <c r="L2620" s="11">
        <v>2015</v>
      </c>
      <c r="M2620">
        <v>1443812461</v>
      </c>
      <c r="N2620" s="9">
        <f t="shared" si="122"/>
        <v>42279.792372685188</v>
      </c>
      <c r="O2620" s="11">
        <f>YEAR(Table1[[#This Row],[launch date  conversion]])</f>
        <v>2015</v>
      </c>
      <c r="P2620" t="b">
        <v>1</v>
      </c>
      <c r="Q2620">
        <v>77</v>
      </c>
      <c r="R2620" t="b">
        <v>1</v>
      </c>
      <c r="S2620" t="s">
        <v>8299</v>
      </c>
      <c r="T2620" t="s">
        <v>8355</v>
      </c>
      <c r="U2620" t="s">
        <v>8393</v>
      </c>
    </row>
    <row r="2621" spans="1:21" ht="50" customHeight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15" t="str">
        <f t="shared" si="120"/>
        <v>1000 to 4999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 s="9">
        <f t="shared" si="121"/>
        <v>42300.458333333328</v>
      </c>
      <c r="L2621" s="11">
        <v>2015</v>
      </c>
      <c r="M2621">
        <v>1443302004</v>
      </c>
      <c r="N2621" s="9">
        <f t="shared" si="122"/>
        <v>42273.884305555555</v>
      </c>
      <c r="O2621" s="11">
        <f>YEAR(Table1[[#This Row],[launch date  conversion]])</f>
        <v>2015</v>
      </c>
      <c r="P2621" t="b">
        <v>1</v>
      </c>
      <c r="Q2621">
        <v>53</v>
      </c>
      <c r="R2621" t="b">
        <v>1</v>
      </c>
      <c r="S2621" t="s">
        <v>8299</v>
      </c>
      <c r="T2621" t="s">
        <v>8355</v>
      </c>
      <c r="U2621" t="s">
        <v>8393</v>
      </c>
    </row>
    <row r="2622" spans="1:21" ht="50" customHeight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15" t="str">
        <f t="shared" si="120"/>
        <v>Greater than 50000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 s="9">
        <f t="shared" si="121"/>
        <v>42288.041666666672</v>
      </c>
      <c r="L2622" s="11">
        <v>2015</v>
      </c>
      <c r="M2622">
        <v>1441339242</v>
      </c>
      <c r="N2622" s="9">
        <f t="shared" si="122"/>
        <v>42251.16715277778</v>
      </c>
      <c r="O2622" s="11">
        <f>YEAR(Table1[[#This Row],[launch date  conversion]])</f>
        <v>2015</v>
      </c>
      <c r="P2622" t="b">
        <v>1</v>
      </c>
      <c r="Q2622">
        <v>1251</v>
      </c>
      <c r="R2622" t="b">
        <v>1</v>
      </c>
      <c r="S2622" t="s">
        <v>8299</v>
      </c>
      <c r="T2622" t="s">
        <v>8355</v>
      </c>
      <c r="U2622" t="s">
        <v>8393</v>
      </c>
    </row>
    <row r="2623" spans="1:21" ht="50" customHeight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15" t="str">
        <f t="shared" si="120"/>
        <v>15000 to 19999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 s="9">
        <f t="shared" si="121"/>
        <v>42145.74754629629</v>
      </c>
      <c r="L2623" s="11">
        <v>2015</v>
      </c>
      <c r="M2623">
        <v>1429638988</v>
      </c>
      <c r="N2623" s="9">
        <f t="shared" si="122"/>
        <v>42115.74754629629</v>
      </c>
      <c r="O2623" s="11">
        <f>YEAR(Table1[[#This Row],[launch date  conversion]])</f>
        <v>2015</v>
      </c>
      <c r="P2623" t="b">
        <v>1</v>
      </c>
      <c r="Q2623">
        <v>465</v>
      </c>
      <c r="R2623" t="b">
        <v>1</v>
      </c>
      <c r="S2623" t="s">
        <v>8299</v>
      </c>
      <c r="T2623" t="s">
        <v>8355</v>
      </c>
      <c r="U2623" t="s">
        <v>8393</v>
      </c>
    </row>
    <row r="2624" spans="1:21" ht="50" customHeight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15" t="str">
        <f t="shared" si="120"/>
        <v>1000 to 4999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 s="9">
        <f t="shared" si="121"/>
        <v>42734.74324074074</v>
      </c>
      <c r="L2624" s="11">
        <v>2016</v>
      </c>
      <c r="M2624">
        <v>1479232216</v>
      </c>
      <c r="N2624" s="9">
        <f t="shared" si="122"/>
        <v>42689.74324074074</v>
      </c>
      <c r="O2624" s="11">
        <f>YEAR(Table1[[#This Row],[launch date  conversion]])</f>
        <v>2016</v>
      </c>
      <c r="P2624" t="b">
        <v>0</v>
      </c>
      <c r="Q2624">
        <v>74</v>
      </c>
      <c r="R2624" t="b">
        <v>1</v>
      </c>
      <c r="S2624" t="s">
        <v>8299</v>
      </c>
      <c r="T2624" t="s">
        <v>8355</v>
      </c>
      <c r="U2624" t="s">
        <v>8393</v>
      </c>
    </row>
    <row r="2625" spans="1:21" ht="50" customHeight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15" t="str">
        <f t="shared" si="120"/>
        <v>1000 to 4999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 s="9">
        <f t="shared" si="121"/>
        <v>42706.256550925929</v>
      </c>
      <c r="L2625" s="11">
        <v>2016</v>
      </c>
      <c r="M2625">
        <v>1479449366</v>
      </c>
      <c r="N2625" s="9">
        <f t="shared" si="122"/>
        <v>42692.256550925929</v>
      </c>
      <c r="O2625" s="11">
        <f>YEAR(Table1[[#This Row],[launch date  conversion]])</f>
        <v>2016</v>
      </c>
      <c r="P2625" t="b">
        <v>0</v>
      </c>
      <c r="Q2625">
        <v>62</v>
      </c>
      <c r="R2625" t="b">
        <v>1</v>
      </c>
      <c r="S2625" t="s">
        <v>8299</v>
      </c>
      <c r="T2625" t="s">
        <v>8355</v>
      </c>
      <c r="U2625" t="s">
        <v>8393</v>
      </c>
    </row>
    <row r="2626" spans="1:21" ht="50" customHeight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15" t="str">
        <f t="shared" ref="E2626:E2689" si="123">_xlfn.IFS(D2626&lt;1000,"less than 1000",D2626&lt;5000, "1000 to 4999",D2626&lt;10000, "5000 to 9999",D2626&lt;15000, "10000 to 14999",D2626&lt;20000,"15000 to 19999",D2626&lt;25000, "20000 to 24999", D2626&lt;30000, "25000 to 29999",D2626&lt;35000,"30000 to 34999", D2626&lt;40000,"35000 to 39999", D2626&lt;45000,"40000 to 44999",D2626&lt;50000,"45000 to 49999",TRUE, "Greater than 50000")</f>
        <v>5000 to 9999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 s="9">
        <f t="shared" si="121"/>
        <v>41165.42155092593</v>
      </c>
      <c r="L2626" s="11">
        <v>2012</v>
      </c>
      <c r="M2626">
        <v>1345716422</v>
      </c>
      <c r="N2626" s="9">
        <f t="shared" si="122"/>
        <v>41144.42155092593</v>
      </c>
      <c r="O2626" s="11">
        <f>YEAR(Table1[[#This Row],[launch date  conversion]])</f>
        <v>2012</v>
      </c>
      <c r="P2626" t="b">
        <v>0</v>
      </c>
      <c r="Q2626">
        <v>3468</v>
      </c>
      <c r="R2626" t="b">
        <v>1</v>
      </c>
      <c r="S2626" t="s">
        <v>8299</v>
      </c>
      <c r="T2626" t="s">
        <v>8355</v>
      </c>
      <c r="U2626" t="s">
        <v>8393</v>
      </c>
    </row>
    <row r="2627" spans="1:21" ht="50" customHeight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15" t="str">
        <f t="shared" si="123"/>
        <v>less than 1000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 s="9">
        <f t="shared" ref="K2627:K2690" si="124">(((J2627/60)/60)/24)+DATE(1970,1,1)</f>
        <v>42683.851944444439</v>
      </c>
      <c r="L2627" s="11">
        <v>2016</v>
      </c>
      <c r="M2627">
        <v>1476559608</v>
      </c>
      <c r="N2627" s="9">
        <f t="shared" ref="N2627:N2690" si="125">(((M2627/60)/60)/24)+DATE(1970,1,1)</f>
        <v>42658.810277777782</v>
      </c>
      <c r="O2627" s="11">
        <f>YEAR(Table1[[#This Row],[launch date  conversion]])</f>
        <v>2016</v>
      </c>
      <c r="P2627" t="b">
        <v>0</v>
      </c>
      <c r="Q2627">
        <v>52</v>
      </c>
      <c r="R2627" t="b">
        <v>1</v>
      </c>
      <c r="S2627" t="s">
        <v>8299</v>
      </c>
      <c r="T2627" t="s">
        <v>8355</v>
      </c>
      <c r="U2627" t="s">
        <v>8393</v>
      </c>
    </row>
    <row r="2628" spans="1:21" ht="50" customHeight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15" t="str">
        <f t="shared" si="123"/>
        <v>1000 to 4999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 s="9">
        <f t="shared" si="124"/>
        <v>42158.628113425926</v>
      </c>
      <c r="L2628" s="11">
        <v>2015</v>
      </c>
      <c r="M2628">
        <v>1430751869</v>
      </c>
      <c r="N2628" s="9">
        <f t="shared" si="125"/>
        <v>42128.628113425926</v>
      </c>
      <c r="O2628" s="11">
        <f>YEAR(Table1[[#This Row],[launch date  conversion]])</f>
        <v>2015</v>
      </c>
      <c r="P2628" t="b">
        <v>0</v>
      </c>
      <c r="Q2628">
        <v>50</v>
      </c>
      <c r="R2628" t="b">
        <v>1</v>
      </c>
      <c r="S2628" t="s">
        <v>8299</v>
      </c>
      <c r="T2628" t="s">
        <v>8355</v>
      </c>
      <c r="U2628" t="s">
        <v>8393</v>
      </c>
    </row>
    <row r="2629" spans="1:21" ht="50" customHeight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15" t="str">
        <f t="shared" si="123"/>
        <v>less than 1000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 s="9">
        <f t="shared" si="124"/>
        <v>42334.871076388896</v>
      </c>
      <c r="L2629" s="11">
        <v>2015</v>
      </c>
      <c r="M2629">
        <v>1445975661</v>
      </c>
      <c r="N2629" s="9">
        <f t="shared" si="125"/>
        <v>42304.829409722224</v>
      </c>
      <c r="O2629" s="11">
        <f>YEAR(Table1[[#This Row],[launch date  conversion]])</f>
        <v>2015</v>
      </c>
      <c r="P2629" t="b">
        <v>0</v>
      </c>
      <c r="Q2629">
        <v>45</v>
      </c>
      <c r="R2629" t="b">
        <v>1</v>
      </c>
      <c r="S2629" t="s">
        <v>8299</v>
      </c>
      <c r="T2629" t="s">
        <v>8355</v>
      </c>
      <c r="U2629" t="s">
        <v>8393</v>
      </c>
    </row>
    <row r="2630" spans="1:21" ht="50" customHeight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15" t="str">
        <f t="shared" si="123"/>
        <v>less than 1000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 s="9">
        <f t="shared" si="124"/>
        <v>41973.966053240743</v>
      </c>
      <c r="L2630" s="11">
        <v>2014</v>
      </c>
      <c r="M2630">
        <v>1415661067</v>
      </c>
      <c r="N2630" s="9">
        <f t="shared" si="125"/>
        <v>41953.966053240743</v>
      </c>
      <c r="O2630" s="11">
        <f>YEAR(Table1[[#This Row],[launch date  conversion]])</f>
        <v>2014</v>
      </c>
      <c r="P2630" t="b">
        <v>0</v>
      </c>
      <c r="Q2630">
        <v>21</v>
      </c>
      <c r="R2630" t="b">
        <v>1</v>
      </c>
      <c r="S2630" t="s">
        <v>8299</v>
      </c>
      <c r="T2630" t="s">
        <v>8355</v>
      </c>
      <c r="U2630" t="s">
        <v>8393</v>
      </c>
    </row>
    <row r="2631" spans="1:21" ht="50" customHeight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15" t="str">
        <f t="shared" si="123"/>
        <v>5000 to 9999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 s="9">
        <f t="shared" si="124"/>
        <v>42138.538449074069</v>
      </c>
      <c r="L2631" s="11">
        <v>2015</v>
      </c>
      <c r="M2631">
        <v>1429016122</v>
      </c>
      <c r="N2631" s="9">
        <f t="shared" si="125"/>
        <v>42108.538449074069</v>
      </c>
      <c r="O2631" s="11">
        <f>YEAR(Table1[[#This Row],[launch date  conversion]])</f>
        <v>2015</v>
      </c>
      <c r="P2631" t="b">
        <v>0</v>
      </c>
      <c r="Q2631">
        <v>100</v>
      </c>
      <c r="R2631" t="b">
        <v>1</v>
      </c>
      <c r="S2631" t="s">
        <v>8299</v>
      </c>
      <c r="T2631" t="s">
        <v>8355</v>
      </c>
      <c r="U2631" t="s">
        <v>8393</v>
      </c>
    </row>
    <row r="2632" spans="1:21" ht="50" customHeight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15" t="str">
        <f t="shared" si="123"/>
        <v>1000 to 4999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 s="9">
        <f t="shared" si="124"/>
        <v>42551.416666666672</v>
      </c>
      <c r="L2632" s="11">
        <v>2016</v>
      </c>
      <c r="M2632">
        <v>1464921112</v>
      </c>
      <c r="N2632" s="9">
        <f t="shared" si="125"/>
        <v>42524.105462962965</v>
      </c>
      <c r="O2632" s="11">
        <f>YEAR(Table1[[#This Row],[launch date  conversion]])</f>
        <v>2016</v>
      </c>
      <c r="P2632" t="b">
        <v>0</v>
      </c>
      <c r="Q2632">
        <v>81</v>
      </c>
      <c r="R2632" t="b">
        <v>1</v>
      </c>
      <c r="S2632" t="s">
        <v>8299</v>
      </c>
      <c r="T2632" t="s">
        <v>8355</v>
      </c>
      <c r="U2632" t="s">
        <v>8393</v>
      </c>
    </row>
    <row r="2633" spans="1:21" ht="50" customHeight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15" t="str">
        <f t="shared" si="123"/>
        <v>20000 to 24999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 s="9">
        <f t="shared" si="124"/>
        <v>42246.169293981482</v>
      </c>
      <c r="L2633" s="11">
        <v>2015</v>
      </c>
      <c r="M2633">
        <v>1438488227</v>
      </c>
      <c r="N2633" s="9">
        <f t="shared" si="125"/>
        <v>42218.169293981482</v>
      </c>
      <c r="O2633" s="11">
        <f>YEAR(Table1[[#This Row],[launch date  conversion]])</f>
        <v>2015</v>
      </c>
      <c r="P2633" t="b">
        <v>0</v>
      </c>
      <c r="Q2633">
        <v>286</v>
      </c>
      <c r="R2633" t="b">
        <v>1</v>
      </c>
      <c r="S2633" t="s">
        <v>8299</v>
      </c>
      <c r="T2633" t="s">
        <v>8355</v>
      </c>
      <c r="U2633" t="s">
        <v>8393</v>
      </c>
    </row>
    <row r="2634" spans="1:21" ht="50" customHeight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15" t="str">
        <f t="shared" si="123"/>
        <v>1000 to 4999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 s="9">
        <f t="shared" si="124"/>
        <v>42519.061793981484</v>
      </c>
      <c r="L2634" s="11">
        <v>2016</v>
      </c>
      <c r="M2634">
        <v>1462325339</v>
      </c>
      <c r="N2634" s="9">
        <f t="shared" si="125"/>
        <v>42494.061793981484</v>
      </c>
      <c r="O2634" s="11">
        <f>YEAR(Table1[[#This Row],[launch date  conversion]])</f>
        <v>2016</v>
      </c>
      <c r="P2634" t="b">
        <v>0</v>
      </c>
      <c r="Q2634">
        <v>42</v>
      </c>
      <c r="R2634" t="b">
        <v>1</v>
      </c>
      <c r="S2634" t="s">
        <v>8299</v>
      </c>
      <c r="T2634" t="s">
        <v>8355</v>
      </c>
      <c r="U2634" t="s">
        <v>8393</v>
      </c>
    </row>
    <row r="2635" spans="1:21" ht="50" customHeight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15" t="str">
        <f t="shared" si="123"/>
        <v>5000 to 9999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 s="9">
        <f t="shared" si="124"/>
        <v>41697.958333333336</v>
      </c>
      <c r="L2635" s="11">
        <v>2014</v>
      </c>
      <c r="M2635">
        <v>1390938332</v>
      </c>
      <c r="N2635" s="9">
        <f t="shared" si="125"/>
        <v>41667.823287037041</v>
      </c>
      <c r="O2635" s="11">
        <f>YEAR(Table1[[#This Row],[launch date  conversion]])</f>
        <v>2014</v>
      </c>
      <c r="P2635" t="b">
        <v>0</v>
      </c>
      <c r="Q2635">
        <v>199</v>
      </c>
      <c r="R2635" t="b">
        <v>1</v>
      </c>
      <c r="S2635" t="s">
        <v>8299</v>
      </c>
      <c r="T2635" t="s">
        <v>8355</v>
      </c>
      <c r="U2635" t="s">
        <v>8393</v>
      </c>
    </row>
    <row r="2636" spans="1:21" ht="50" customHeight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15" t="str">
        <f t="shared" si="123"/>
        <v>less than 1000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 s="9">
        <f t="shared" si="124"/>
        <v>42642.656493055561</v>
      </c>
      <c r="L2636" s="11">
        <v>2016</v>
      </c>
      <c r="M2636">
        <v>1472571921</v>
      </c>
      <c r="N2636" s="9">
        <f t="shared" si="125"/>
        <v>42612.656493055561</v>
      </c>
      <c r="O2636" s="11">
        <f>YEAR(Table1[[#This Row],[launch date  conversion]])</f>
        <v>2016</v>
      </c>
      <c r="P2636" t="b">
        <v>0</v>
      </c>
      <c r="Q2636">
        <v>25</v>
      </c>
      <c r="R2636" t="b">
        <v>1</v>
      </c>
      <c r="S2636" t="s">
        <v>8299</v>
      </c>
      <c r="T2636" t="s">
        <v>8355</v>
      </c>
      <c r="U2636" t="s">
        <v>8393</v>
      </c>
    </row>
    <row r="2637" spans="1:21" ht="50" customHeight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15" t="str">
        <f t="shared" si="123"/>
        <v>10000 to 14999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 s="9">
        <f t="shared" si="124"/>
        <v>42072.909270833334</v>
      </c>
      <c r="L2637" s="11">
        <v>2015</v>
      </c>
      <c r="M2637">
        <v>1422917361</v>
      </c>
      <c r="N2637" s="9">
        <f t="shared" si="125"/>
        <v>42037.950937500005</v>
      </c>
      <c r="O2637" s="11">
        <f>YEAR(Table1[[#This Row],[launch date  conversion]])</f>
        <v>2015</v>
      </c>
      <c r="P2637" t="b">
        <v>0</v>
      </c>
      <c r="Q2637">
        <v>84</v>
      </c>
      <c r="R2637" t="b">
        <v>1</v>
      </c>
      <c r="S2637" t="s">
        <v>8299</v>
      </c>
      <c r="T2637" t="s">
        <v>8355</v>
      </c>
      <c r="U2637" t="s">
        <v>8393</v>
      </c>
    </row>
    <row r="2638" spans="1:21" ht="50" customHeight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15" t="str">
        <f t="shared" si="123"/>
        <v>1000 to 4999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 s="9">
        <f t="shared" si="124"/>
        <v>42659.041666666672</v>
      </c>
      <c r="L2638" s="11">
        <v>2016</v>
      </c>
      <c r="M2638">
        <v>1474641914</v>
      </c>
      <c r="N2638" s="9">
        <f t="shared" si="125"/>
        <v>42636.614745370374</v>
      </c>
      <c r="O2638" s="11">
        <f>YEAR(Table1[[#This Row],[launch date  conversion]])</f>
        <v>2016</v>
      </c>
      <c r="P2638" t="b">
        <v>0</v>
      </c>
      <c r="Q2638">
        <v>50</v>
      </c>
      <c r="R2638" t="b">
        <v>1</v>
      </c>
      <c r="S2638" t="s">
        <v>8299</v>
      </c>
      <c r="T2638" t="s">
        <v>8355</v>
      </c>
      <c r="U2638" t="s">
        <v>8393</v>
      </c>
    </row>
    <row r="2639" spans="1:21" ht="50" customHeight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15" t="str">
        <f t="shared" si="123"/>
        <v>less than 1000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 s="9">
        <f t="shared" si="124"/>
        <v>42655.549479166672</v>
      </c>
      <c r="L2639" s="11">
        <v>2016</v>
      </c>
      <c r="M2639">
        <v>1474895475</v>
      </c>
      <c r="N2639" s="9">
        <f t="shared" si="125"/>
        <v>42639.549479166672</v>
      </c>
      <c r="O2639" s="11">
        <f>YEAR(Table1[[#This Row],[launch date  conversion]])</f>
        <v>2016</v>
      </c>
      <c r="P2639" t="b">
        <v>0</v>
      </c>
      <c r="Q2639">
        <v>26</v>
      </c>
      <c r="R2639" t="b">
        <v>1</v>
      </c>
      <c r="S2639" t="s">
        <v>8299</v>
      </c>
      <c r="T2639" t="s">
        <v>8355</v>
      </c>
      <c r="U2639" t="s">
        <v>8393</v>
      </c>
    </row>
    <row r="2640" spans="1:21" ht="50" customHeight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15" t="str">
        <f t="shared" si="123"/>
        <v>less than 1000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 s="9">
        <f t="shared" si="124"/>
        <v>42019.913136574076</v>
      </c>
      <c r="L2640" s="11">
        <v>2015</v>
      </c>
      <c r="M2640">
        <v>1418766895</v>
      </c>
      <c r="N2640" s="9">
        <f t="shared" si="125"/>
        <v>41989.913136574076</v>
      </c>
      <c r="O2640" s="11">
        <f>YEAR(Table1[[#This Row],[launch date  conversion]])</f>
        <v>2014</v>
      </c>
      <c r="P2640" t="b">
        <v>0</v>
      </c>
      <c r="Q2640">
        <v>14</v>
      </c>
      <c r="R2640" t="b">
        <v>1</v>
      </c>
      <c r="S2640" t="s">
        <v>8299</v>
      </c>
      <c r="T2640" t="s">
        <v>8355</v>
      </c>
      <c r="U2640" t="s">
        <v>8393</v>
      </c>
    </row>
    <row r="2641" spans="1:21" ht="50" customHeight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15" t="str">
        <f t="shared" si="123"/>
        <v>less than 1000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 s="9">
        <f t="shared" si="124"/>
        <v>42054.86513888889</v>
      </c>
      <c r="L2641" s="11">
        <v>2015</v>
      </c>
      <c r="M2641">
        <v>1421786748</v>
      </c>
      <c r="N2641" s="9">
        <f t="shared" si="125"/>
        <v>42024.86513888889</v>
      </c>
      <c r="O2641" s="11">
        <f>YEAR(Table1[[#This Row],[launch date  conversion]])</f>
        <v>2015</v>
      </c>
      <c r="P2641" t="b">
        <v>0</v>
      </c>
      <c r="Q2641">
        <v>49</v>
      </c>
      <c r="R2641" t="b">
        <v>1</v>
      </c>
      <c r="S2641" t="s">
        <v>8299</v>
      </c>
      <c r="T2641" t="s">
        <v>8355</v>
      </c>
      <c r="U2641" t="s">
        <v>8393</v>
      </c>
    </row>
    <row r="2642" spans="1:21" ht="50" customHeight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15" t="str">
        <f t="shared" si="123"/>
        <v>1000 to 4999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 s="9">
        <f t="shared" si="124"/>
        <v>42163.160578703704</v>
      </c>
      <c r="L2642" s="11">
        <v>2015</v>
      </c>
      <c r="M2642">
        <v>1428551474</v>
      </c>
      <c r="N2642" s="9">
        <f t="shared" si="125"/>
        <v>42103.160578703704</v>
      </c>
      <c r="O2642" s="11">
        <f>YEAR(Table1[[#This Row],[launch date  conversion]])</f>
        <v>2015</v>
      </c>
      <c r="P2642" t="b">
        <v>0</v>
      </c>
      <c r="Q2642">
        <v>69</v>
      </c>
      <c r="R2642" t="b">
        <v>1</v>
      </c>
      <c r="S2642" t="s">
        <v>8299</v>
      </c>
      <c r="T2642" t="s">
        <v>8355</v>
      </c>
      <c r="U2642" t="s">
        <v>8393</v>
      </c>
    </row>
    <row r="2643" spans="1:21" ht="50" customHeight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15" t="str">
        <f t="shared" si="123"/>
        <v>1000 to 4999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 s="9">
        <f t="shared" si="124"/>
        <v>41897.839583333334</v>
      </c>
      <c r="L2643" s="11">
        <v>2014</v>
      </c>
      <c r="M2643">
        <v>1409341863</v>
      </c>
      <c r="N2643" s="9">
        <f t="shared" si="125"/>
        <v>41880.827118055553</v>
      </c>
      <c r="O2643" s="11">
        <f>YEAR(Table1[[#This Row],[launch date  conversion]])</f>
        <v>2014</v>
      </c>
      <c r="P2643" t="b">
        <v>0</v>
      </c>
      <c r="Q2643">
        <v>1</v>
      </c>
      <c r="R2643" t="b">
        <v>0</v>
      </c>
      <c r="S2643" t="s">
        <v>8299</v>
      </c>
      <c r="T2643" t="s">
        <v>8355</v>
      </c>
      <c r="U2643" t="s">
        <v>8393</v>
      </c>
    </row>
    <row r="2644" spans="1:21" ht="50" customHeight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15" t="str">
        <f t="shared" si="123"/>
        <v>Greater than 50000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9">
        <f t="shared" si="124"/>
        <v>42566.289583333331</v>
      </c>
      <c r="L2644" s="11">
        <v>2016</v>
      </c>
      <c r="M2644">
        <v>1465970108</v>
      </c>
      <c r="N2644" s="9">
        <f t="shared" si="125"/>
        <v>42536.246620370366</v>
      </c>
      <c r="O2644" s="11">
        <f>YEAR(Table1[[#This Row],[launch date  conversion]])</f>
        <v>2016</v>
      </c>
      <c r="P2644" t="b">
        <v>0</v>
      </c>
      <c r="Q2644">
        <v>0</v>
      </c>
      <c r="R2644" t="b">
        <v>0</v>
      </c>
      <c r="S2644" t="s">
        <v>8299</v>
      </c>
      <c r="T2644" t="s">
        <v>8355</v>
      </c>
      <c r="U2644" t="s">
        <v>8393</v>
      </c>
    </row>
    <row r="2645" spans="1:21" ht="50" customHeight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15" t="str">
        <f t="shared" si="123"/>
        <v>Greater than 50000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 s="9">
        <f t="shared" si="124"/>
        <v>42725.332638888889</v>
      </c>
      <c r="L2645" s="11">
        <v>2016</v>
      </c>
      <c r="M2645">
        <v>1479218315</v>
      </c>
      <c r="N2645" s="9">
        <f t="shared" si="125"/>
        <v>42689.582349537035</v>
      </c>
      <c r="O2645" s="11">
        <f>YEAR(Table1[[#This Row],[launch date  conversion]])</f>
        <v>2016</v>
      </c>
      <c r="P2645" t="b">
        <v>1</v>
      </c>
      <c r="Q2645">
        <v>1501</v>
      </c>
      <c r="R2645" t="b">
        <v>0</v>
      </c>
      <c r="S2645" t="s">
        <v>8299</v>
      </c>
      <c r="T2645" t="s">
        <v>8355</v>
      </c>
      <c r="U2645" t="s">
        <v>8393</v>
      </c>
    </row>
    <row r="2646" spans="1:21" ht="50" customHeight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15" t="str">
        <f t="shared" si="123"/>
        <v>Greater than 50000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 s="9">
        <f t="shared" si="124"/>
        <v>42804.792071759264</v>
      </c>
      <c r="L2646" s="11">
        <v>2017</v>
      </c>
      <c r="M2646">
        <v>1486580435</v>
      </c>
      <c r="N2646" s="9">
        <f t="shared" si="125"/>
        <v>42774.792071759264</v>
      </c>
      <c r="O2646" s="11">
        <f>YEAR(Table1[[#This Row],[launch date  conversion]])</f>
        <v>2017</v>
      </c>
      <c r="P2646" t="b">
        <v>1</v>
      </c>
      <c r="Q2646">
        <v>52</v>
      </c>
      <c r="R2646" t="b">
        <v>0</v>
      </c>
      <c r="S2646" t="s">
        <v>8299</v>
      </c>
      <c r="T2646" t="s">
        <v>8355</v>
      </c>
      <c r="U2646" t="s">
        <v>8393</v>
      </c>
    </row>
    <row r="2647" spans="1:21" ht="50" customHeight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15" t="str">
        <f t="shared" si="123"/>
        <v>20000 to 24999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 s="9">
        <f t="shared" si="124"/>
        <v>41951.884293981479</v>
      </c>
      <c r="L2647" s="11">
        <v>2014</v>
      </c>
      <c r="M2647">
        <v>1412885603</v>
      </c>
      <c r="N2647" s="9">
        <f t="shared" si="125"/>
        <v>41921.842627314814</v>
      </c>
      <c r="O2647" s="11">
        <f>YEAR(Table1[[#This Row],[launch date  conversion]])</f>
        <v>2014</v>
      </c>
      <c r="P2647" t="b">
        <v>1</v>
      </c>
      <c r="Q2647">
        <v>23</v>
      </c>
      <c r="R2647" t="b">
        <v>0</v>
      </c>
      <c r="S2647" t="s">
        <v>8299</v>
      </c>
      <c r="T2647" t="s">
        <v>8355</v>
      </c>
      <c r="U2647" t="s">
        <v>8393</v>
      </c>
    </row>
    <row r="2648" spans="1:21" ht="50" customHeight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15" t="str">
        <f t="shared" si="123"/>
        <v>Greater than 50000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 s="9">
        <f t="shared" si="124"/>
        <v>42256.313298611116</v>
      </c>
      <c r="L2648" s="11">
        <v>2015</v>
      </c>
      <c r="M2648">
        <v>1439191869</v>
      </c>
      <c r="N2648" s="9">
        <f t="shared" si="125"/>
        <v>42226.313298611116</v>
      </c>
      <c r="O2648" s="11">
        <f>YEAR(Table1[[#This Row],[launch date  conversion]])</f>
        <v>2015</v>
      </c>
      <c r="P2648" t="b">
        <v>1</v>
      </c>
      <c r="Q2648">
        <v>535</v>
      </c>
      <c r="R2648" t="b">
        <v>0</v>
      </c>
      <c r="S2648" t="s">
        <v>8299</v>
      </c>
      <c r="T2648" t="s">
        <v>8355</v>
      </c>
      <c r="U2648" t="s">
        <v>8393</v>
      </c>
    </row>
    <row r="2649" spans="1:21" ht="50" customHeight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15" t="str">
        <f t="shared" si="123"/>
        <v>1000 to 4999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 s="9">
        <f t="shared" si="124"/>
        <v>42230.261793981481</v>
      </c>
      <c r="L2649" s="11">
        <v>2015</v>
      </c>
      <c r="M2649">
        <v>1436941019</v>
      </c>
      <c r="N2649" s="9">
        <f t="shared" si="125"/>
        <v>42200.261793981481</v>
      </c>
      <c r="O2649" s="11">
        <f>YEAR(Table1[[#This Row],[launch date  conversion]])</f>
        <v>2015</v>
      </c>
      <c r="P2649" t="b">
        <v>0</v>
      </c>
      <c r="Q2649">
        <v>3</v>
      </c>
      <c r="R2649" t="b">
        <v>0</v>
      </c>
      <c r="S2649" t="s">
        <v>8299</v>
      </c>
      <c r="T2649" t="s">
        <v>8355</v>
      </c>
      <c r="U2649" t="s">
        <v>8393</v>
      </c>
    </row>
    <row r="2650" spans="1:21" ht="50" customHeight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15" t="str">
        <f t="shared" si="123"/>
        <v>10000 to 14999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 s="9">
        <f t="shared" si="124"/>
        <v>42438.714814814812</v>
      </c>
      <c r="L2650" s="11">
        <v>2016</v>
      </c>
      <c r="M2650">
        <v>1454951360</v>
      </c>
      <c r="N2650" s="9">
        <f t="shared" si="125"/>
        <v>42408.714814814812</v>
      </c>
      <c r="O2650" s="11">
        <f>YEAR(Table1[[#This Row],[launch date  conversion]])</f>
        <v>2016</v>
      </c>
      <c r="P2650" t="b">
        <v>0</v>
      </c>
      <c r="Q2650">
        <v>6</v>
      </c>
      <c r="R2650" t="b">
        <v>0</v>
      </c>
      <c r="S2650" t="s">
        <v>8299</v>
      </c>
      <c r="T2650" t="s">
        <v>8355</v>
      </c>
      <c r="U2650" t="s">
        <v>8393</v>
      </c>
    </row>
    <row r="2651" spans="1:21" ht="50" customHeight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15" t="str">
        <f t="shared" si="123"/>
        <v>Greater than 50000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 s="9">
        <f t="shared" si="124"/>
        <v>42401.99700231482</v>
      </c>
      <c r="L2651" s="11">
        <v>2016</v>
      </c>
      <c r="M2651">
        <v>1449186941</v>
      </c>
      <c r="N2651" s="9">
        <f t="shared" si="125"/>
        <v>42341.99700231482</v>
      </c>
      <c r="O2651" s="11">
        <f>YEAR(Table1[[#This Row],[launch date  conversion]])</f>
        <v>2015</v>
      </c>
      <c r="P2651" t="b">
        <v>0</v>
      </c>
      <c r="Q2651">
        <v>3</v>
      </c>
      <c r="R2651" t="b">
        <v>0</v>
      </c>
      <c r="S2651" t="s">
        <v>8299</v>
      </c>
      <c r="T2651" t="s">
        <v>8355</v>
      </c>
      <c r="U2651" t="s">
        <v>8393</v>
      </c>
    </row>
    <row r="2652" spans="1:21" ht="50" customHeight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15" t="str">
        <f t="shared" si="123"/>
        <v>Greater than 50000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 s="9">
        <f t="shared" si="124"/>
        <v>42725.624340277776</v>
      </c>
      <c r="L2652" s="11">
        <v>2016</v>
      </c>
      <c r="M2652">
        <v>1479740343</v>
      </c>
      <c r="N2652" s="9">
        <f t="shared" si="125"/>
        <v>42695.624340277776</v>
      </c>
      <c r="O2652" s="11">
        <f>YEAR(Table1[[#This Row],[launch date  conversion]])</f>
        <v>2016</v>
      </c>
      <c r="P2652" t="b">
        <v>0</v>
      </c>
      <c r="Q2652">
        <v>5</v>
      </c>
      <c r="R2652" t="b">
        <v>0</v>
      </c>
      <c r="S2652" t="s">
        <v>8299</v>
      </c>
      <c r="T2652" t="s">
        <v>8355</v>
      </c>
      <c r="U2652" t="s">
        <v>8393</v>
      </c>
    </row>
    <row r="2653" spans="1:21" ht="50" customHeight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15" t="str">
        <f t="shared" si="123"/>
        <v>Greater than 50000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 s="9">
        <f t="shared" si="124"/>
        <v>42355.805659722217</v>
      </c>
      <c r="L2653" s="11">
        <v>2015</v>
      </c>
      <c r="M2653">
        <v>1447960809</v>
      </c>
      <c r="N2653" s="9">
        <f t="shared" si="125"/>
        <v>42327.805659722217</v>
      </c>
      <c r="O2653" s="11">
        <f>YEAR(Table1[[#This Row],[launch date  conversion]])</f>
        <v>2015</v>
      </c>
      <c r="P2653" t="b">
        <v>0</v>
      </c>
      <c r="Q2653">
        <v>17</v>
      </c>
      <c r="R2653" t="b">
        <v>0</v>
      </c>
      <c r="S2653" t="s">
        <v>8299</v>
      </c>
      <c r="T2653" t="s">
        <v>8355</v>
      </c>
      <c r="U2653" t="s">
        <v>8393</v>
      </c>
    </row>
    <row r="2654" spans="1:21" ht="50" customHeight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15" t="str">
        <f t="shared" si="123"/>
        <v>Greater than 50000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 s="9">
        <f t="shared" si="124"/>
        <v>41983.158854166672</v>
      </c>
      <c r="L2654" s="11">
        <v>2014</v>
      </c>
      <c r="M2654">
        <v>1415591325</v>
      </c>
      <c r="N2654" s="9">
        <f t="shared" si="125"/>
        <v>41953.158854166672</v>
      </c>
      <c r="O2654" s="11">
        <f>YEAR(Table1[[#This Row],[launch date  conversion]])</f>
        <v>2014</v>
      </c>
      <c r="P2654" t="b">
        <v>0</v>
      </c>
      <c r="Q2654">
        <v>11</v>
      </c>
      <c r="R2654" t="b">
        <v>0</v>
      </c>
      <c r="S2654" t="s">
        <v>8299</v>
      </c>
      <c r="T2654" t="s">
        <v>8355</v>
      </c>
      <c r="U2654" t="s">
        <v>8393</v>
      </c>
    </row>
    <row r="2655" spans="1:21" ht="50" customHeight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15" t="str">
        <f t="shared" si="123"/>
        <v>Greater than 50000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 s="9">
        <f t="shared" si="124"/>
        <v>41803.166666666664</v>
      </c>
      <c r="L2655" s="11">
        <v>2014</v>
      </c>
      <c r="M2655">
        <v>1399909127</v>
      </c>
      <c r="N2655" s="9">
        <f t="shared" si="125"/>
        <v>41771.651932870373</v>
      </c>
      <c r="O2655" s="11">
        <f>YEAR(Table1[[#This Row],[launch date  conversion]])</f>
        <v>2014</v>
      </c>
      <c r="P2655" t="b">
        <v>0</v>
      </c>
      <c r="Q2655">
        <v>70</v>
      </c>
      <c r="R2655" t="b">
        <v>0</v>
      </c>
      <c r="S2655" t="s">
        <v>8299</v>
      </c>
      <c r="T2655" t="s">
        <v>8355</v>
      </c>
      <c r="U2655" t="s">
        <v>8393</v>
      </c>
    </row>
    <row r="2656" spans="1:21" ht="50" customHeight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15" t="str">
        <f t="shared" si="123"/>
        <v>Greater than 50000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 s="9">
        <f t="shared" si="124"/>
        <v>42115.559328703705</v>
      </c>
      <c r="L2656" s="11">
        <v>2015</v>
      </c>
      <c r="M2656">
        <v>1424442326</v>
      </c>
      <c r="N2656" s="9">
        <f t="shared" si="125"/>
        <v>42055.600995370376</v>
      </c>
      <c r="O2656" s="11">
        <f>YEAR(Table1[[#This Row],[launch date  conversion]])</f>
        <v>2015</v>
      </c>
      <c r="P2656" t="b">
        <v>0</v>
      </c>
      <c r="Q2656">
        <v>6</v>
      </c>
      <c r="R2656" t="b">
        <v>0</v>
      </c>
      <c r="S2656" t="s">
        <v>8299</v>
      </c>
      <c r="T2656" t="s">
        <v>8355</v>
      </c>
      <c r="U2656" t="s">
        <v>8393</v>
      </c>
    </row>
    <row r="2657" spans="1:21" ht="50" customHeight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15" t="str">
        <f t="shared" si="123"/>
        <v>15000 to 19999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 s="9">
        <f t="shared" si="124"/>
        <v>42409.833333333328</v>
      </c>
      <c r="L2657" s="11">
        <v>2016</v>
      </c>
      <c r="M2657">
        <v>1452631647</v>
      </c>
      <c r="N2657" s="9">
        <f t="shared" si="125"/>
        <v>42381.866284722222</v>
      </c>
      <c r="O2657" s="11">
        <f>YEAR(Table1[[#This Row],[launch date  conversion]])</f>
        <v>2016</v>
      </c>
      <c r="P2657" t="b">
        <v>0</v>
      </c>
      <c r="Q2657">
        <v>43</v>
      </c>
      <c r="R2657" t="b">
        <v>0</v>
      </c>
      <c r="S2657" t="s">
        <v>8299</v>
      </c>
      <c r="T2657" t="s">
        <v>8355</v>
      </c>
      <c r="U2657" t="s">
        <v>8393</v>
      </c>
    </row>
    <row r="2658" spans="1:21" ht="50" customHeight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15" t="str">
        <f t="shared" si="123"/>
        <v>Greater than 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 s="9">
        <f t="shared" si="124"/>
        <v>42806.791666666672</v>
      </c>
      <c r="L2658" s="11">
        <v>2017</v>
      </c>
      <c r="M2658">
        <v>1485966688</v>
      </c>
      <c r="N2658" s="9">
        <f t="shared" si="125"/>
        <v>42767.688518518517</v>
      </c>
      <c r="O2658" s="11">
        <f>YEAR(Table1[[#This Row],[launch date  conversion]])</f>
        <v>2017</v>
      </c>
      <c r="P2658" t="b">
        <v>0</v>
      </c>
      <c r="Q2658">
        <v>152</v>
      </c>
      <c r="R2658" t="b">
        <v>0</v>
      </c>
      <c r="S2658" t="s">
        <v>8299</v>
      </c>
      <c r="T2658" t="s">
        <v>8355</v>
      </c>
      <c r="U2658" t="s">
        <v>8393</v>
      </c>
    </row>
    <row r="2659" spans="1:21" ht="50" customHeight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15" t="str">
        <f t="shared" si="123"/>
        <v>30000 to 34999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 s="9">
        <f t="shared" si="124"/>
        <v>42585.0625</v>
      </c>
      <c r="L2659" s="11">
        <v>2016</v>
      </c>
      <c r="M2659">
        <v>1467325053</v>
      </c>
      <c r="N2659" s="9">
        <f t="shared" si="125"/>
        <v>42551.928854166668</v>
      </c>
      <c r="O2659" s="11">
        <f>YEAR(Table1[[#This Row],[launch date  conversion]])</f>
        <v>2016</v>
      </c>
      <c r="P2659" t="b">
        <v>0</v>
      </c>
      <c r="Q2659">
        <v>59</v>
      </c>
      <c r="R2659" t="b">
        <v>0</v>
      </c>
      <c r="S2659" t="s">
        <v>8299</v>
      </c>
      <c r="T2659" t="s">
        <v>8355</v>
      </c>
      <c r="U2659" t="s">
        <v>8393</v>
      </c>
    </row>
    <row r="2660" spans="1:21" ht="50" customHeight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15" t="str">
        <f t="shared" si="123"/>
        <v>Greater than 50000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 s="9">
        <f t="shared" si="124"/>
        <v>42581.884189814817</v>
      </c>
      <c r="L2660" s="11">
        <v>2016</v>
      </c>
      <c r="M2660">
        <v>1467321194</v>
      </c>
      <c r="N2660" s="9">
        <f t="shared" si="125"/>
        <v>42551.884189814817</v>
      </c>
      <c r="O2660" s="11">
        <f>YEAR(Table1[[#This Row],[launch date  conversion]])</f>
        <v>2016</v>
      </c>
      <c r="P2660" t="b">
        <v>0</v>
      </c>
      <c r="Q2660">
        <v>4</v>
      </c>
      <c r="R2660" t="b">
        <v>0</v>
      </c>
      <c r="S2660" t="s">
        <v>8299</v>
      </c>
      <c r="T2660" t="s">
        <v>8355</v>
      </c>
      <c r="U2660" t="s">
        <v>8393</v>
      </c>
    </row>
    <row r="2661" spans="1:21" ht="50" customHeight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15" t="str">
        <f t="shared" si="123"/>
        <v>45000 to 49999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 s="9">
        <f t="shared" si="124"/>
        <v>42112.069560185191</v>
      </c>
      <c r="L2661" s="11">
        <v>2015</v>
      </c>
      <c r="M2661">
        <v>1426729210</v>
      </c>
      <c r="N2661" s="9">
        <f t="shared" si="125"/>
        <v>42082.069560185191</v>
      </c>
      <c r="O2661" s="11">
        <f>YEAR(Table1[[#This Row],[launch date  conversion]])</f>
        <v>2015</v>
      </c>
      <c r="P2661" t="b">
        <v>0</v>
      </c>
      <c r="Q2661">
        <v>10</v>
      </c>
      <c r="R2661" t="b">
        <v>0</v>
      </c>
      <c r="S2661" t="s">
        <v>8299</v>
      </c>
      <c r="T2661" t="s">
        <v>8355</v>
      </c>
      <c r="U2661" t="s">
        <v>8393</v>
      </c>
    </row>
    <row r="2662" spans="1:21" ht="50" customHeight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15" t="str">
        <f t="shared" si="123"/>
        <v>20000 to 24999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 s="9">
        <f t="shared" si="124"/>
        <v>42332.754837962959</v>
      </c>
      <c r="L2662" s="11">
        <v>2015</v>
      </c>
      <c r="M2662">
        <v>1443200818</v>
      </c>
      <c r="N2662" s="9">
        <f t="shared" si="125"/>
        <v>42272.713171296295</v>
      </c>
      <c r="O2662" s="11">
        <f>YEAR(Table1[[#This Row],[launch date  conversion]])</f>
        <v>2015</v>
      </c>
      <c r="P2662" t="b">
        <v>0</v>
      </c>
      <c r="Q2662">
        <v>5</v>
      </c>
      <c r="R2662" t="b">
        <v>0</v>
      </c>
      <c r="S2662" t="s">
        <v>8299</v>
      </c>
      <c r="T2662" t="s">
        <v>8355</v>
      </c>
      <c r="U2662" t="s">
        <v>8393</v>
      </c>
    </row>
    <row r="2663" spans="1:21" ht="50" customHeight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15" t="str">
        <f t="shared" si="123"/>
        <v>5000 to 9999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 s="9">
        <f t="shared" si="124"/>
        <v>41572.958449074074</v>
      </c>
      <c r="L2663" s="11">
        <v>2013</v>
      </c>
      <c r="M2663">
        <v>1380150010</v>
      </c>
      <c r="N2663" s="9">
        <f t="shared" si="125"/>
        <v>41542.958449074074</v>
      </c>
      <c r="O2663" s="11">
        <f>YEAR(Table1[[#This Row],[launch date  conversion]])</f>
        <v>2013</v>
      </c>
      <c r="P2663" t="b">
        <v>0</v>
      </c>
      <c r="Q2663">
        <v>60</v>
      </c>
      <c r="R2663" t="b">
        <v>1</v>
      </c>
      <c r="S2663" t="s">
        <v>8300</v>
      </c>
      <c r="T2663" t="s">
        <v>8355</v>
      </c>
      <c r="U2663" t="s">
        <v>8394</v>
      </c>
    </row>
    <row r="2664" spans="1:21" ht="50" customHeight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15" t="str">
        <f t="shared" si="123"/>
        <v>20000 to 24999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 s="9">
        <f t="shared" si="124"/>
        <v>42237.746678240743</v>
      </c>
      <c r="L2664" s="11">
        <v>2015</v>
      </c>
      <c r="M2664">
        <v>1437587713</v>
      </c>
      <c r="N2664" s="9">
        <f t="shared" si="125"/>
        <v>42207.746678240743</v>
      </c>
      <c r="O2664" s="11">
        <f>YEAR(Table1[[#This Row],[launch date  conversion]])</f>
        <v>2015</v>
      </c>
      <c r="P2664" t="b">
        <v>0</v>
      </c>
      <c r="Q2664">
        <v>80</v>
      </c>
      <c r="R2664" t="b">
        <v>1</v>
      </c>
      <c r="S2664" t="s">
        <v>8300</v>
      </c>
      <c r="T2664" t="s">
        <v>8355</v>
      </c>
      <c r="U2664" t="s">
        <v>8394</v>
      </c>
    </row>
    <row r="2665" spans="1:21" ht="50" customHeight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15" t="str">
        <f t="shared" si="123"/>
        <v>20000 to 24999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 s="9">
        <f t="shared" si="124"/>
        <v>42251.625</v>
      </c>
      <c r="L2665" s="11">
        <v>2015</v>
      </c>
      <c r="M2665">
        <v>1438873007</v>
      </c>
      <c r="N2665" s="9">
        <f t="shared" si="125"/>
        <v>42222.622766203705</v>
      </c>
      <c r="O2665" s="11">
        <f>YEAR(Table1[[#This Row],[launch date  conversion]])</f>
        <v>2015</v>
      </c>
      <c r="P2665" t="b">
        <v>0</v>
      </c>
      <c r="Q2665">
        <v>56</v>
      </c>
      <c r="R2665" t="b">
        <v>1</v>
      </c>
      <c r="S2665" t="s">
        <v>8300</v>
      </c>
      <c r="T2665" t="s">
        <v>8355</v>
      </c>
      <c r="U2665" t="s">
        <v>8394</v>
      </c>
    </row>
    <row r="2666" spans="1:21" ht="50" customHeight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15" t="str">
        <f t="shared" si="123"/>
        <v>15000 to 19999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 s="9">
        <f t="shared" si="124"/>
        <v>42347.290972222225</v>
      </c>
      <c r="L2666" s="11">
        <v>2015</v>
      </c>
      <c r="M2666">
        <v>1446683797</v>
      </c>
      <c r="N2666" s="9">
        <f t="shared" si="125"/>
        <v>42313.02542824074</v>
      </c>
      <c r="O2666" s="11">
        <f>YEAR(Table1[[#This Row],[launch date  conversion]])</f>
        <v>2015</v>
      </c>
      <c r="P2666" t="b">
        <v>0</v>
      </c>
      <c r="Q2666">
        <v>104</v>
      </c>
      <c r="R2666" t="b">
        <v>1</v>
      </c>
      <c r="S2666" t="s">
        <v>8300</v>
      </c>
      <c r="T2666" t="s">
        <v>8355</v>
      </c>
      <c r="U2666" t="s">
        <v>8394</v>
      </c>
    </row>
    <row r="2667" spans="1:21" ht="50" customHeight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15" t="str">
        <f t="shared" si="123"/>
        <v>1000 to 4999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 s="9">
        <f t="shared" si="124"/>
        <v>42128.895532407405</v>
      </c>
      <c r="L2667" s="11">
        <v>2015</v>
      </c>
      <c r="M2667">
        <v>1426886974</v>
      </c>
      <c r="N2667" s="9">
        <f t="shared" si="125"/>
        <v>42083.895532407405</v>
      </c>
      <c r="O2667" s="11">
        <f>YEAR(Table1[[#This Row],[launch date  conversion]])</f>
        <v>2015</v>
      </c>
      <c r="P2667" t="b">
        <v>0</v>
      </c>
      <c r="Q2667">
        <v>46</v>
      </c>
      <c r="R2667" t="b">
        <v>1</v>
      </c>
      <c r="S2667" t="s">
        <v>8300</v>
      </c>
      <c r="T2667" t="s">
        <v>8355</v>
      </c>
      <c r="U2667" t="s">
        <v>8394</v>
      </c>
    </row>
    <row r="2668" spans="1:21" ht="50" customHeight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15" t="str">
        <f t="shared" si="123"/>
        <v>10000 to 14999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 s="9">
        <f t="shared" si="124"/>
        <v>42272.875</v>
      </c>
      <c r="L2668" s="11">
        <v>2015</v>
      </c>
      <c r="M2668">
        <v>1440008439</v>
      </c>
      <c r="N2668" s="9">
        <f t="shared" si="125"/>
        <v>42235.764340277776</v>
      </c>
      <c r="O2668" s="11">
        <f>YEAR(Table1[[#This Row],[launch date  conversion]])</f>
        <v>2015</v>
      </c>
      <c r="P2668" t="b">
        <v>0</v>
      </c>
      <c r="Q2668">
        <v>206</v>
      </c>
      <c r="R2668" t="b">
        <v>1</v>
      </c>
      <c r="S2668" t="s">
        <v>8300</v>
      </c>
      <c r="T2668" t="s">
        <v>8355</v>
      </c>
      <c r="U2668" t="s">
        <v>8394</v>
      </c>
    </row>
    <row r="2669" spans="1:21" ht="50" customHeight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15" t="str">
        <f t="shared" si="123"/>
        <v>1000 to 4999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 s="9">
        <f t="shared" si="124"/>
        <v>42410.926111111112</v>
      </c>
      <c r="L2669" s="11">
        <v>2016</v>
      </c>
      <c r="M2669">
        <v>1452550416</v>
      </c>
      <c r="N2669" s="9">
        <f t="shared" si="125"/>
        <v>42380.926111111112</v>
      </c>
      <c r="O2669" s="11">
        <f>YEAR(Table1[[#This Row],[launch date  conversion]])</f>
        <v>2016</v>
      </c>
      <c r="P2669" t="b">
        <v>0</v>
      </c>
      <c r="Q2669">
        <v>18</v>
      </c>
      <c r="R2669" t="b">
        <v>1</v>
      </c>
      <c r="S2669" t="s">
        <v>8300</v>
      </c>
      <c r="T2669" t="s">
        <v>8355</v>
      </c>
      <c r="U2669" t="s">
        <v>8394</v>
      </c>
    </row>
    <row r="2670" spans="1:21" ht="50" customHeight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15" t="str">
        <f t="shared" si="123"/>
        <v>1000 to 4999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 s="9">
        <f t="shared" si="124"/>
        <v>42317.60555555555</v>
      </c>
      <c r="L2670" s="11">
        <v>2015</v>
      </c>
      <c r="M2670">
        <v>1443449265</v>
      </c>
      <c r="N2670" s="9">
        <f t="shared" si="125"/>
        <v>42275.588715277772</v>
      </c>
      <c r="O2670" s="11">
        <f>YEAR(Table1[[#This Row],[launch date  conversion]])</f>
        <v>2015</v>
      </c>
      <c r="P2670" t="b">
        <v>0</v>
      </c>
      <c r="Q2670">
        <v>28</v>
      </c>
      <c r="R2670" t="b">
        <v>1</v>
      </c>
      <c r="S2670" t="s">
        <v>8300</v>
      </c>
      <c r="T2670" t="s">
        <v>8355</v>
      </c>
      <c r="U2670" t="s">
        <v>8394</v>
      </c>
    </row>
    <row r="2671" spans="1:21" ht="50" customHeight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15" t="str">
        <f t="shared" si="123"/>
        <v>less than 1000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 s="9">
        <f t="shared" si="124"/>
        <v>42379.035833333335</v>
      </c>
      <c r="L2671" s="11">
        <v>2016</v>
      </c>
      <c r="M2671">
        <v>1447203096</v>
      </c>
      <c r="N2671" s="9">
        <f t="shared" si="125"/>
        <v>42319.035833333335</v>
      </c>
      <c r="O2671" s="11">
        <f>YEAR(Table1[[#This Row],[launch date  conversion]])</f>
        <v>2015</v>
      </c>
      <c r="P2671" t="b">
        <v>0</v>
      </c>
      <c r="Q2671">
        <v>11</v>
      </c>
      <c r="R2671" t="b">
        <v>1</v>
      </c>
      <c r="S2671" t="s">
        <v>8300</v>
      </c>
      <c r="T2671" t="s">
        <v>8355</v>
      </c>
      <c r="U2671" t="s">
        <v>8394</v>
      </c>
    </row>
    <row r="2672" spans="1:21" ht="50" customHeight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15" t="str">
        <f t="shared" si="123"/>
        <v>35000 to 39999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 s="9">
        <f t="shared" si="124"/>
        <v>41849.020601851851</v>
      </c>
      <c r="L2672" s="11">
        <v>2014</v>
      </c>
      <c r="M2672">
        <v>1404174580</v>
      </c>
      <c r="N2672" s="9">
        <f t="shared" si="125"/>
        <v>41821.020601851851</v>
      </c>
      <c r="O2672" s="11">
        <f>YEAR(Table1[[#This Row],[launch date  conversion]])</f>
        <v>2014</v>
      </c>
      <c r="P2672" t="b">
        <v>1</v>
      </c>
      <c r="Q2672">
        <v>60</v>
      </c>
      <c r="R2672" t="b">
        <v>0</v>
      </c>
      <c r="S2672" t="s">
        <v>8300</v>
      </c>
      <c r="T2672" t="s">
        <v>8355</v>
      </c>
      <c r="U2672" t="s">
        <v>8394</v>
      </c>
    </row>
    <row r="2673" spans="1:21" ht="50" customHeight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15" t="str">
        <f t="shared" si="123"/>
        <v>25000 to 29999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 s="9">
        <f t="shared" si="124"/>
        <v>41992.818055555559</v>
      </c>
      <c r="L2673" s="11">
        <v>2014</v>
      </c>
      <c r="M2673">
        <v>1416419916</v>
      </c>
      <c r="N2673" s="9">
        <f t="shared" si="125"/>
        <v>41962.749027777783</v>
      </c>
      <c r="O2673" s="11">
        <f>YEAR(Table1[[#This Row],[launch date  conversion]])</f>
        <v>2014</v>
      </c>
      <c r="P2673" t="b">
        <v>1</v>
      </c>
      <c r="Q2673">
        <v>84</v>
      </c>
      <c r="R2673" t="b">
        <v>0</v>
      </c>
      <c r="S2673" t="s">
        <v>8300</v>
      </c>
      <c r="T2673" t="s">
        <v>8355</v>
      </c>
      <c r="U2673" t="s">
        <v>8394</v>
      </c>
    </row>
    <row r="2674" spans="1:21" ht="50" customHeight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15" t="str">
        <f t="shared" si="123"/>
        <v>10000 to 14999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 s="9">
        <f t="shared" si="124"/>
        <v>42366.25</v>
      </c>
      <c r="L2674" s="11">
        <v>2015</v>
      </c>
      <c r="M2674">
        <v>1449436390</v>
      </c>
      <c r="N2674" s="9">
        <f t="shared" si="125"/>
        <v>42344.884143518517</v>
      </c>
      <c r="O2674" s="11">
        <f>YEAR(Table1[[#This Row],[launch date  conversion]])</f>
        <v>2015</v>
      </c>
      <c r="P2674" t="b">
        <v>1</v>
      </c>
      <c r="Q2674">
        <v>47</v>
      </c>
      <c r="R2674" t="b">
        <v>0</v>
      </c>
      <c r="S2674" t="s">
        <v>8300</v>
      </c>
      <c r="T2674" t="s">
        <v>8355</v>
      </c>
      <c r="U2674" t="s">
        <v>8394</v>
      </c>
    </row>
    <row r="2675" spans="1:21" ht="50" customHeight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15" t="str">
        <f t="shared" si="123"/>
        <v>40000 to 44999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 s="9">
        <f t="shared" si="124"/>
        <v>41941.947916666664</v>
      </c>
      <c r="L2675" s="11">
        <v>2014</v>
      </c>
      <c r="M2675">
        <v>1412081999</v>
      </c>
      <c r="N2675" s="9">
        <f t="shared" si="125"/>
        <v>41912.541655092595</v>
      </c>
      <c r="O2675" s="11">
        <f>YEAR(Table1[[#This Row],[launch date  conversion]])</f>
        <v>2014</v>
      </c>
      <c r="P2675" t="b">
        <v>1</v>
      </c>
      <c r="Q2675">
        <v>66</v>
      </c>
      <c r="R2675" t="b">
        <v>0</v>
      </c>
      <c r="S2675" t="s">
        <v>8300</v>
      </c>
      <c r="T2675" t="s">
        <v>8355</v>
      </c>
      <c r="U2675" t="s">
        <v>8394</v>
      </c>
    </row>
    <row r="2676" spans="1:21" ht="50" customHeight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15" t="str">
        <f t="shared" si="123"/>
        <v>35000 to 39999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 s="9">
        <f t="shared" si="124"/>
        <v>42556.207638888889</v>
      </c>
      <c r="L2676" s="11">
        <v>2016</v>
      </c>
      <c r="M2676">
        <v>1465398670</v>
      </c>
      <c r="N2676" s="9">
        <f t="shared" si="125"/>
        <v>42529.632754629631</v>
      </c>
      <c r="O2676" s="11">
        <f>YEAR(Table1[[#This Row],[launch date  conversion]])</f>
        <v>2016</v>
      </c>
      <c r="P2676" t="b">
        <v>1</v>
      </c>
      <c r="Q2676">
        <v>171</v>
      </c>
      <c r="R2676" t="b">
        <v>0</v>
      </c>
      <c r="S2676" t="s">
        <v>8300</v>
      </c>
      <c r="T2676" t="s">
        <v>8355</v>
      </c>
      <c r="U2676" t="s">
        <v>8394</v>
      </c>
    </row>
    <row r="2677" spans="1:21" ht="50" customHeight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15" t="str">
        <f t="shared" si="123"/>
        <v>25000 to 29999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 s="9">
        <f t="shared" si="124"/>
        <v>41953.899178240739</v>
      </c>
      <c r="L2677" s="11">
        <v>2014</v>
      </c>
      <c r="M2677">
        <v>1413059689</v>
      </c>
      <c r="N2677" s="9">
        <f t="shared" si="125"/>
        <v>41923.857511574075</v>
      </c>
      <c r="O2677" s="11">
        <f>YEAR(Table1[[#This Row],[launch date  conversion]])</f>
        <v>2014</v>
      </c>
      <c r="P2677" t="b">
        <v>1</v>
      </c>
      <c r="Q2677">
        <v>29</v>
      </c>
      <c r="R2677" t="b">
        <v>0</v>
      </c>
      <c r="S2677" t="s">
        <v>8300</v>
      </c>
      <c r="T2677" t="s">
        <v>8355</v>
      </c>
      <c r="U2677" t="s">
        <v>8394</v>
      </c>
    </row>
    <row r="2678" spans="1:21" ht="50" customHeight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15" t="str">
        <f t="shared" si="123"/>
        <v>1000 to 4999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 s="9">
        <f t="shared" si="124"/>
        <v>42512.624699074076</v>
      </c>
      <c r="L2678" s="11">
        <v>2016</v>
      </c>
      <c r="M2678">
        <v>1461337174</v>
      </c>
      <c r="N2678" s="9">
        <f t="shared" si="125"/>
        <v>42482.624699074076</v>
      </c>
      <c r="O2678" s="11">
        <f>YEAR(Table1[[#This Row],[launch date  conversion]])</f>
        <v>2016</v>
      </c>
      <c r="P2678" t="b">
        <v>0</v>
      </c>
      <c r="Q2678">
        <v>9</v>
      </c>
      <c r="R2678" t="b">
        <v>0</v>
      </c>
      <c r="S2678" t="s">
        <v>8300</v>
      </c>
      <c r="T2678" t="s">
        <v>8355</v>
      </c>
      <c r="U2678" t="s">
        <v>8394</v>
      </c>
    </row>
    <row r="2679" spans="1:21" ht="50" customHeight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15" t="str">
        <f t="shared" si="123"/>
        <v>15000 to 19999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 s="9">
        <f t="shared" si="124"/>
        <v>41823.029432870368</v>
      </c>
      <c r="L2679" s="11">
        <v>2014</v>
      </c>
      <c r="M2679">
        <v>1401756143</v>
      </c>
      <c r="N2679" s="9">
        <f t="shared" si="125"/>
        <v>41793.029432870368</v>
      </c>
      <c r="O2679" s="11">
        <f>YEAR(Table1[[#This Row],[launch date  conversion]])</f>
        <v>2014</v>
      </c>
      <c r="P2679" t="b">
        <v>0</v>
      </c>
      <c r="Q2679">
        <v>27</v>
      </c>
      <c r="R2679" t="b">
        <v>0</v>
      </c>
      <c r="S2679" t="s">
        <v>8300</v>
      </c>
      <c r="T2679" t="s">
        <v>8355</v>
      </c>
      <c r="U2679" t="s">
        <v>8394</v>
      </c>
    </row>
    <row r="2680" spans="1:21" ht="50" customHeight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15" t="str">
        <f t="shared" si="123"/>
        <v>Greater than 50000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 s="9">
        <f t="shared" si="124"/>
        <v>42271.798206018517</v>
      </c>
      <c r="L2680" s="11">
        <v>2015</v>
      </c>
      <c r="M2680">
        <v>1440529765</v>
      </c>
      <c r="N2680" s="9">
        <f t="shared" si="125"/>
        <v>42241.798206018517</v>
      </c>
      <c r="O2680" s="11">
        <f>YEAR(Table1[[#This Row],[launch date  conversion]])</f>
        <v>2015</v>
      </c>
      <c r="P2680" t="b">
        <v>0</v>
      </c>
      <c r="Q2680">
        <v>2</v>
      </c>
      <c r="R2680" t="b">
        <v>0</v>
      </c>
      <c r="S2680" t="s">
        <v>8300</v>
      </c>
      <c r="T2680" t="s">
        <v>8355</v>
      </c>
      <c r="U2680" t="s">
        <v>8394</v>
      </c>
    </row>
    <row r="2681" spans="1:21" ht="50" customHeight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15" t="str">
        <f t="shared" si="123"/>
        <v>40000 to 44999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 s="9">
        <f t="shared" si="124"/>
        <v>42063.001087962963</v>
      </c>
      <c r="L2681" s="11">
        <v>2015</v>
      </c>
      <c r="M2681">
        <v>1422489694</v>
      </c>
      <c r="N2681" s="9">
        <f t="shared" si="125"/>
        <v>42033.001087962963</v>
      </c>
      <c r="O2681" s="11">
        <f>YEAR(Table1[[#This Row],[launch date  conversion]])</f>
        <v>2015</v>
      </c>
      <c r="P2681" t="b">
        <v>0</v>
      </c>
      <c r="Q2681">
        <v>3</v>
      </c>
      <c r="R2681" t="b">
        <v>0</v>
      </c>
      <c r="S2681" t="s">
        <v>8300</v>
      </c>
      <c r="T2681" t="s">
        <v>8355</v>
      </c>
      <c r="U2681" t="s">
        <v>8394</v>
      </c>
    </row>
    <row r="2682" spans="1:21" ht="50" customHeight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15" t="str">
        <f t="shared" si="123"/>
        <v>30000 to 34999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 s="9">
        <f t="shared" si="124"/>
        <v>42466.170034722221</v>
      </c>
      <c r="L2682" s="11">
        <v>2016</v>
      </c>
      <c r="M2682">
        <v>1457327091</v>
      </c>
      <c r="N2682" s="9">
        <f t="shared" si="125"/>
        <v>42436.211701388893</v>
      </c>
      <c r="O2682" s="11">
        <f>YEAR(Table1[[#This Row],[launch date  conversion]])</f>
        <v>2016</v>
      </c>
      <c r="P2682" t="b">
        <v>0</v>
      </c>
      <c r="Q2682">
        <v>4</v>
      </c>
      <c r="R2682" t="b">
        <v>0</v>
      </c>
      <c r="S2682" t="s">
        <v>8300</v>
      </c>
      <c r="T2682" t="s">
        <v>8355</v>
      </c>
      <c r="U2682" t="s">
        <v>8394</v>
      </c>
    </row>
    <row r="2683" spans="1:21" ht="50" customHeight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15" t="str">
        <f t="shared" si="123"/>
        <v>5000 to 9999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 s="9">
        <f t="shared" si="124"/>
        <v>41830.895254629628</v>
      </c>
      <c r="L2683" s="11">
        <v>2014</v>
      </c>
      <c r="M2683">
        <v>1402867750</v>
      </c>
      <c r="N2683" s="9">
        <f t="shared" si="125"/>
        <v>41805.895254629628</v>
      </c>
      <c r="O2683" s="11">
        <f>YEAR(Table1[[#This Row],[launch date  conversion]])</f>
        <v>2014</v>
      </c>
      <c r="P2683" t="b">
        <v>0</v>
      </c>
      <c r="Q2683">
        <v>2</v>
      </c>
      <c r="R2683" t="b">
        <v>0</v>
      </c>
      <c r="S2683" t="s">
        <v>8282</v>
      </c>
      <c r="T2683" t="s">
        <v>8349</v>
      </c>
      <c r="U2683" t="s">
        <v>8378</v>
      </c>
    </row>
    <row r="2684" spans="1:21" ht="50" customHeight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15" t="str">
        <f t="shared" si="123"/>
        <v>5000 to 9999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 s="9">
        <f t="shared" si="124"/>
        <v>41965.249305555553</v>
      </c>
      <c r="L2684" s="11">
        <v>2014</v>
      </c>
      <c r="M2684">
        <v>1413838540</v>
      </c>
      <c r="N2684" s="9">
        <f t="shared" si="125"/>
        <v>41932.871990740743</v>
      </c>
      <c r="O2684" s="11">
        <f>YEAR(Table1[[#This Row],[launch date  conversion]])</f>
        <v>2014</v>
      </c>
      <c r="P2684" t="b">
        <v>0</v>
      </c>
      <c r="Q2684">
        <v>20</v>
      </c>
      <c r="R2684" t="b">
        <v>0</v>
      </c>
      <c r="S2684" t="s">
        <v>8282</v>
      </c>
      <c r="T2684" t="s">
        <v>8349</v>
      </c>
      <c r="U2684" t="s">
        <v>8378</v>
      </c>
    </row>
    <row r="2685" spans="1:21" ht="50" customHeight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15" t="str">
        <f t="shared" si="123"/>
        <v>15000 to 19999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 s="9">
        <f t="shared" si="124"/>
        <v>42064.75509259259</v>
      </c>
      <c r="L2685" s="11">
        <v>2015</v>
      </c>
      <c r="M2685">
        <v>1422641240</v>
      </c>
      <c r="N2685" s="9">
        <f t="shared" si="125"/>
        <v>42034.75509259259</v>
      </c>
      <c r="O2685" s="11">
        <f>YEAR(Table1[[#This Row],[launch date  conversion]])</f>
        <v>2015</v>
      </c>
      <c r="P2685" t="b">
        <v>0</v>
      </c>
      <c r="Q2685">
        <v>3</v>
      </c>
      <c r="R2685" t="b">
        <v>0</v>
      </c>
      <c r="S2685" t="s">
        <v>8282</v>
      </c>
      <c r="T2685" t="s">
        <v>8349</v>
      </c>
      <c r="U2685" t="s">
        <v>8378</v>
      </c>
    </row>
    <row r="2686" spans="1:21" ht="50" customHeight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15" t="str">
        <f t="shared" si="123"/>
        <v>Greater than 50000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 s="9">
        <f t="shared" si="124"/>
        <v>41860.914641203701</v>
      </c>
      <c r="L2686" s="11">
        <v>2014</v>
      </c>
      <c r="M2686">
        <v>1404165425</v>
      </c>
      <c r="N2686" s="9">
        <f t="shared" si="125"/>
        <v>41820.914641203701</v>
      </c>
      <c r="O2686" s="11">
        <f>YEAR(Table1[[#This Row],[launch date  conversion]])</f>
        <v>2014</v>
      </c>
      <c r="P2686" t="b">
        <v>0</v>
      </c>
      <c r="Q2686">
        <v>4</v>
      </c>
      <c r="R2686" t="b">
        <v>0</v>
      </c>
      <c r="S2686" t="s">
        <v>8282</v>
      </c>
      <c r="T2686" t="s">
        <v>8349</v>
      </c>
      <c r="U2686" t="s">
        <v>8378</v>
      </c>
    </row>
    <row r="2687" spans="1:21" ht="50" customHeight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15" t="str">
        <f t="shared" si="123"/>
        <v>Greater than 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 s="9">
        <f t="shared" si="124"/>
        <v>42121.654282407413</v>
      </c>
      <c r="L2687" s="11">
        <v>2015</v>
      </c>
      <c r="M2687">
        <v>1424968930</v>
      </c>
      <c r="N2687" s="9">
        <f t="shared" si="125"/>
        <v>42061.69594907407</v>
      </c>
      <c r="O2687" s="11">
        <f>YEAR(Table1[[#This Row],[launch date  conversion]])</f>
        <v>2015</v>
      </c>
      <c r="P2687" t="b">
        <v>0</v>
      </c>
      <c r="Q2687">
        <v>1</v>
      </c>
      <c r="R2687" t="b">
        <v>0</v>
      </c>
      <c r="S2687" t="s">
        <v>8282</v>
      </c>
      <c r="T2687" t="s">
        <v>8349</v>
      </c>
      <c r="U2687" t="s">
        <v>8378</v>
      </c>
    </row>
    <row r="2688" spans="1:21" ht="50" customHeight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15" t="str">
        <f t="shared" si="123"/>
        <v>30000 to 34999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9">
        <f t="shared" si="124"/>
        <v>41912.974803240737</v>
      </c>
      <c r="L2688" s="11">
        <v>2014</v>
      </c>
      <c r="M2688">
        <v>1410391423</v>
      </c>
      <c r="N2688" s="9">
        <f t="shared" si="125"/>
        <v>41892.974803240737</v>
      </c>
      <c r="O2688" s="11">
        <f>YEAR(Table1[[#This Row],[launch date  conversion]])</f>
        <v>2014</v>
      </c>
      <c r="P2688" t="b">
        <v>0</v>
      </c>
      <c r="Q2688">
        <v>0</v>
      </c>
      <c r="R2688" t="b">
        <v>0</v>
      </c>
      <c r="S2688" t="s">
        <v>8282</v>
      </c>
      <c r="T2688" t="s">
        <v>8349</v>
      </c>
      <c r="U2688" t="s">
        <v>8378</v>
      </c>
    </row>
    <row r="2689" spans="1:21" ht="50" customHeight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15" t="str">
        <f t="shared" si="123"/>
        <v>15000 to 19999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9">
        <f t="shared" si="124"/>
        <v>42184.64025462963</v>
      </c>
      <c r="L2689" s="11">
        <v>2015</v>
      </c>
      <c r="M2689">
        <v>1432999318</v>
      </c>
      <c r="N2689" s="9">
        <f t="shared" si="125"/>
        <v>42154.64025462963</v>
      </c>
      <c r="O2689" s="11">
        <f>YEAR(Table1[[#This Row],[launch date  conversion]])</f>
        <v>2015</v>
      </c>
      <c r="P2689" t="b">
        <v>0</v>
      </c>
      <c r="Q2689">
        <v>0</v>
      </c>
      <c r="R2689" t="b">
        <v>0</v>
      </c>
      <c r="S2689" t="s">
        <v>8282</v>
      </c>
      <c r="T2689" t="s">
        <v>8349</v>
      </c>
      <c r="U2689" t="s">
        <v>8378</v>
      </c>
    </row>
    <row r="2690" spans="1:21" ht="50" customHeight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15" t="str">
        <f t="shared" ref="E2690:E2753" si="126">_xlfn.IFS(D2690&lt;1000,"less than 1000",D2690&lt;5000, "1000 to 4999",D2690&lt;10000, "5000 to 9999",D2690&lt;15000, "10000 to 14999",D2690&lt;20000,"15000 to 19999",D2690&lt;25000, "20000 to 24999", D2690&lt;30000, "25000 to 29999",D2690&lt;35000,"30000 to 34999", D2690&lt;40000,"35000 to 39999", D2690&lt;45000,"40000 to 44999",D2690&lt;50000,"45000 to 49999",TRUE, "Greater than 50000")</f>
        <v>Greater than 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 s="9">
        <f t="shared" si="124"/>
        <v>42059.125</v>
      </c>
      <c r="L2690" s="11">
        <v>2015</v>
      </c>
      <c r="M2690">
        <v>1422067870</v>
      </c>
      <c r="N2690" s="9">
        <f t="shared" si="125"/>
        <v>42028.118865740747</v>
      </c>
      <c r="O2690" s="11">
        <f>YEAR(Table1[[#This Row],[launch date  conversion]])</f>
        <v>2015</v>
      </c>
      <c r="P2690" t="b">
        <v>0</v>
      </c>
      <c r="Q2690">
        <v>14</v>
      </c>
      <c r="R2690" t="b">
        <v>0</v>
      </c>
      <c r="S2690" t="s">
        <v>8282</v>
      </c>
      <c r="T2690" t="s">
        <v>8349</v>
      </c>
      <c r="U2690" t="s">
        <v>8378</v>
      </c>
    </row>
    <row r="2691" spans="1:21" ht="50" customHeight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15" t="str">
        <f t="shared" si="126"/>
        <v>35000 to 39999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 s="9">
        <f t="shared" ref="K2691:K2754" si="127">(((J2691/60)/60)/24)+DATE(1970,1,1)</f>
        <v>42581.961689814809</v>
      </c>
      <c r="L2691" s="11">
        <v>2016</v>
      </c>
      <c r="M2691">
        <v>1467327890</v>
      </c>
      <c r="N2691" s="9">
        <f t="shared" ref="N2691:N2754" si="128">(((M2691/60)/60)/24)+DATE(1970,1,1)</f>
        <v>42551.961689814809</v>
      </c>
      <c r="O2691" s="11">
        <f>YEAR(Table1[[#This Row],[launch date  conversion]])</f>
        <v>2016</v>
      </c>
      <c r="P2691" t="b">
        <v>0</v>
      </c>
      <c r="Q2691">
        <v>1</v>
      </c>
      <c r="R2691" t="b">
        <v>0</v>
      </c>
      <c r="S2691" t="s">
        <v>8282</v>
      </c>
      <c r="T2691" t="s">
        <v>8349</v>
      </c>
      <c r="U2691" t="s">
        <v>8378</v>
      </c>
    </row>
    <row r="2692" spans="1:21" ht="50" customHeight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15" t="str">
        <f t="shared" si="126"/>
        <v>Greater than 50000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 s="9">
        <f t="shared" si="127"/>
        <v>42158.105046296296</v>
      </c>
      <c r="L2692" s="11">
        <v>2015</v>
      </c>
      <c r="M2692">
        <v>1429410676</v>
      </c>
      <c r="N2692" s="9">
        <f t="shared" si="128"/>
        <v>42113.105046296296</v>
      </c>
      <c r="O2692" s="11">
        <f>YEAR(Table1[[#This Row],[launch date  conversion]])</f>
        <v>2015</v>
      </c>
      <c r="P2692" t="b">
        <v>0</v>
      </c>
      <c r="Q2692">
        <v>118</v>
      </c>
      <c r="R2692" t="b">
        <v>0</v>
      </c>
      <c r="S2692" t="s">
        <v>8282</v>
      </c>
      <c r="T2692" t="s">
        <v>8349</v>
      </c>
      <c r="U2692" t="s">
        <v>8378</v>
      </c>
    </row>
    <row r="2693" spans="1:21" ht="50" customHeight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15" t="str">
        <f t="shared" si="126"/>
        <v>Greater than 50000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 s="9">
        <f t="shared" si="127"/>
        <v>42134.724039351851</v>
      </c>
      <c r="L2693" s="11">
        <v>2015</v>
      </c>
      <c r="M2693">
        <v>1427390557</v>
      </c>
      <c r="N2693" s="9">
        <f t="shared" si="128"/>
        <v>42089.724039351851</v>
      </c>
      <c r="O2693" s="11">
        <f>YEAR(Table1[[#This Row],[launch date  conversion]])</f>
        <v>2015</v>
      </c>
      <c r="P2693" t="b">
        <v>0</v>
      </c>
      <c r="Q2693">
        <v>2</v>
      </c>
      <c r="R2693" t="b">
        <v>0</v>
      </c>
      <c r="S2693" t="s">
        <v>8282</v>
      </c>
      <c r="T2693" t="s">
        <v>8349</v>
      </c>
      <c r="U2693" t="s">
        <v>8378</v>
      </c>
    </row>
    <row r="2694" spans="1:21" ht="50" customHeight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15" t="str">
        <f t="shared" si="126"/>
        <v>1000 to 4999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 s="9">
        <f t="shared" si="127"/>
        <v>42088.292361111111</v>
      </c>
      <c r="L2694" s="11">
        <v>2015</v>
      </c>
      <c r="M2694">
        <v>1424678460</v>
      </c>
      <c r="N2694" s="9">
        <f t="shared" si="128"/>
        <v>42058.334027777775</v>
      </c>
      <c r="O2694" s="11">
        <f>YEAR(Table1[[#This Row],[launch date  conversion]])</f>
        <v>2015</v>
      </c>
      <c r="P2694" t="b">
        <v>0</v>
      </c>
      <c r="Q2694">
        <v>1</v>
      </c>
      <c r="R2694" t="b">
        <v>0</v>
      </c>
      <c r="S2694" t="s">
        <v>8282</v>
      </c>
      <c r="T2694" t="s">
        <v>8349</v>
      </c>
      <c r="U2694" t="s">
        <v>8378</v>
      </c>
    </row>
    <row r="2695" spans="1:21" ht="50" customHeight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15" t="str">
        <f t="shared" si="126"/>
        <v>5000 to 9999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 s="9">
        <f t="shared" si="127"/>
        <v>41864.138495370367</v>
      </c>
      <c r="L2695" s="11">
        <v>2014</v>
      </c>
      <c r="M2695">
        <v>1405307966</v>
      </c>
      <c r="N2695" s="9">
        <f t="shared" si="128"/>
        <v>41834.138495370367</v>
      </c>
      <c r="O2695" s="11">
        <f>YEAR(Table1[[#This Row],[launch date  conversion]])</f>
        <v>2014</v>
      </c>
      <c r="P2695" t="b">
        <v>0</v>
      </c>
      <c r="Q2695">
        <v>3</v>
      </c>
      <c r="R2695" t="b">
        <v>0</v>
      </c>
      <c r="S2695" t="s">
        <v>8282</v>
      </c>
      <c r="T2695" t="s">
        <v>8349</v>
      </c>
      <c r="U2695" t="s">
        <v>8378</v>
      </c>
    </row>
    <row r="2696" spans="1:21" ht="50" customHeight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15" t="str">
        <f t="shared" si="126"/>
        <v>30000 to 34999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 s="9">
        <f t="shared" si="127"/>
        <v>41908.140497685185</v>
      </c>
      <c r="L2696" s="11">
        <v>2014</v>
      </c>
      <c r="M2696">
        <v>1409109739</v>
      </c>
      <c r="N2696" s="9">
        <f t="shared" si="128"/>
        <v>41878.140497685185</v>
      </c>
      <c r="O2696" s="11">
        <f>YEAR(Table1[[#This Row],[launch date  conversion]])</f>
        <v>2014</v>
      </c>
      <c r="P2696" t="b">
        <v>0</v>
      </c>
      <c r="Q2696">
        <v>1</v>
      </c>
      <c r="R2696" t="b">
        <v>0</v>
      </c>
      <c r="S2696" t="s">
        <v>8282</v>
      </c>
      <c r="T2696" t="s">
        <v>8349</v>
      </c>
      <c r="U2696" t="s">
        <v>8378</v>
      </c>
    </row>
    <row r="2697" spans="1:21" ht="50" customHeight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15" t="str">
        <f t="shared" si="126"/>
        <v>15000 to 19999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 s="9">
        <f t="shared" si="127"/>
        <v>42108.14025462963</v>
      </c>
      <c r="L2697" s="11">
        <v>2015</v>
      </c>
      <c r="M2697">
        <v>1423801318</v>
      </c>
      <c r="N2697" s="9">
        <f t="shared" si="128"/>
        <v>42048.181921296295</v>
      </c>
      <c r="O2697" s="11">
        <f>YEAR(Table1[[#This Row],[launch date  conversion]])</f>
        <v>2015</v>
      </c>
      <c r="P2697" t="b">
        <v>0</v>
      </c>
      <c r="Q2697">
        <v>3</v>
      </c>
      <c r="R2697" t="b">
        <v>0</v>
      </c>
      <c r="S2697" t="s">
        <v>8282</v>
      </c>
      <c r="T2697" t="s">
        <v>8349</v>
      </c>
      <c r="U2697" t="s">
        <v>8378</v>
      </c>
    </row>
    <row r="2698" spans="1:21" ht="50" customHeight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15" t="str">
        <f t="shared" si="126"/>
        <v>Greater than 50000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 s="9">
        <f t="shared" si="127"/>
        <v>41998.844444444447</v>
      </c>
      <c r="L2698" s="11">
        <v>2014</v>
      </c>
      <c r="M2698">
        <v>1416600960</v>
      </c>
      <c r="N2698" s="9">
        <f t="shared" si="128"/>
        <v>41964.844444444447</v>
      </c>
      <c r="O2698" s="11">
        <f>YEAR(Table1[[#This Row],[launch date  conversion]])</f>
        <v>2014</v>
      </c>
      <c r="P2698" t="b">
        <v>0</v>
      </c>
      <c r="Q2698">
        <v>38</v>
      </c>
      <c r="R2698" t="b">
        <v>0</v>
      </c>
      <c r="S2698" t="s">
        <v>8282</v>
      </c>
      <c r="T2698" t="s">
        <v>8349</v>
      </c>
      <c r="U2698" t="s">
        <v>8378</v>
      </c>
    </row>
    <row r="2699" spans="1:21" ht="50" customHeight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15" t="str">
        <f t="shared" si="126"/>
        <v>20000 to 24999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 s="9">
        <f t="shared" si="127"/>
        <v>42218.916666666672</v>
      </c>
      <c r="L2699" s="11">
        <v>2015</v>
      </c>
      <c r="M2699">
        <v>1435876423</v>
      </c>
      <c r="N2699" s="9">
        <f t="shared" si="128"/>
        <v>42187.940081018518</v>
      </c>
      <c r="O2699" s="11">
        <f>YEAR(Table1[[#This Row],[launch date  conversion]])</f>
        <v>2015</v>
      </c>
      <c r="P2699" t="b">
        <v>0</v>
      </c>
      <c r="Q2699">
        <v>52</v>
      </c>
      <c r="R2699" t="b">
        <v>0</v>
      </c>
      <c r="S2699" t="s">
        <v>8282</v>
      </c>
      <c r="T2699" t="s">
        <v>8349</v>
      </c>
      <c r="U2699" t="s">
        <v>8378</v>
      </c>
    </row>
    <row r="2700" spans="1:21" ht="50" customHeight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15" t="str">
        <f t="shared" si="126"/>
        <v>5000 to 9999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 s="9">
        <f t="shared" si="127"/>
        <v>41817.898240740738</v>
      </c>
      <c r="L2700" s="11">
        <v>2014</v>
      </c>
      <c r="M2700">
        <v>1401312808</v>
      </c>
      <c r="N2700" s="9">
        <f t="shared" si="128"/>
        <v>41787.898240740738</v>
      </c>
      <c r="O2700" s="11">
        <f>YEAR(Table1[[#This Row],[launch date  conversion]])</f>
        <v>2014</v>
      </c>
      <c r="P2700" t="b">
        <v>0</v>
      </c>
      <c r="Q2700">
        <v>2</v>
      </c>
      <c r="R2700" t="b">
        <v>0</v>
      </c>
      <c r="S2700" t="s">
        <v>8282</v>
      </c>
      <c r="T2700" t="s">
        <v>8349</v>
      </c>
      <c r="U2700" t="s">
        <v>8378</v>
      </c>
    </row>
    <row r="2701" spans="1:21" ht="50" customHeight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15" t="str">
        <f t="shared" si="126"/>
        <v>less than 1000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9">
        <f t="shared" si="127"/>
        <v>41859.896562499998</v>
      </c>
      <c r="L2701" s="11">
        <v>2014</v>
      </c>
      <c r="M2701">
        <v>1404941463</v>
      </c>
      <c r="N2701" s="9">
        <f t="shared" si="128"/>
        <v>41829.896562499998</v>
      </c>
      <c r="O2701" s="11">
        <f>YEAR(Table1[[#This Row],[launch date  conversion]])</f>
        <v>2014</v>
      </c>
      <c r="P2701" t="b">
        <v>0</v>
      </c>
      <c r="Q2701">
        <v>0</v>
      </c>
      <c r="R2701" t="b">
        <v>0</v>
      </c>
      <c r="S2701" t="s">
        <v>8282</v>
      </c>
      <c r="T2701" t="s">
        <v>8349</v>
      </c>
      <c r="U2701" t="s">
        <v>8378</v>
      </c>
    </row>
    <row r="2702" spans="1:21" ht="50" customHeight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15" t="str">
        <f t="shared" si="126"/>
        <v>5000 to 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 s="9">
        <f t="shared" si="127"/>
        <v>41900.87467592593</v>
      </c>
      <c r="L2702" s="11">
        <v>2014</v>
      </c>
      <c r="M2702">
        <v>1408481972</v>
      </c>
      <c r="N2702" s="9">
        <f t="shared" si="128"/>
        <v>41870.87467592593</v>
      </c>
      <c r="O2702" s="11">
        <f>YEAR(Table1[[#This Row],[launch date  conversion]])</f>
        <v>2014</v>
      </c>
      <c r="P2702" t="b">
        <v>0</v>
      </c>
      <c r="Q2702">
        <v>4</v>
      </c>
      <c r="R2702" t="b">
        <v>0</v>
      </c>
      <c r="S2702" t="s">
        <v>8282</v>
      </c>
      <c r="T2702" t="s">
        <v>8349</v>
      </c>
      <c r="U2702" t="s">
        <v>8378</v>
      </c>
    </row>
    <row r="2703" spans="1:21" ht="50" customHeight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15" t="str">
        <f t="shared" si="126"/>
        <v>1000 to 4999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 s="9">
        <f t="shared" si="127"/>
        <v>42832.733032407406</v>
      </c>
      <c r="L2703" s="11">
        <v>2017</v>
      </c>
      <c r="M2703">
        <v>1488911734</v>
      </c>
      <c r="N2703" s="9">
        <f t="shared" si="128"/>
        <v>42801.774699074071</v>
      </c>
      <c r="O2703" s="11">
        <f>YEAR(Table1[[#This Row],[launch date  conversion]])</f>
        <v>2017</v>
      </c>
      <c r="P2703" t="b">
        <v>0</v>
      </c>
      <c r="Q2703">
        <v>46</v>
      </c>
      <c r="R2703" t="b">
        <v>0</v>
      </c>
      <c r="S2703" t="s">
        <v>8301</v>
      </c>
      <c r="T2703" t="s">
        <v>8356</v>
      </c>
      <c r="U2703" t="s">
        <v>8395</v>
      </c>
    </row>
    <row r="2704" spans="1:21" ht="50" customHeight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15" t="str">
        <f t="shared" si="126"/>
        <v>10000 to 14999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 s="9">
        <f t="shared" si="127"/>
        <v>42830.760150462964</v>
      </c>
      <c r="L2704" s="11">
        <v>2017</v>
      </c>
      <c r="M2704">
        <v>1488827677</v>
      </c>
      <c r="N2704" s="9">
        <f t="shared" si="128"/>
        <v>42800.801817129628</v>
      </c>
      <c r="O2704" s="11">
        <f>YEAR(Table1[[#This Row],[launch date  conversion]])</f>
        <v>2017</v>
      </c>
      <c r="P2704" t="b">
        <v>1</v>
      </c>
      <c r="Q2704">
        <v>26</v>
      </c>
      <c r="R2704" t="b">
        <v>0</v>
      </c>
      <c r="S2704" t="s">
        <v>8301</v>
      </c>
      <c r="T2704" t="s">
        <v>8356</v>
      </c>
      <c r="U2704" t="s">
        <v>8395</v>
      </c>
    </row>
    <row r="2705" spans="1:21" ht="50" customHeight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15" t="str">
        <f t="shared" si="126"/>
        <v>40000 to 44999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 s="9">
        <f t="shared" si="127"/>
        <v>42816.648495370369</v>
      </c>
      <c r="L2705" s="11">
        <v>2017</v>
      </c>
      <c r="M2705">
        <v>1485016430</v>
      </c>
      <c r="N2705" s="9">
        <f t="shared" si="128"/>
        <v>42756.690162037034</v>
      </c>
      <c r="O2705" s="11">
        <f>YEAR(Table1[[#This Row],[launch date  conversion]])</f>
        <v>2017</v>
      </c>
      <c r="P2705" t="b">
        <v>0</v>
      </c>
      <c r="Q2705">
        <v>45</v>
      </c>
      <c r="R2705" t="b">
        <v>0</v>
      </c>
      <c r="S2705" t="s">
        <v>8301</v>
      </c>
      <c r="T2705" t="s">
        <v>8356</v>
      </c>
      <c r="U2705" t="s">
        <v>8395</v>
      </c>
    </row>
    <row r="2706" spans="1:21" ht="50" customHeight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15" t="str">
        <f t="shared" si="126"/>
        <v>15000 to 19999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 s="9">
        <f t="shared" si="127"/>
        <v>42830.820763888885</v>
      </c>
      <c r="L2706" s="11">
        <v>2017</v>
      </c>
      <c r="M2706">
        <v>1487709714</v>
      </c>
      <c r="N2706" s="9">
        <f t="shared" si="128"/>
        <v>42787.862430555557</v>
      </c>
      <c r="O2706" s="11">
        <f>YEAR(Table1[[#This Row],[launch date  conversion]])</f>
        <v>2017</v>
      </c>
      <c r="P2706" t="b">
        <v>0</v>
      </c>
      <c r="Q2706">
        <v>7</v>
      </c>
      <c r="R2706" t="b">
        <v>0</v>
      </c>
      <c r="S2706" t="s">
        <v>8301</v>
      </c>
      <c r="T2706" t="s">
        <v>8356</v>
      </c>
      <c r="U2706" t="s">
        <v>8395</v>
      </c>
    </row>
    <row r="2707" spans="1:21" ht="50" customHeight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15" t="str">
        <f t="shared" si="126"/>
        <v>15000 to 19999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 s="9">
        <f t="shared" si="127"/>
        <v>42818.874513888892</v>
      </c>
      <c r="L2707" s="11">
        <v>2017</v>
      </c>
      <c r="M2707">
        <v>1486504758</v>
      </c>
      <c r="N2707" s="9">
        <f t="shared" si="128"/>
        <v>42773.916180555556</v>
      </c>
      <c r="O2707" s="11">
        <f>YEAR(Table1[[#This Row],[launch date  conversion]])</f>
        <v>2017</v>
      </c>
      <c r="P2707" t="b">
        <v>0</v>
      </c>
      <c r="Q2707">
        <v>8</v>
      </c>
      <c r="R2707" t="b">
        <v>0</v>
      </c>
      <c r="S2707" t="s">
        <v>8301</v>
      </c>
      <c r="T2707" t="s">
        <v>8356</v>
      </c>
      <c r="U2707" t="s">
        <v>8395</v>
      </c>
    </row>
    <row r="2708" spans="1:21" ht="50" customHeight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15" t="str">
        <f t="shared" si="126"/>
        <v>35000 to 39999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 s="9">
        <f t="shared" si="127"/>
        <v>41928.290972222225</v>
      </c>
      <c r="L2708" s="11">
        <v>2014</v>
      </c>
      <c r="M2708">
        <v>1410937483</v>
      </c>
      <c r="N2708" s="9">
        <f t="shared" si="128"/>
        <v>41899.294942129629</v>
      </c>
      <c r="O2708" s="11">
        <f>YEAR(Table1[[#This Row],[launch date  conversion]])</f>
        <v>2014</v>
      </c>
      <c r="P2708" t="b">
        <v>1</v>
      </c>
      <c r="Q2708">
        <v>263</v>
      </c>
      <c r="R2708" t="b">
        <v>1</v>
      </c>
      <c r="S2708" t="s">
        <v>8301</v>
      </c>
      <c r="T2708" t="s">
        <v>8356</v>
      </c>
      <c r="U2708" t="s">
        <v>8395</v>
      </c>
    </row>
    <row r="2709" spans="1:21" ht="50" customHeight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15" t="str">
        <f t="shared" si="126"/>
        <v>5000 to 9999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 s="9">
        <f t="shared" si="127"/>
        <v>41421.290972222225</v>
      </c>
      <c r="L2709" s="11">
        <v>2013</v>
      </c>
      <c r="M2709">
        <v>1367088443</v>
      </c>
      <c r="N2709" s="9">
        <f t="shared" si="128"/>
        <v>41391.782905092594</v>
      </c>
      <c r="O2709" s="11">
        <f>YEAR(Table1[[#This Row],[launch date  conversion]])</f>
        <v>2013</v>
      </c>
      <c r="P2709" t="b">
        <v>1</v>
      </c>
      <c r="Q2709">
        <v>394</v>
      </c>
      <c r="R2709" t="b">
        <v>1</v>
      </c>
      <c r="S2709" t="s">
        <v>8301</v>
      </c>
      <c r="T2709" t="s">
        <v>8356</v>
      </c>
      <c r="U2709" t="s">
        <v>8395</v>
      </c>
    </row>
    <row r="2710" spans="1:21" ht="50" customHeight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15" t="str">
        <f t="shared" si="126"/>
        <v>20000 to 24999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 s="9">
        <f t="shared" si="127"/>
        <v>42572.698217592595</v>
      </c>
      <c r="L2710" s="11">
        <v>2016</v>
      </c>
      <c r="M2710">
        <v>1463935526</v>
      </c>
      <c r="N2710" s="9">
        <f t="shared" si="128"/>
        <v>42512.698217592595</v>
      </c>
      <c r="O2710" s="11">
        <f>YEAR(Table1[[#This Row],[launch date  conversion]])</f>
        <v>2016</v>
      </c>
      <c r="P2710" t="b">
        <v>1</v>
      </c>
      <c r="Q2710">
        <v>1049</v>
      </c>
      <c r="R2710" t="b">
        <v>1</v>
      </c>
      <c r="S2710" t="s">
        <v>8301</v>
      </c>
      <c r="T2710" t="s">
        <v>8356</v>
      </c>
      <c r="U2710" t="s">
        <v>8395</v>
      </c>
    </row>
    <row r="2711" spans="1:21" ht="50" customHeight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15" t="str">
        <f t="shared" si="126"/>
        <v>Greater than 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 s="9">
        <f t="shared" si="127"/>
        <v>42647.165972222225</v>
      </c>
      <c r="L2711" s="11">
        <v>2016</v>
      </c>
      <c r="M2711">
        <v>1472528141</v>
      </c>
      <c r="N2711" s="9">
        <f t="shared" si="128"/>
        <v>42612.149780092594</v>
      </c>
      <c r="O2711" s="11">
        <f>YEAR(Table1[[#This Row],[launch date  conversion]])</f>
        <v>2016</v>
      </c>
      <c r="P2711" t="b">
        <v>1</v>
      </c>
      <c r="Q2711">
        <v>308</v>
      </c>
      <c r="R2711" t="b">
        <v>1</v>
      </c>
      <c r="S2711" t="s">
        <v>8301</v>
      </c>
      <c r="T2711" t="s">
        <v>8356</v>
      </c>
      <c r="U2711" t="s">
        <v>8395</v>
      </c>
    </row>
    <row r="2712" spans="1:21" ht="50" customHeight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15" t="str">
        <f t="shared" si="126"/>
        <v>Greater than 50000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 s="9">
        <f t="shared" si="127"/>
        <v>41860.083333333336</v>
      </c>
      <c r="L2712" s="11">
        <v>2014</v>
      </c>
      <c r="M2712">
        <v>1404797428</v>
      </c>
      <c r="N2712" s="9">
        <f t="shared" si="128"/>
        <v>41828.229490740741</v>
      </c>
      <c r="O2712" s="11">
        <f>YEAR(Table1[[#This Row],[launch date  conversion]])</f>
        <v>2014</v>
      </c>
      <c r="P2712" t="b">
        <v>1</v>
      </c>
      <c r="Q2712">
        <v>1088</v>
      </c>
      <c r="R2712" t="b">
        <v>1</v>
      </c>
      <c r="S2712" t="s">
        <v>8301</v>
      </c>
      <c r="T2712" t="s">
        <v>8356</v>
      </c>
      <c r="U2712" t="s">
        <v>8395</v>
      </c>
    </row>
    <row r="2713" spans="1:21" ht="50" customHeight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15" t="str">
        <f t="shared" si="126"/>
        <v>1000 to 4999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 s="9">
        <f t="shared" si="127"/>
        <v>41810.917361111111</v>
      </c>
      <c r="L2713" s="11">
        <v>2014</v>
      </c>
      <c r="M2713">
        <v>1400694790</v>
      </c>
      <c r="N2713" s="9">
        <f t="shared" si="128"/>
        <v>41780.745254629634</v>
      </c>
      <c r="O2713" s="11">
        <f>YEAR(Table1[[#This Row],[launch date  conversion]])</f>
        <v>2014</v>
      </c>
      <c r="P2713" t="b">
        <v>1</v>
      </c>
      <c r="Q2713">
        <v>73</v>
      </c>
      <c r="R2713" t="b">
        <v>1</v>
      </c>
      <c r="S2713" t="s">
        <v>8301</v>
      </c>
      <c r="T2713" t="s">
        <v>8356</v>
      </c>
      <c r="U2713" t="s">
        <v>8395</v>
      </c>
    </row>
    <row r="2714" spans="1:21" ht="50" customHeight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15" t="str">
        <f t="shared" si="126"/>
        <v>5000 to 9999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 s="9">
        <f t="shared" si="127"/>
        <v>41468.75</v>
      </c>
      <c r="L2714" s="11">
        <v>2013</v>
      </c>
      <c r="M2714">
        <v>1370568560</v>
      </c>
      <c r="N2714" s="9">
        <f t="shared" si="128"/>
        <v>41432.062037037038</v>
      </c>
      <c r="O2714" s="11">
        <f>YEAR(Table1[[#This Row],[launch date  conversion]])</f>
        <v>2013</v>
      </c>
      <c r="P2714" t="b">
        <v>1</v>
      </c>
      <c r="Q2714">
        <v>143</v>
      </c>
      <c r="R2714" t="b">
        <v>1</v>
      </c>
      <c r="S2714" t="s">
        <v>8301</v>
      </c>
      <c r="T2714" t="s">
        <v>8356</v>
      </c>
      <c r="U2714" t="s">
        <v>8395</v>
      </c>
    </row>
    <row r="2715" spans="1:21" ht="50" customHeight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15" t="str">
        <f t="shared" si="126"/>
        <v>Greater than 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 s="9">
        <f t="shared" si="127"/>
        <v>42362.653749999998</v>
      </c>
      <c r="L2715" s="11">
        <v>2015</v>
      </c>
      <c r="M2715">
        <v>1447515684</v>
      </c>
      <c r="N2715" s="9">
        <f t="shared" si="128"/>
        <v>42322.653749999998</v>
      </c>
      <c r="O2715" s="11">
        <f>YEAR(Table1[[#This Row],[launch date  conversion]])</f>
        <v>2015</v>
      </c>
      <c r="P2715" t="b">
        <v>1</v>
      </c>
      <c r="Q2715">
        <v>1420</v>
      </c>
      <c r="R2715" t="b">
        <v>1</v>
      </c>
      <c r="S2715" t="s">
        <v>8301</v>
      </c>
      <c r="T2715" t="s">
        <v>8356</v>
      </c>
      <c r="U2715" t="s">
        <v>8395</v>
      </c>
    </row>
    <row r="2716" spans="1:21" ht="50" customHeight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15" t="str">
        <f t="shared" si="126"/>
        <v>25000 to 29999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 s="9">
        <f t="shared" si="127"/>
        <v>42657.958333333328</v>
      </c>
      <c r="L2716" s="11">
        <v>2016</v>
      </c>
      <c r="M2716">
        <v>1474040596</v>
      </c>
      <c r="N2716" s="9">
        <f t="shared" si="128"/>
        <v>42629.655046296291</v>
      </c>
      <c r="O2716" s="11">
        <f>YEAR(Table1[[#This Row],[launch date  conversion]])</f>
        <v>2016</v>
      </c>
      <c r="P2716" t="b">
        <v>1</v>
      </c>
      <c r="Q2716">
        <v>305</v>
      </c>
      <c r="R2716" t="b">
        <v>1</v>
      </c>
      <c r="S2716" t="s">
        <v>8301</v>
      </c>
      <c r="T2716" t="s">
        <v>8356</v>
      </c>
      <c r="U2716" t="s">
        <v>8395</v>
      </c>
    </row>
    <row r="2717" spans="1:21" ht="50" customHeight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15" t="str">
        <f t="shared" si="126"/>
        <v>10000 to 14999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 s="9">
        <f t="shared" si="127"/>
        <v>42421.398472222223</v>
      </c>
      <c r="L2717" s="11">
        <v>2016</v>
      </c>
      <c r="M2717">
        <v>1453109628</v>
      </c>
      <c r="N2717" s="9">
        <f t="shared" si="128"/>
        <v>42387.398472222223</v>
      </c>
      <c r="O2717" s="11">
        <f>YEAR(Table1[[#This Row],[launch date  conversion]])</f>
        <v>2016</v>
      </c>
      <c r="P2717" t="b">
        <v>1</v>
      </c>
      <c r="Q2717">
        <v>551</v>
      </c>
      <c r="R2717" t="b">
        <v>1</v>
      </c>
      <c r="S2717" t="s">
        <v>8301</v>
      </c>
      <c r="T2717" t="s">
        <v>8356</v>
      </c>
      <c r="U2717" t="s">
        <v>8395</v>
      </c>
    </row>
    <row r="2718" spans="1:21" ht="50" customHeight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15" t="str">
        <f t="shared" si="126"/>
        <v>10000 to 14999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 s="9">
        <f t="shared" si="127"/>
        <v>42285.333252314813</v>
      </c>
      <c r="L2718" s="11">
        <v>2015</v>
      </c>
      <c r="M2718">
        <v>1441699193</v>
      </c>
      <c r="N2718" s="9">
        <f t="shared" si="128"/>
        <v>42255.333252314813</v>
      </c>
      <c r="O2718" s="11">
        <f>YEAR(Table1[[#This Row],[launch date  conversion]])</f>
        <v>2015</v>
      </c>
      <c r="P2718" t="b">
        <v>1</v>
      </c>
      <c r="Q2718">
        <v>187</v>
      </c>
      <c r="R2718" t="b">
        <v>1</v>
      </c>
      <c r="S2718" t="s">
        <v>8301</v>
      </c>
      <c r="T2718" t="s">
        <v>8356</v>
      </c>
      <c r="U2718" t="s">
        <v>8395</v>
      </c>
    </row>
    <row r="2719" spans="1:21" ht="50" customHeight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15" t="str">
        <f t="shared" si="126"/>
        <v>25000 to 29999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 s="9">
        <f t="shared" si="127"/>
        <v>41979.956585648149</v>
      </c>
      <c r="L2719" s="11">
        <v>2014</v>
      </c>
      <c r="M2719">
        <v>1414015049</v>
      </c>
      <c r="N2719" s="9">
        <f t="shared" si="128"/>
        <v>41934.914918981485</v>
      </c>
      <c r="O2719" s="11">
        <f>YEAR(Table1[[#This Row],[launch date  conversion]])</f>
        <v>2014</v>
      </c>
      <c r="P2719" t="b">
        <v>1</v>
      </c>
      <c r="Q2719">
        <v>325</v>
      </c>
      <c r="R2719" t="b">
        <v>1</v>
      </c>
      <c r="S2719" t="s">
        <v>8301</v>
      </c>
      <c r="T2719" t="s">
        <v>8356</v>
      </c>
      <c r="U2719" t="s">
        <v>8395</v>
      </c>
    </row>
    <row r="2720" spans="1:21" ht="50" customHeight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15" t="str">
        <f t="shared" si="126"/>
        <v>15000 to 19999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 s="9">
        <f t="shared" si="127"/>
        <v>42493.958333333328</v>
      </c>
      <c r="L2720" s="11">
        <v>2016</v>
      </c>
      <c r="M2720">
        <v>1459865945</v>
      </c>
      <c r="N2720" s="9">
        <f t="shared" si="128"/>
        <v>42465.596585648149</v>
      </c>
      <c r="O2720" s="11">
        <f>YEAR(Table1[[#This Row],[launch date  conversion]])</f>
        <v>2016</v>
      </c>
      <c r="P2720" t="b">
        <v>1</v>
      </c>
      <c r="Q2720">
        <v>148</v>
      </c>
      <c r="R2720" t="b">
        <v>1</v>
      </c>
      <c r="S2720" t="s">
        <v>8301</v>
      </c>
      <c r="T2720" t="s">
        <v>8356</v>
      </c>
      <c r="U2720" t="s">
        <v>8395</v>
      </c>
    </row>
    <row r="2721" spans="1:21" ht="50" customHeight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15" t="str">
        <f t="shared" si="126"/>
        <v>5000 to 9999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 s="9">
        <f t="shared" si="127"/>
        <v>42477.989513888882</v>
      </c>
      <c r="L2721" s="11">
        <v>2016</v>
      </c>
      <c r="M2721">
        <v>1455756294</v>
      </c>
      <c r="N2721" s="9">
        <f t="shared" si="128"/>
        <v>42418.031180555554</v>
      </c>
      <c r="O2721" s="11">
        <f>YEAR(Table1[[#This Row],[launch date  conversion]])</f>
        <v>2016</v>
      </c>
      <c r="P2721" t="b">
        <v>0</v>
      </c>
      <c r="Q2721">
        <v>69</v>
      </c>
      <c r="R2721" t="b">
        <v>1</v>
      </c>
      <c r="S2721" t="s">
        <v>8301</v>
      </c>
      <c r="T2721" t="s">
        <v>8356</v>
      </c>
      <c r="U2721" t="s">
        <v>8395</v>
      </c>
    </row>
    <row r="2722" spans="1:21" ht="50" customHeight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15" t="str">
        <f t="shared" si="126"/>
        <v>25000 to 29999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 s="9">
        <f t="shared" si="127"/>
        <v>42685.507557870369</v>
      </c>
      <c r="L2722" s="11">
        <v>2016</v>
      </c>
      <c r="M2722">
        <v>1476270653</v>
      </c>
      <c r="N2722" s="9">
        <f t="shared" si="128"/>
        <v>42655.465891203698</v>
      </c>
      <c r="O2722" s="11">
        <f>YEAR(Table1[[#This Row],[launch date  conversion]])</f>
        <v>2016</v>
      </c>
      <c r="P2722" t="b">
        <v>0</v>
      </c>
      <c r="Q2722">
        <v>173</v>
      </c>
      <c r="R2722" t="b">
        <v>1</v>
      </c>
      <c r="S2722" t="s">
        <v>8301</v>
      </c>
      <c r="T2722" t="s">
        <v>8356</v>
      </c>
      <c r="U2722" t="s">
        <v>8395</v>
      </c>
    </row>
    <row r="2723" spans="1:21" ht="50" customHeight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15" t="str">
        <f t="shared" si="126"/>
        <v>less than 1000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 s="9">
        <f t="shared" si="127"/>
        <v>41523.791666666664</v>
      </c>
      <c r="L2723" s="11">
        <v>2013</v>
      </c>
      <c r="M2723">
        <v>1375880598</v>
      </c>
      <c r="N2723" s="9">
        <f t="shared" si="128"/>
        <v>41493.543958333335</v>
      </c>
      <c r="O2723" s="11">
        <f>YEAR(Table1[[#This Row],[launch date  conversion]])</f>
        <v>2013</v>
      </c>
      <c r="P2723" t="b">
        <v>0</v>
      </c>
      <c r="Q2723">
        <v>269</v>
      </c>
      <c r="R2723" t="b">
        <v>1</v>
      </c>
      <c r="S2723" t="s">
        <v>8293</v>
      </c>
      <c r="T2723" t="s">
        <v>8355</v>
      </c>
      <c r="U2723" t="s">
        <v>8359</v>
      </c>
    </row>
    <row r="2724" spans="1:21" ht="50" customHeight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15" t="str">
        <f t="shared" si="126"/>
        <v>5000 to 9999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 s="9">
        <f t="shared" si="127"/>
        <v>42764.857094907406</v>
      </c>
      <c r="L2724" s="11">
        <v>2017</v>
      </c>
      <c r="M2724">
        <v>1480538053</v>
      </c>
      <c r="N2724" s="9">
        <f t="shared" si="128"/>
        <v>42704.857094907406</v>
      </c>
      <c r="O2724" s="11">
        <f>YEAR(Table1[[#This Row],[launch date  conversion]])</f>
        <v>2016</v>
      </c>
      <c r="P2724" t="b">
        <v>0</v>
      </c>
      <c r="Q2724">
        <v>185</v>
      </c>
      <c r="R2724" t="b">
        <v>1</v>
      </c>
      <c r="S2724" t="s">
        <v>8293</v>
      </c>
      <c r="T2724" t="s">
        <v>8355</v>
      </c>
      <c r="U2724" t="s">
        <v>8359</v>
      </c>
    </row>
    <row r="2725" spans="1:21" ht="50" customHeight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15" t="str">
        <f t="shared" si="126"/>
        <v>10000 to 14999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 s="9">
        <f t="shared" si="127"/>
        <v>42004.880648148144</v>
      </c>
      <c r="L2725" s="11">
        <v>2014</v>
      </c>
      <c r="M2725">
        <v>1414872488</v>
      </c>
      <c r="N2725" s="9">
        <f t="shared" si="128"/>
        <v>41944.83898148148</v>
      </c>
      <c r="O2725" s="11">
        <f>YEAR(Table1[[#This Row],[launch date  conversion]])</f>
        <v>2014</v>
      </c>
      <c r="P2725" t="b">
        <v>0</v>
      </c>
      <c r="Q2725">
        <v>176</v>
      </c>
      <c r="R2725" t="b">
        <v>1</v>
      </c>
      <c r="S2725" t="s">
        <v>8293</v>
      </c>
      <c r="T2725" t="s">
        <v>8355</v>
      </c>
      <c r="U2725" t="s">
        <v>8359</v>
      </c>
    </row>
    <row r="2726" spans="1:21" ht="50" customHeight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15" t="str">
        <f t="shared" si="126"/>
        <v>1000 to 4999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 s="9">
        <f t="shared" si="127"/>
        <v>42231.32707175926</v>
      </c>
      <c r="L2726" s="11">
        <v>2015</v>
      </c>
      <c r="M2726">
        <v>1436860259</v>
      </c>
      <c r="N2726" s="9">
        <f t="shared" si="128"/>
        <v>42199.32707175926</v>
      </c>
      <c r="O2726" s="11">
        <f>YEAR(Table1[[#This Row],[launch date  conversion]])</f>
        <v>2015</v>
      </c>
      <c r="P2726" t="b">
        <v>0</v>
      </c>
      <c r="Q2726">
        <v>1019</v>
      </c>
      <c r="R2726" t="b">
        <v>1</v>
      </c>
      <c r="S2726" t="s">
        <v>8293</v>
      </c>
      <c r="T2726" t="s">
        <v>8355</v>
      </c>
      <c r="U2726" t="s">
        <v>8359</v>
      </c>
    </row>
    <row r="2727" spans="1:21" ht="50" customHeight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15" t="str">
        <f t="shared" si="126"/>
        <v>40000 to 44999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 s="9">
        <f t="shared" si="127"/>
        <v>42795.744618055556</v>
      </c>
      <c r="L2727" s="11">
        <v>2017</v>
      </c>
      <c r="M2727">
        <v>1484070735</v>
      </c>
      <c r="N2727" s="9">
        <f t="shared" si="128"/>
        <v>42745.744618055556</v>
      </c>
      <c r="O2727" s="11">
        <f>YEAR(Table1[[#This Row],[launch date  conversion]])</f>
        <v>2017</v>
      </c>
      <c r="P2727" t="b">
        <v>0</v>
      </c>
      <c r="Q2727">
        <v>113</v>
      </c>
      <c r="R2727" t="b">
        <v>1</v>
      </c>
      <c r="S2727" t="s">
        <v>8293</v>
      </c>
      <c r="T2727" t="s">
        <v>8355</v>
      </c>
      <c r="U2727" t="s">
        <v>8359</v>
      </c>
    </row>
    <row r="2728" spans="1:21" ht="50" customHeight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15" t="str">
        <f t="shared" si="126"/>
        <v>Greater than 50000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 s="9">
        <f t="shared" si="127"/>
        <v>42482.579988425925</v>
      </c>
      <c r="L2728" s="11">
        <v>2016</v>
      </c>
      <c r="M2728">
        <v>1458741311</v>
      </c>
      <c r="N2728" s="9">
        <f t="shared" si="128"/>
        <v>42452.579988425925</v>
      </c>
      <c r="O2728" s="11">
        <f>YEAR(Table1[[#This Row],[launch date  conversion]])</f>
        <v>2016</v>
      </c>
      <c r="P2728" t="b">
        <v>0</v>
      </c>
      <c r="Q2728">
        <v>404</v>
      </c>
      <c r="R2728" t="b">
        <v>1</v>
      </c>
      <c r="S2728" t="s">
        <v>8293</v>
      </c>
      <c r="T2728" t="s">
        <v>8355</v>
      </c>
      <c r="U2728" t="s">
        <v>8359</v>
      </c>
    </row>
    <row r="2729" spans="1:21" ht="50" customHeight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15" t="str">
        <f t="shared" si="126"/>
        <v>10000 to 14999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 s="9">
        <f t="shared" si="127"/>
        <v>42223.676655092597</v>
      </c>
      <c r="L2729" s="11">
        <v>2015</v>
      </c>
      <c r="M2729">
        <v>1436804063</v>
      </c>
      <c r="N2729" s="9">
        <f t="shared" si="128"/>
        <v>42198.676655092597</v>
      </c>
      <c r="O2729" s="11">
        <f>YEAR(Table1[[#This Row],[launch date  conversion]])</f>
        <v>2015</v>
      </c>
      <c r="P2729" t="b">
        <v>0</v>
      </c>
      <c r="Q2729">
        <v>707</v>
      </c>
      <c r="R2729" t="b">
        <v>1</v>
      </c>
      <c r="S2729" t="s">
        <v>8293</v>
      </c>
      <c r="T2729" t="s">
        <v>8355</v>
      </c>
      <c r="U2729" t="s">
        <v>8359</v>
      </c>
    </row>
    <row r="2730" spans="1:21" ht="50" customHeight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15" t="str">
        <f t="shared" si="126"/>
        <v>15000 to 19999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 s="9">
        <f t="shared" si="127"/>
        <v>42368.59993055556</v>
      </c>
      <c r="L2730" s="11">
        <v>2015</v>
      </c>
      <c r="M2730">
        <v>1448461434</v>
      </c>
      <c r="N2730" s="9">
        <f t="shared" si="128"/>
        <v>42333.59993055556</v>
      </c>
      <c r="O2730" s="11">
        <f>YEAR(Table1[[#This Row],[launch date  conversion]])</f>
        <v>2015</v>
      </c>
      <c r="P2730" t="b">
        <v>0</v>
      </c>
      <c r="Q2730">
        <v>392</v>
      </c>
      <c r="R2730" t="b">
        <v>1</v>
      </c>
      <c r="S2730" t="s">
        <v>8293</v>
      </c>
      <c r="T2730" t="s">
        <v>8355</v>
      </c>
      <c r="U2730" t="s">
        <v>8359</v>
      </c>
    </row>
    <row r="2731" spans="1:21" ht="50" customHeight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15" t="str">
        <f t="shared" si="126"/>
        <v>5000 to 9999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 s="9">
        <f t="shared" si="127"/>
        <v>42125.240706018521</v>
      </c>
      <c r="L2731" s="11">
        <v>2015</v>
      </c>
      <c r="M2731">
        <v>1427867197</v>
      </c>
      <c r="N2731" s="9">
        <f t="shared" si="128"/>
        <v>42095.240706018521</v>
      </c>
      <c r="O2731" s="11">
        <f>YEAR(Table1[[#This Row],[launch date  conversion]])</f>
        <v>2015</v>
      </c>
      <c r="P2731" t="b">
        <v>0</v>
      </c>
      <c r="Q2731">
        <v>23</v>
      </c>
      <c r="R2731" t="b">
        <v>1</v>
      </c>
      <c r="S2731" t="s">
        <v>8293</v>
      </c>
      <c r="T2731" t="s">
        <v>8355</v>
      </c>
      <c r="U2731" t="s">
        <v>8359</v>
      </c>
    </row>
    <row r="2732" spans="1:21" ht="50" customHeight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15" t="str">
        <f t="shared" si="126"/>
        <v>25000 to 29999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 s="9">
        <f t="shared" si="127"/>
        <v>41386.541377314818</v>
      </c>
      <c r="L2732" s="11">
        <v>2013</v>
      </c>
      <c r="M2732">
        <v>1363611575</v>
      </c>
      <c r="N2732" s="9">
        <f t="shared" si="128"/>
        <v>41351.541377314818</v>
      </c>
      <c r="O2732" s="11">
        <f>YEAR(Table1[[#This Row],[launch date  conversion]])</f>
        <v>2013</v>
      </c>
      <c r="P2732" t="b">
        <v>0</v>
      </c>
      <c r="Q2732">
        <v>682</v>
      </c>
      <c r="R2732" t="b">
        <v>1</v>
      </c>
      <c r="S2732" t="s">
        <v>8293</v>
      </c>
      <c r="T2732" t="s">
        <v>8355</v>
      </c>
      <c r="U2732" t="s">
        <v>8359</v>
      </c>
    </row>
    <row r="2733" spans="1:21" ht="50" customHeight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15" t="str">
        <f t="shared" si="126"/>
        <v>30000 to 34999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 s="9">
        <f t="shared" si="127"/>
        <v>41930.166666666664</v>
      </c>
      <c r="L2733" s="11">
        <v>2014</v>
      </c>
      <c r="M2733">
        <v>1408624622</v>
      </c>
      <c r="N2733" s="9">
        <f t="shared" si="128"/>
        <v>41872.525717592594</v>
      </c>
      <c r="O2733" s="11">
        <f>YEAR(Table1[[#This Row],[launch date  conversion]])</f>
        <v>2014</v>
      </c>
      <c r="P2733" t="b">
        <v>0</v>
      </c>
      <c r="Q2733">
        <v>37</v>
      </c>
      <c r="R2733" t="b">
        <v>1</v>
      </c>
      <c r="S2733" t="s">
        <v>8293</v>
      </c>
      <c r="T2733" t="s">
        <v>8355</v>
      </c>
      <c r="U2733" t="s">
        <v>8359</v>
      </c>
    </row>
    <row r="2734" spans="1:21" ht="50" customHeight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15" t="str">
        <f t="shared" si="126"/>
        <v>10000 to 14999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 s="9">
        <f t="shared" si="127"/>
        <v>41422</v>
      </c>
      <c r="L2734" s="11">
        <v>2013</v>
      </c>
      <c r="M2734">
        <v>1366917828</v>
      </c>
      <c r="N2734" s="9">
        <f t="shared" si="128"/>
        <v>41389.808194444442</v>
      </c>
      <c r="O2734" s="11">
        <f>YEAR(Table1[[#This Row],[launch date  conversion]])</f>
        <v>2013</v>
      </c>
      <c r="P2734" t="b">
        <v>0</v>
      </c>
      <c r="Q2734">
        <v>146</v>
      </c>
      <c r="R2734" t="b">
        <v>1</v>
      </c>
      <c r="S2734" t="s">
        <v>8293</v>
      </c>
      <c r="T2734" t="s">
        <v>8355</v>
      </c>
      <c r="U2734" t="s">
        <v>8359</v>
      </c>
    </row>
    <row r="2735" spans="1:21" ht="50" customHeight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15" t="str">
        <f t="shared" si="126"/>
        <v>Greater than 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 s="9">
        <f t="shared" si="127"/>
        <v>42104.231180555551</v>
      </c>
      <c r="L2735" s="11">
        <v>2015</v>
      </c>
      <c r="M2735">
        <v>1423463574</v>
      </c>
      <c r="N2735" s="9">
        <f t="shared" si="128"/>
        <v>42044.272847222222</v>
      </c>
      <c r="O2735" s="11">
        <f>YEAR(Table1[[#This Row],[launch date  conversion]])</f>
        <v>2015</v>
      </c>
      <c r="P2735" t="b">
        <v>0</v>
      </c>
      <c r="Q2735">
        <v>119</v>
      </c>
      <c r="R2735" t="b">
        <v>1</v>
      </c>
      <c r="S2735" t="s">
        <v>8293</v>
      </c>
      <c r="T2735" t="s">
        <v>8355</v>
      </c>
      <c r="U2735" t="s">
        <v>8359</v>
      </c>
    </row>
    <row r="2736" spans="1:21" ht="50" customHeight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15" t="str">
        <f t="shared" si="126"/>
        <v>less than 1000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 s="9">
        <f t="shared" si="127"/>
        <v>42656.915972222225</v>
      </c>
      <c r="L2736" s="11">
        <v>2016</v>
      </c>
      <c r="M2736">
        <v>1473782592</v>
      </c>
      <c r="N2736" s="9">
        <f t="shared" si="128"/>
        <v>42626.668888888889</v>
      </c>
      <c r="O2736" s="11">
        <f>YEAR(Table1[[#This Row],[launch date  conversion]])</f>
        <v>2016</v>
      </c>
      <c r="P2736" t="b">
        <v>0</v>
      </c>
      <c r="Q2736">
        <v>163</v>
      </c>
      <c r="R2736" t="b">
        <v>1</v>
      </c>
      <c r="S2736" t="s">
        <v>8293</v>
      </c>
      <c r="T2736" t="s">
        <v>8355</v>
      </c>
      <c r="U2736" t="s">
        <v>8359</v>
      </c>
    </row>
    <row r="2737" spans="1:21" ht="50" customHeight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15" t="str">
        <f t="shared" si="126"/>
        <v>less than 1000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 s="9">
        <f t="shared" si="127"/>
        <v>41346.833333333336</v>
      </c>
      <c r="L2737" s="11">
        <v>2013</v>
      </c>
      <c r="M2737">
        <v>1360551250</v>
      </c>
      <c r="N2737" s="9">
        <f t="shared" si="128"/>
        <v>41316.120949074073</v>
      </c>
      <c r="O2737" s="11">
        <f>YEAR(Table1[[#This Row],[launch date  conversion]])</f>
        <v>2013</v>
      </c>
      <c r="P2737" t="b">
        <v>0</v>
      </c>
      <c r="Q2737">
        <v>339</v>
      </c>
      <c r="R2737" t="b">
        <v>1</v>
      </c>
      <c r="S2737" t="s">
        <v>8293</v>
      </c>
      <c r="T2737" t="s">
        <v>8355</v>
      </c>
      <c r="U2737" t="s">
        <v>8359</v>
      </c>
    </row>
    <row r="2738" spans="1:21" ht="50" customHeight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15" t="str">
        <f t="shared" si="126"/>
        <v>5000 to 9999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 s="9">
        <f t="shared" si="127"/>
        <v>41752.666354166664</v>
      </c>
      <c r="L2738" s="11">
        <v>2014</v>
      </c>
      <c r="M2738">
        <v>1395676773</v>
      </c>
      <c r="N2738" s="9">
        <f t="shared" si="128"/>
        <v>41722.666354166664</v>
      </c>
      <c r="O2738" s="11">
        <f>YEAR(Table1[[#This Row],[launch date  conversion]])</f>
        <v>2014</v>
      </c>
      <c r="P2738" t="b">
        <v>0</v>
      </c>
      <c r="Q2738">
        <v>58</v>
      </c>
      <c r="R2738" t="b">
        <v>1</v>
      </c>
      <c r="S2738" t="s">
        <v>8293</v>
      </c>
      <c r="T2738" t="s">
        <v>8355</v>
      </c>
      <c r="U2738" t="s">
        <v>8359</v>
      </c>
    </row>
    <row r="2739" spans="1:21" ht="50" customHeight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15" t="str">
        <f t="shared" si="126"/>
        <v>30000 to 34999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 s="9">
        <f t="shared" si="127"/>
        <v>41654.791666666664</v>
      </c>
      <c r="L2739" s="11">
        <v>2014</v>
      </c>
      <c r="M2739">
        <v>1386108087</v>
      </c>
      <c r="N2739" s="9">
        <f t="shared" si="128"/>
        <v>41611.917673611111</v>
      </c>
      <c r="O2739" s="11">
        <f>YEAR(Table1[[#This Row],[launch date  conversion]])</f>
        <v>2013</v>
      </c>
      <c r="P2739" t="b">
        <v>0</v>
      </c>
      <c r="Q2739">
        <v>456</v>
      </c>
      <c r="R2739" t="b">
        <v>1</v>
      </c>
      <c r="S2739" t="s">
        <v>8293</v>
      </c>
      <c r="T2739" t="s">
        <v>8355</v>
      </c>
      <c r="U2739" t="s">
        <v>8359</v>
      </c>
    </row>
    <row r="2740" spans="1:21" ht="50" customHeight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15" t="str">
        <f t="shared" si="126"/>
        <v>5000 to 9999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 s="9">
        <f t="shared" si="127"/>
        <v>42680.143564814818</v>
      </c>
      <c r="L2740" s="11">
        <v>2016</v>
      </c>
      <c r="M2740">
        <v>1473218804</v>
      </c>
      <c r="N2740" s="9">
        <f t="shared" si="128"/>
        <v>42620.143564814818</v>
      </c>
      <c r="O2740" s="11">
        <f>YEAR(Table1[[#This Row],[launch date  conversion]])</f>
        <v>2016</v>
      </c>
      <c r="P2740" t="b">
        <v>0</v>
      </c>
      <c r="Q2740">
        <v>15</v>
      </c>
      <c r="R2740" t="b">
        <v>1</v>
      </c>
      <c r="S2740" t="s">
        <v>8293</v>
      </c>
      <c r="T2740" t="s">
        <v>8355</v>
      </c>
      <c r="U2740" t="s">
        <v>8359</v>
      </c>
    </row>
    <row r="2741" spans="1:21" ht="50" customHeight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15" t="str">
        <f t="shared" si="126"/>
        <v>1000 to 4999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 s="9">
        <f t="shared" si="127"/>
        <v>41764.887928240743</v>
      </c>
      <c r="L2741" s="11">
        <v>2014</v>
      </c>
      <c r="M2741">
        <v>1395436717</v>
      </c>
      <c r="N2741" s="9">
        <f t="shared" si="128"/>
        <v>41719.887928240743</v>
      </c>
      <c r="O2741" s="11">
        <f>YEAR(Table1[[#This Row],[launch date  conversion]])</f>
        <v>2014</v>
      </c>
      <c r="P2741" t="b">
        <v>0</v>
      </c>
      <c r="Q2741">
        <v>191</v>
      </c>
      <c r="R2741" t="b">
        <v>1</v>
      </c>
      <c r="S2741" t="s">
        <v>8293</v>
      </c>
      <c r="T2741" t="s">
        <v>8355</v>
      </c>
      <c r="U2741" t="s">
        <v>8359</v>
      </c>
    </row>
    <row r="2742" spans="1:21" ht="50" customHeight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15" t="str">
        <f t="shared" si="126"/>
        <v>less than 1000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 s="9">
        <f t="shared" si="127"/>
        <v>42074.99018518519</v>
      </c>
      <c r="L2742" s="11">
        <v>2015</v>
      </c>
      <c r="M2742">
        <v>1423529152</v>
      </c>
      <c r="N2742" s="9">
        <f t="shared" si="128"/>
        <v>42045.031851851847</v>
      </c>
      <c r="O2742" s="11">
        <f>YEAR(Table1[[#This Row],[launch date  conversion]])</f>
        <v>2015</v>
      </c>
      <c r="P2742" t="b">
        <v>0</v>
      </c>
      <c r="Q2742">
        <v>17</v>
      </c>
      <c r="R2742" t="b">
        <v>1</v>
      </c>
      <c r="S2742" t="s">
        <v>8293</v>
      </c>
      <c r="T2742" t="s">
        <v>8355</v>
      </c>
      <c r="U2742" t="s">
        <v>8359</v>
      </c>
    </row>
    <row r="2743" spans="1:21" ht="50" customHeight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15" t="str">
        <f t="shared" si="126"/>
        <v>5000 to 9999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 s="9">
        <f t="shared" si="127"/>
        <v>41932.088194444441</v>
      </c>
      <c r="L2743" s="11">
        <v>2014</v>
      </c>
      <c r="M2743">
        <v>1412005602</v>
      </c>
      <c r="N2743" s="9">
        <f t="shared" si="128"/>
        <v>41911.657430555555</v>
      </c>
      <c r="O2743" s="11">
        <f>YEAR(Table1[[#This Row],[launch date  conversion]])</f>
        <v>2014</v>
      </c>
      <c r="P2743" t="b">
        <v>0</v>
      </c>
      <c r="Q2743">
        <v>4</v>
      </c>
      <c r="R2743" t="b">
        <v>0</v>
      </c>
      <c r="S2743" t="s">
        <v>8302</v>
      </c>
      <c r="T2743" t="s">
        <v>8354</v>
      </c>
      <c r="U2743" t="s">
        <v>8396</v>
      </c>
    </row>
    <row r="2744" spans="1:21" ht="50" customHeight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15" t="str">
        <f t="shared" si="126"/>
        <v>1000 to 4999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 s="9">
        <f t="shared" si="127"/>
        <v>41044.719756944447</v>
      </c>
      <c r="L2744" s="11">
        <v>2012</v>
      </c>
      <c r="M2744">
        <v>1335892587</v>
      </c>
      <c r="N2744" s="9">
        <f t="shared" si="128"/>
        <v>41030.719756944447</v>
      </c>
      <c r="O2744" s="11">
        <f>YEAR(Table1[[#This Row],[launch date  conversion]])</f>
        <v>2012</v>
      </c>
      <c r="P2744" t="b">
        <v>0</v>
      </c>
      <c r="Q2744">
        <v>18</v>
      </c>
      <c r="R2744" t="b">
        <v>0</v>
      </c>
      <c r="S2744" t="s">
        <v>8302</v>
      </c>
      <c r="T2744" t="s">
        <v>8354</v>
      </c>
      <c r="U2744" t="s">
        <v>8396</v>
      </c>
    </row>
    <row r="2745" spans="1:21" ht="50" customHeight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15" t="str">
        <f t="shared" si="126"/>
        <v>5000 to 9999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9">
        <f t="shared" si="127"/>
        <v>42662.328784722224</v>
      </c>
      <c r="L2745" s="11">
        <v>2016</v>
      </c>
      <c r="M2745">
        <v>1474271607</v>
      </c>
      <c r="N2745" s="9">
        <f t="shared" si="128"/>
        <v>42632.328784722224</v>
      </c>
      <c r="O2745" s="11">
        <f>YEAR(Table1[[#This Row],[launch date  conversion]])</f>
        <v>2016</v>
      </c>
      <c r="P2745" t="b">
        <v>0</v>
      </c>
      <c r="Q2745">
        <v>0</v>
      </c>
      <c r="R2745" t="b">
        <v>0</v>
      </c>
      <c r="S2745" t="s">
        <v>8302</v>
      </c>
      <c r="T2745" t="s">
        <v>8354</v>
      </c>
      <c r="U2745" t="s">
        <v>8396</v>
      </c>
    </row>
    <row r="2746" spans="1:21" ht="50" customHeight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15" t="str">
        <f t="shared" si="126"/>
        <v>15000 to 19999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 s="9">
        <f t="shared" si="127"/>
        <v>40968.062476851854</v>
      </c>
      <c r="L2746" s="11">
        <v>2012</v>
      </c>
      <c r="M2746">
        <v>1327886998</v>
      </c>
      <c r="N2746" s="9">
        <f t="shared" si="128"/>
        <v>40938.062476851854</v>
      </c>
      <c r="O2746" s="11">
        <f>YEAR(Table1[[#This Row],[launch date  conversion]])</f>
        <v>2012</v>
      </c>
      <c r="P2746" t="b">
        <v>0</v>
      </c>
      <c r="Q2746">
        <v>22</v>
      </c>
      <c r="R2746" t="b">
        <v>0</v>
      </c>
      <c r="S2746" t="s">
        <v>8302</v>
      </c>
      <c r="T2746" t="s">
        <v>8354</v>
      </c>
      <c r="U2746" t="s">
        <v>8396</v>
      </c>
    </row>
    <row r="2747" spans="1:21" ht="50" customHeight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15" t="str">
        <f t="shared" si="126"/>
        <v>5000 to 9999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 s="9">
        <f t="shared" si="127"/>
        <v>41104.988055555557</v>
      </c>
      <c r="L2747" s="11">
        <v>2012</v>
      </c>
      <c r="M2747">
        <v>1337125368</v>
      </c>
      <c r="N2747" s="9">
        <f t="shared" si="128"/>
        <v>41044.988055555557</v>
      </c>
      <c r="O2747" s="11">
        <f>YEAR(Table1[[#This Row],[launch date  conversion]])</f>
        <v>2012</v>
      </c>
      <c r="P2747" t="b">
        <v>0</v>
      </c>
      <c r="Q2747">
        <v>49</v>
      </c>
      <c r="R2747" t="b">
        <v>0</v>
      </c>
      <c r="S2747" t="s">
        <v>8302</v>
      </c>
      <c r="T2747" t="s">
        <v>8354</v>
      </c>
      <c r="U2747" t="s">
        <v>8396</v>
      </c>
    </row>
    <row r="2748" spans="1:21" ht="50" customHeight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15" t="str">
        <f t="shared" si="126"/>
        <v>1000 to 4999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 s="9">
        <f t="shared" si="127"/>
        <v>41880.781377314815</v>
      </c>
      <c r="L2748" s="11">
        <v>2014</v>
      </c>
      <c r="M2748">
        <v>1406745911</v>
      </c>
      <c r="N2748" s="9">
        <f t="shared" si="128"/>
        <v>41850.781377314815</v>
      </c>
      <c r="O2748" s="11">
        <f>YEAR(Table1[[#This Row],[launch date  conversion]])</f>
        <v>2014</v>
      </c>
      <c r="P2748" t="b">
        <v>0</v>
      </c>
      <c r="Q2748">
        <v>19</v>
      </c>
      <c r="R2748" t="b">
        <v>0</v>
      </c>
      <c r="S2748" t="s">
        <v>8302</v>
      </c>
      <c r="T2748" t="s">
        <v>8354</v>
      </c>
      <c r="U2748" t="s">
        <v>8396</v>
      </c>
    </row>
    <row r="2749" spans="1:21" ht="50" customHeight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15" t="str">
        <f t="shared" si="126"/>
        <v>less than 1000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 s="9">
        <f t="shared" si="127"/>
        <v>41076.131944444445</v>
      </c>
      <c r="L2749" s="11">
        <v>2012</v>
      </c>
      <c r="M2749">
        <v>1337095997</v>
      </c>
      <c r="N2749" s="9">
        <f t="shared" si="128"/>
        <v>41044.64811342593</v>
      </c>
      <c r="O2749" s="11">
        <f>YEAR(Table1[[#This Row],[launch date  conversion]])</f>
        <v>2012</v>
      </c>
      <c r="P2749" t="b">
        <v>0</v>
      </c>
      <c r="Q2749">
        <v>4</v>
      </c>
      <c r="R2749" t="b">
        <v>0</v>
      </c>
      <c r="S2749" t="s">
        <v>8302</v>
      </c>
      <c r="T2749" t="s">
        <v>8354</v>
      </c>
      <c r="U2749" t="s">
        <v>8396</v>
      </c>
    </row>
    <row r="2750" spans="1:21" ht="50" customHeight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15" t="str">
        <f t="shared" si="126"/>
        <v>5000 to 9999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 s="9">
        <f t="shared" si="127"/>
        <v>42615.7106712963</v>
      </c>
      <c r="L2750" s="11">
        <v>2016</v>
      </c>
      <c r="M2750">
        <v>1470243802</v>
      </c>
      <c r="N2750" s="9">
        <f t="shared" si="128"/>
        <v>42585.7106712963</v>
      </c>
      <c r="O2750" s="11">
        <f>YEAR(Table1[[#This Row],[launch date  conversion]])</f>
        <v>2016</v>
      </c>
      <c r="P2750" t="b">
        <v>0</v>
      </c>
      <c r="Q2750">
        <v>4</v>
      </c>
      <c r="R2750" t="b">
        <v>0</v>
      </c>
      <c r="S2750" t="s">
        <v>8302</v>
      </c>
      <c r="T2750" t="s">
        <v>8354</v>
      </c>
      <c r="U2750" t="s">
        <v>8396</v>
      </c>
    </row>
    <row r="2751" spans="1:21" ht="50" customHeight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15" t="str">
        <f t="shared" si="126"/>
        <v>10000 to 14999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 s="9">
        <f t="shared" si="127"/>
        <v>42098.757372685184</v>
      </c>
      <c r="L2751" s="11">
        <v>2015</v>
      </c>
      <c r="M2751">
        <v>1425582637</v>
      </c>
      <c r="N2751" s="9">
        <f t="shared" si="128"/>
        <v>42068.799039351856</v>
      </c>
      <c r="O2751" s="11">
        <f>YEAR(Table1[[#This Row],[launch date  conversion]])</f>
        <v>2015</v>
      </c>
      <c r="P2751" t="b">
        <v>0</v>
      </c>
      <c r="Q2751">
        <v>2</v>
      </c>
      <c r="R2751" t="b">
        <v>0</v>
      </c>
      <c r="S2751" t="s">
        <v>8302</v>
      </c>
      <c r="T2751" t="s">
        <v>8354</v>
      </c>
      <c r="U2751" t="s">
        <v>8396</v>
      </c>
    </row>
    <row r="2752" spans="1:21" ht="50" customHeight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15" t="str">
        <f t="shared" si="126"/>
        <v>1000 to 4999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9">
        <f t="shared" si="127"/>
        <v>41090.833333333336</v>
      </c>
      <c r="L2752" s="11">
        <v>2012</v>
      </c>
      <c r="M2752">
        <v>1340055345</v>
      </c>
      <c r="N2752" s="9">
        <f t="shared" si="128"/>
        <v>41078.899826388886</v>
      </c>
      <c r="O2752" s="11">
        <f>YEAR(Table1[[#This Row],[launch date  conversion]])</f>
        <v>2012</v>
      </c>
      <c r="P2752" t="b">
        <v>0</v>
      </c>
      <c r="Q2752">
        <v>0</v>
      </c>
      <c r="R2752" t="b">
        <v>0</v>
      </c>
      <c r="S2752" t="s">
        <v>8302</v>
      </c>
      <c r="T2752" t="s">
        <v>8354</v>
      </c>
      <c r="U2752" t="s">
        <v>8396</v>
      </c>
    </row>
    <row r="2753" spans="1:21" ht="50" customHeight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15" t="str">
        <f t="shared" si="126"/>
        <v>1000 to 4999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9">
        <f t="shared" si="127"/>
        <v>41807.887060185189</v>
      </c>
      <c r="L2753" s="11">
        <v>2014</v>
      </c>
      <c r="M2753">
        <v>1397855842</v>
      </c>
      <c r="N2753" s="9">
        <f t="shared" si="128"/>
        <v>41747.887060185189</v>
      </c>
      <c r="O2753" s="11">
        <f>YEAR(Table1[[#This Row],[launch date  conversion]])</f>
        <v>2014</v>
      </c>
      <c r="P2753" t="b">
        <v>0</v>
      </c>
      <c r="Q2753">
        <v>0</v>
      </c>
      <c r="R2753" t="b">
        <v>0</v>
      </c>
      <c r="S2753" t="s">
        <v>8302</v>
      </c>
      <c r="T2753" t="s">
        <v>8354</v>
      </c>
      <c r="U2753" t="s">
        <v>8396</v>
      </c>
    </row>
    <row r="2754" spans="1:21" ht="50" customHeight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15" t="str">
        <f t="shared" ref="E2754:E2817" si="129">_xlfn.IFS(D2754&lt;1000,"less than 1000",D2754&lt;5000, "1000 to 4999",D2754&lt;10000, "5000 to 9999",D2754&lt;15000, "10000 to 14999",D2754&lt;20000,"15000 to 19999",D2754&lt;25000, "20000 to 24999", D2754&lt;30000, "25000 to 29999",D2754&lt;35000,"30000 to 34999", D2754&lt;40000,"35000 to 39999", D2754&lt;45000,"40000 to 44999",D2754&lt;50000,"45000 to 49999",TRUE, "Greater than 50000")</f>
        <v>1000 to 4999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 s="9">
        <f t="shared" si="127"/>
        <v>40895.765092592592</v>
      </c>
      <c r="L2754" s="11">
        <v>2011</v>
      </c>
      <c r="M2754">
        <v>1320776504</v>
      </c>
      <c r="N2754" s="9">
        <f t="shared" si="128"/>
        <v>40855.765092592592</v>
      </c>
      <c r="O2754" s="11">
        <f>YEAR(Table1[[#This Row],[launch date  conversion]])</f>
        <v>2011</v>
      </c>
      <c r="P2754" t="b">
        <v>0</v>
      </c>
      <c r="Q2754">
        <v>14</v>
      </c>
      <c r="R2754" t="b">
        <v>0</v>
      </c>
      <c r="S2754" t="s">
        <v>8302</v>
      </c>
      <c r="T2754" t="s">
        <v>8354</v>
      </c>
      <c r="U2754" t="s">
        <v>8396</v>
      </c>
    </row>
    <row r="2755" spans="1:21" ht="50" customHeight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15" t="str">
        <f t="shared" si="129"/>
        <v>1000 to 4999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 s="9">
        <f t="shared" ref="K2755:K2818" si="130">(((J2755/60)/60)/24)+DATE(1970,1,1)</f>
        <v>41147.900729166664</v>
      </c>
      <c r="L2755" s="11">
        <v>2012</v>
      </c>
      <c r="M2755">
        <v>1343425023</v>
      </c>
      <c r="N2755" s="9">
        <f t="shared" ref="N2755:N2818" si="131">(((M2755/60)/60)/24)+DATE(1970,1,1)</f>
        <v>41117.900729166664</v>
      </c>
      <c r="O2755" s="11">
        <f>YEAR(Table1[[#This Row],[launch date  conversion]])</f>
        <v>2012</v>
      </c>
      <c r="P2755" t="b">
        <v>0</v>
      </c>
      <c r="Q2755">
        <v>8</v>
      </c>
      <c r="R2755" t="b">
        <v>0</v>
      </c>
      <c r="S2755" t="s">
        <v>8302</v>
      </c>
      <c r="T2755" t="s">
        <v>8354</v>
      </c>
      <c r="U2755" t="s">
        <v>8396</v>
      </c>
    </row>
    <row r="2756" spans="1:21" ht="50" customHeight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15" t="str">
        <f t="shared" si="129"/>
        <v>10000 to 14999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9">
        <f t="shared" si="130"/>
        <v>41893.636006944449</v>
      </c>
      <c r="L2756" s="11">
        <v>2014</v>
      </c>
      <c r="M2756">
        <v>1407856551</v>
      </c>
      <c r="N2756" s="9">
        <f t="shared" si="131"/>
        <v>41863.636006944449</v>
      </c>
      <c r="O2756" s="11">
        <f>YEAR(Table1[[#This Row],[launch date  conversion]])</f>
        <v>2014</v>
      </c>
      <c r="P2756" t="b">
        <v>0</v>
      </c>
      <c r="Q2756">
        <v>0</v>
      </c>
      <c r="R2756" t="b">
        <v>0</v>
      </c>
      <c r="S2756" t="s">
        <v>8302</v>
      </c>
      <c r="T2756" t="s">
        <v>8354</v>
      </c>
      <c r="U2756" t="s">
        <v>8396</v>
      </c>
    </row>
    <row r="2757" spans="1:21" ht="50" customHeight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15" t="str">
        <f t="shared" si="129"/>
        <v>less than 1000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 s="9">
        <f t="shared" si="130"/>
        <v>42102.790821759263</v>
      </c>
      <c r="L2757" s="11">
        <v>2015</v>
      </c>
      <c r="M2757">
        <v>1425927527</v>
      </c>
      <c r="N2757" s="9">
        <f t="shared" si="131"/>
        <v>42072.790821759263</v>
      </c>
      <c r="O2757" s="11">
        <f>YEAR(Table1[[#This Row],[launch date  conversion]])</f>
        <v>2015</v>
      </c>
      <c r="P2757" t="b">
        <v>0</v>
      </c>
      <c r="Q2757">
        <v>15</v>
      </c>
      <c r="R2757" t="b">
        <v>0</v>
      </c>
      <c r="S2757" t="s">
        <v>8302</v>
      </c>
      <c r="T2757" t="s">
        <v>8354</v>
      </c>
      <c r="U2757" t="s">
        <v>8396</v>
      </c>
    </row>
    <row r="2758" spans="1:21" ht="50" customHeight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15" t="str">
        <f t="shared" si="129"/>
        <v>10000 to 14999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 s="9">
        <f t="shared" si="130"/>
        <v>41650.90047453704</v>
      </c>
      <c r="L2758" s="11">
        <v>2014</v>
      </c>
      <c r="M2758">
        <v>1386884201</v>
      </c>
      <c r="N2758" s="9">
        <f t="shared" si="131"/>
        <v>41620.90047453704</v>
      </c>
      <c r="O2758" s="11">
        <f>YEAR(Table1[[#This Row],[launch date  conversion]])</f>
        <v>2013</v>
      </c>
      <c r="P2758" t="b">
        <v>0</v>
      </c>
      <c r="Q2758">
        <v>33</v>
      </c>
      <c r="R2758" t="b">
        <v>0</v>
      </c>
      <c r="S2758" t="s">
        <v>8302</v>
      </c>
      <c r="T2758" t="s">
        <v>8354</v>
      </c>
      <c r="U2758" t="s">
        <v>8396</v>
      </c>
    </row>
    <row r="2759" spans="1:21" ht="50" customHeight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15" t="str">
        <f t="shared" si="129"/>
        <v>1000 to 4999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 s="9">
        <f t="shared" si="130"/>
        <v>42588.65662037037</v>
      </c>
      <c r="L2759" s="11">
        <v>2016</v>
      </c>
      <c r="M2759">
        <v>1469202332</v>
      </c>
      <c r="N2759" s="9">
        <f t="shared" si="131"/>
        <v>42573.65662037037</v>
      </c>
      <c r="O2759" s="11">
        <f>YEAR(Table1[[#This Row],[launch date  conversion]])</f>
        <v>2016</v>
      </c>
      <c r="P2759" t="b">
        <v>0</v>
      </c>
      <c r="Q2759">
        <v>2</v>
      </c>
      <c r="R2759" t="b">
        <v>0</v>
      </c>
      <c r="S2759" t="s">
        <v>8302</v>
      </c>
      <c r="T2759" t="s">
        <v>8354</v>
      </c>
      <c r="U2759" t="s">
        <v>8396</v>
      </c>
    </row>
    <row r="2760" spans="1:21" ht="50" customHeight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15" t="str">
        <f t="shared" si="129"/>
        <v>1000 to 4999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 s="9">
        <f t="shared" si="130"/>
        <v>42653.441932870366</v>
      </c>
      <c r="L2760" s="11">
        <v>2016</v>
      </c>
      <c r="M2760">
        <v>1474886183</v>
      </c>
      <c r="N2760" s="9">
        <f t="shared" si="131"/>
        <v>42639.441932870366</v>
      </c>
      <c r="O2760" s="11">
        <f>YEAR(Table1[[#This Row],[launch date  conversion]])</f>
        <v>2016</v>
      </c>
      <c r="P2760" t="b">
        <v>0</v>
      </c>
      <c r="Q2760">
        <v>6</v>
      </c>
      <c r="R2760" t="b">
        <v>0</v>
      </c>
      <c r="S2760" t="s">
        <v>8302</v>
      </c>
      <c r="T2760" t="s">
        <v>8354</v>
      </c>
      <c r="U2760" t="s">
        <v>8396</v>
      </c>
    </row>
    <row r="2761" spans="1:21" ht="50" customHeight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15" t="str">
        <f t="shared" si="129"/>
        <v>1000 to 4999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 s="9">
        <f t="shared" si="130"/>
        <v>42567.36650462963</v>
      </c>
      <c r="L2761" s="11">
        <v>2016</v>
      </c>
      <c r="M2761">
        <v>1464943666</v>
      </c>
      <c r="N2761" s="9">
        <f t="shared" si="131"/>
        <v>42524.36650462963</v>
      </c>
      <c r="O2761" s="11">
        <f>YEAR(Table1[[#This Row],[launch date  conversion]])</f>
        <v>2016</v>
      </c>
      <c r="P2761" t="b">
        <v>0</v>
      </c>
      <c r="Q2761">
        <v>2</v>
      </c>
      <c r="R2761" t="b">
        <v>0</v>
      </c>
      <c r="S2761" t="s">
        <v>8302</v>
      </c>
      <c r="T2761" t="s">
        <v>8354</v>
      </c>
      <c r="U2761" t="s">
        <v>8396</v>
      </c>
    </row>
    <row r="2762" spans="1:21" ht="50" customHeight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15" t="str">
        <f t="shared" si="129"/>
        <v>5000 to 9999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9">
        <f t="shared" si="130"/>
        <v>41445.461319444446</v>
      </c>
      <c r="L2762" s="11">
        <v>2013</v>
      </c>
      <c r="M2762">
        <v>1369134258</v>
      </c>
      <c r="N2762" s="9">
        <f t="shared" si="131"/>
        <v>41415.461319444446</v>
      </c>
      <c r="O2762" s="11">
        <f>YEAR(Table1[[#This Row],[launch date  conversion]])</f>
        <v>2013</v>
      </c>
      <c r="P2762" t="b">
        <v>0</v>
      </c>
      <c r="Q2762">
        <v>0</v>
      </c>
      <c r="R2762" t="b">
        <v>0</v>
      </c>
      <c r="S2762" t="s">
        <v>8302</v>
      </c>
      <c r="T2762" t="s">
        <v>8354</v>
      </c>
      <c r="U2762" t="s">
        <v>8396</v>
      </c>
    </row>
    <row r="2763" spans="1:21" ht="50" customHeight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15" t="str">
        <f t="shared" si="129"/>
        <v>5000 to 9999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 s="9">
        <f t="shared" si="130"/>
        <v>41277.063576388886</v>
      </c>
      <c r="L2763" s="11">
        <v>2013</v>
      </c>
      <c r="M2763">
        <v>1354584693</v>
      </c>
      <c r="N2763" s="9">
        <f t="shared" si="131"/>
        <v>41247.063576388886</v>
      </c>
      <c r="O2763" s="11">
        <f>YEAR(Table1[[#This Row],[launch date  conversion]])</f>
        <v>2012</v>
      </c>
      <c r="P2763" t="b">
        <v>0</v>
      </c>
      <c r="Q2763">
        <v>4</v>
      </c>
      <c r="R2763" t="b">
        <v>0</v>
      </c>
      <c r="S2763" t="s">
        <v>8302</v>
      </c>
      <c r="T2763" t="s">
        <v>8354</v>
      </c>
      <c r="U2763" t="s">
        <v>8396</v>
      </c>
    </row>
    <row r="2764" spans="1:21" ht="50" customHeight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15" t="str">
        <f t="shared" si="129"/>
        <v>1000 to 4999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 s="9">
        <f t="shared" si="130"/>
        <v>40986.995312500003</v>
      </c>
      <c r="L2764" s="11">
        <v>2012</v>
      </c>
      <c r="M2764">
        <v>1326934395</v>
      </c>
      <c r="N2764" s="9">
        <f t="shared" si="131"/>
        <v>40927.036979166667</v>
      </c>
      <c r="O2764" s="11">
        <f>YEAR(Table1[[#This Row],[launch date  conversion]])</f>
        <v>2012</v>
      </c>
      <c r="P2764" t="b">
        <v>0</v>
      </c>
      <c r="Q2764">
        <v>1</v>
      </c>
      <c r="R2764" t="b">
        <v>0</v>
      </c>
      <c r="S2764" t="s">
        <v>8302</v>
      </c>
      <c r="T2764" t="s">
        <v>8354</v>
      </c>
      <c r="U2764" t="s">
        <v>8396</v>
      </c>
    </row>
    <row r="2765" spans="1:21" ht="50" customHeight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15" t="str">
        <f t="shared" si="129"/>
        <v>35000 to 39999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 s="9">
        <f t="shared" si="130"/>
        <v>41418.579675925925</v>
      </c>
      <c r="L2765" s="11">
        <v>2013</v>
      </c>
      <c r="M2765">
        <v>1365515684</v>
      </c>
      <c r="N2765" s="9">
        <f t="shared" si="131"/>
        <v>41373.579675925925</v>
      </c>
      <c r="O2765" s="11">
        <f>YEAR(Table1[[#This Row],[launch date  conversion]])</f>
        <v>2013</v>
      </c>
      <c r="P2765" t="b">
        <v>0</v>
      </c>
      <c r="Q2765">
        <v>3</v>
      </c>
      <c r="R2765" t="b">
        <v>0</v>
      </c>
      <c r="S2765" t="s">
        <v>8302</v>
      </c>
      <c r="T2765" t="s">
        <v>8354</v>
      </c>
      <c r="U2765" t="s">
        <v>8396</v>
      </c>
    </row>
    <row r="2766" spans="1:21" ht="50" customHeight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15" t="str">
        <f t="shared" si="129"/>
        <v>1000 to 4999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 s="9">
        <f t="shared" si="130"/>
        <v>41059.791666666664</v>
      </c>
      <c r="L2766" s="11">
        <v>2012</v>
      </c>
      <c r="M2766">
        <v>1335855631</v>
      </c>
      <c r="N2766" s="9">
        <f t="shared" si="131"/>
        <v>41030.292025462964</v>
      </c>
      <c r="O2766" s="11">
        <f>YEAR(Table1[[#This Row],[launch date  conversion]])</f>
        <v>2012</v>
      </c>
      <c r="P2766" t="b">
        <v>0</v>
      </c>
      <c r="Q2766">
        <v>4</v>
      </c>
      <c r="R2766" t="b">
        <v>0</v>
      </c>
      <c r="S2766" t="s">
        <v>8302</v>
      </c>
      <c r="T2766" t="s">
        <v>8354</v>
      </c>
      <c r="U2766" t="s">
        <v>8396</v>
      </c>
    </row>
    <row r="2767" spans="1:21" ht="50" customHeight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15" t="str">
        <f t="shared" si="129"/>
        <v>1000 to 4999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9">
        <f t="shared" si="130"/>
        <v>41210.579027777778</v>
      </c>
      <c r="L2767" s="11">
        <v>2012</v>
      </c>
      <c r="M2767">
        <v>1350050028</v>
      </c>
      <c r="N2767" s="9">
        <f t="shared" si="131"/>
        <v>41194.579027777778</v>
      </c>
      <c r="O2767" s="11">
        <f>YEAR(Table1[[#This Row],[launch date  conversion]])</f>
        <v>2012</v>
      </c>
      <c r="P2767" t="b">
        <v>0</v>
      </c>
      <c r="Q2767">
        <v>0</v>
      </c>
      <c r="R2767" t="b">
        <v>0</v>
      </c>
      <c r="S2767" t="s">
        <v>8302</v>
      </c>
      <c r="T2767" t="s">
        <v>8354</v>
      </c>
      <c r="U2767" t="s">
        <v>8396</v>
      </c>
    </row>
    <row r="2768" spans="1:21" ht="50" customHeight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15" t="str">
        <f t="shared" si="129"/>
        <v>5000 to 9999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 s="9">
        <f t="shared" si="130"/>
        <v>40766.668032407404</v>
      </c>
      <c r="L2768" s="11">
        <v>2011</v>
      </c>
      <c r="M2768">
        <v>1310486518</v>
      </c>
      <c r="N2768" s="9">
        <f t="shared" si="131"/>
        <v>40736.668032407404</v>
      </c>
      <c r="O2768" s="11">
        <f>YEAR(Table1[[#This Row],[launch date  conversion]])</f>
        <v>2011</v>
      </c>
      <c r="P2768" t="b">
        <v>0</v>
      </c>
      <c r="Q2768">
        <v>4</v>
      </c>
      <c r="R2768" t="b">
        <v>0</v>
      </c>
      <c r="S2768" t="s">
        <v>8302</v>
      </c>
      <c r="T2768" t="s">
        <v>8354</v>
      </c>
      <c r="U2768" t="s">
        <v>8396</v>
      </c>
    </row>
    <row r="2769" spans="1:21" ht="50" customHeight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15" t="str">
        <f t="shared" si="129"/>
        <v>1000 to 4999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 s="9">
        <f t="shared" si="130"/>
        <v>42232.958912037036</v>
      </c>
      <c r="L2769" s="11">
        <v>2015</v>
      </c>
      <c r="M2769">
        <v>1434582050</v>
      </c>
      <c r="N2769" s="9">
        <f t="shared" si="131"/>
        <v>42172.958912037036</v>
      </c>
      <c r="O2769" s="11">
        <f>YEAR(Table1[[#This Row],[launch date  conversion]])</f>
        <v>2015</v>
      </c>
      <c r="P2769" t="b">
        <v>0</v>
      </c>
      <c r="Q2769">
        <v>3</v>
      </c>
      <c r="R2769" t="b">
        <v>0</v>
      </c>
      <c r="S2769" t="s">
        <v>8302</v>
      </c>
      <c r="T2769" t="s">
        <v>8354</v>
      </c>
      <c r="U2769" t="s">
        <v>8396</v>
      </c>
    </row>
    <row r="2770" spans="1:21" ht="50" customHeight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15" t="str">
        <f t="shared" si="129"/>
        <v>5000 to 9999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 s="9">
        <f t="shared" si="130"/>
        <v>40997.573182870372</v>
      </c>
      <c r="L2770" s="11">
        <v>2012</v>
      </c>
      <c r="M2770">
        <v>1330440323</v>
      </c>
      <c r="N2770" s="9">
        <f t="shared" si="131"/>
        <v>40967.614849537036</v>
      </c>
      <c r="O2770" s="11">
        <f>YEAR(Table1[[#This Row],[launch date  conversion]])</f>
        <v>2012</v>
      </c>
      <c r="P2770" t="b">
        <v>0</v>
      </c>
      <c r="Q2770">
        <v>34</v>
      </c>
      <c r="R2770" t="b">
        <v>0</v>
      </c>
      <c r="S2770" t="s">
        <v>8302</v>
      </c>
      <c r="T2770" t="s">
        <v>8354</v>
      </c>
      <c r="U2770" t="s">
        <v>8396</v>
      </c>
    </row>
    <row r="2771" spans="1:21" ht="50" customHeight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15" t="str">
        <f t="shared" si="129"/>
        <v>less than 1000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 s="9">
        <f t="shared" si="130"/>
        <v>41795.826273148145</v>
      </c>
      <c r="L2771" s="11">
        <v>2014</v>
      </c>
      <c r="M2771">
        <v>1397677790</v>
      </c>
      <c r="N2771" s="9">
        <f t="shared" si="131"/>
        <v>41745.826273148145</v>
      </c>
      <c r="O2771" s="11">
        <f>YEAR(Table1[[#This Row],[launch date  conversion]])</f>
        <v>2014</v>
      </c>
      <c r="P2771" t="b">
        <v>0</v>
      </c>
      <c r="Q2771">
        <v>2</v>
      </c>
      <c r="R2771" t="b">
        <v>0</v>
      </c>
      <c r="S2771" t="s">
        <v>8302</v>
      </c>
      <c r="T2771" t="s">
        <v>8354</v>
      </c>
      <c r="U2771" t="s">
        <v>8396</v>
      </c>
    </row>
    <row r="2772" spans="1:21" ht="50" customHeight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15" t="str">
        <f t="shared" si="129"/>
        <v>20000 to 24999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 s="9">
        <f t="shared" si="130"/>
        <v>41716.663541666669</v>
      </c>
      <c r="L2772" s="11">
        <v>2014</v>
      </c>
      <c r="M2772">
        <v>1392569730</v>
      </c>
      <c r="N2772" s="9">
        <f t="shared" si="131"/>
        <v>41686.705208333333</v>
      </c>
      <c r="O2772" s="11">
        <f>YEAR(Table1[[#This Row],[launch date  conversion]])</f>
        <v>2014</v>
      </c>
      <c r="P2772" t="b">
        <v>0</v>
      </c>
      <c r="Q2772">
        <v>33</v>
      </c>
      <c r="R2772" t="b">
        <v>0</v>
      </c>
      <c r="S2772" t="s">
        <v>8302</v>
      </c>
      <c r="T2772" t="s">
        <v>8354</v>
      </c>
      <c r="U2772" t="s">
        <v>8396</v>
      </c>
    </row>
    <row r="2773" spans="1:21" ht="50" customHeight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15" t="str">
        <f t="shared" si="129"/>
        <v>15000 to 19999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9">
        <f t="shared" si="130"/>
        <v>41306.708333333336</v>
      </c>
      <c r="L2773" s="11">
        <v>2013</v>
      </c>
      <c r="M2773">
        <v>1355489140</v>
      </c>
      <c r="N2773" s="9">
        <f t="shared" si="131"/>
        <v>41257.531712962962</v>
      </c>
      <c r="O2773" s="11">
        <f>YEAR(Table1[[#This Row],[launch date  conversion]])</f>
        <v>2012</v>
      </c>
      <c r="P2773" t="b">
        <v>0</v>
      </c>
      <c r="Q2773">
        <v>0</v>
      </c>
      <c r="R2773" t="b">
        <v>0</v>
      </c>
      <c r="S2773" t="s">
        <v>8302</v>
      </c>
      <c r="T2773" t="s">
        <v>8354</v>
      </c>
      <c r="U2773" t="s">
        <v>8396</v>
      </c>
    </row>
    <row r="2774" spans="1:21" ht="50" customHeight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15" t="str">
        <f t="shared" si="129"/>
        <v>5000 to 9999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9">
        <f t="shared" si="130"/>
        <v>41552.869143518517</v>
      </c>
      <c r="L2774" s="11">
        <v>2013</v>
      </c>
      <c r="M2774">
        <v>1379710294</v>
      </c>
      <c r="N2774" s="9">
        <f t="shared" si="131"/>
        <v>41537.869143518517</v>
      </c>
      <c r="O2774" s="11">
        <f>YEAR(Table1[[#This Row],[launch date  conversion]])</f>
        <v>2013</v>
      </c>
      <c r="P2774" t="b">
        <v>0</v>
      </c>
      <c r="Q2774">
        <v>0</v>
      </c>
      <c r="R2774" t="b">
        <v>0</v>
      </c>
      <c r="S2774" t="s">
        <v>8302</v>
      </c>
      <c r="T2774" t="s">
        <v>8354</v>
      </c>
      <c r="U2774" t="s">
        <v>8396</v>
      </c>
    </row>
    <row r="2775" spans="1:21" ht="50" customHeight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15" t="str">
        <f t="shared" si="129"/>
        <v>less than 1000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 s="9">
        <f t="shared" si="130"/>
        <v>42484.86482638889</v>
      </c>
      <c r="L2775" s="11">
        <v>2016</v>
      </c>
      <c r="M2775">
        <v>1460666721</v>
      </c>
      <c r="N2775" s="9">
        <f t="shared" si="131"/>
        <v>42474.86482638889</v>
      </c>
      <c r="O2775" s="11">
        <f>YEAR(Table1[[#This Row],[launch date  conversion]])</f>
        <v>2016</v>
      </c>
      <c r="P2775" t="b">
        <v>0</v>
      </c>
      <c r="Q2775">
        <v>1</v>
      </c>
      <c r="R2775" t="b">
        <v>0</v>
      </c>
      <c r="S2775" t="s">
        <v>8302</v>
      </c>
      <c r="T2775" t="s">
        <v>8354</v>
      </c>
      <c r="U2775" t="s">
        <v>8396</v>
      </c>
    </row>
    <row r="2776" spans="1:21" ht="50" customHeight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15" t="str">
        <f t="shared" si="129"/>
        <v>1000 to 4999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 s="9">
        <f t="shared" si="130"/>
        <v>41341.126481481479</v>
      </c>
      <c r="L2776" s="11">
        <v>2013</v>
      </c>
      <c r="M2776">
        <v>1360119728</v>
      </c>
      <c r="N2776" s="9">
        <f t="shared" si="131"/>
        <v>41311.126481481479</v>
      </c>
      <c r="O2776" s="11">
        <f>YEAR(Table1[[#This Row],[launch date  conversion]])</f>
        <v>2013</v>
      </c>
      <c r="P2776" t="b">
        <v>0</v>
      </c>
      <c r="Q2776">
        <v>13</v>
      </c>
      <c r="R2776" t="b">
        <v>0</v>
      </c>
      <c r="S2776" t="s">
        <v>8302</v>
      </c>
      <c r="T2776" t="s">
        <v>8354</v>
      </c>
      <c r="U2776" t="s">
        <v>8396</v>
      </c>
    </row>
    <row r="2777" spans="1:21" ht="50" customHeight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15" t="str">
        <f t="shared" si="129"/>
        <v>5000 to 9999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 s="9">
        <f t="shared" si="130"/>
        <v>40893.013356481482</v>
      </c>
      <c r="L2777" s="11">
        <v>2011</v>
      </c>
      <c r="M2777">
        <v>1321402754</v>
      </c>
      <c r="N2777" s="9">
        <f t="shared" si="131"/>
        <v>40863.013356481482</v>
      </c>
      <c r="O2777" s="11">
        <f>YEAR(Table1[[#This Row],[launch date  conversion]])</f>
        <v>2011</v>
      </c>
      <c r="P2777" t="b">
        <v>0</v>
      </c>
      <c r="Q2777">
        <v>2</v>
      </c>
      <c r="R2777" t="b">
        <v>0</v>
      </c>
      <c r="S2777" t="s">
        <v>8302</v>
      </c>
      <c r="T2777" t="s">
        <v>8354</v>
      </c>
      <c r="U2777" t="s">
        <v>8396</v>
      </c>
    </row>
    <row r="2778" spans="1:21" ht="50" customHeight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15" t="str">
        <f t="shared" si="129"/>
        <v>20000 to 24999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 s="9">
        <f t="shared" si="130"/>
        <v>42167.297175925924</v>
      </c>
      <c r="L2778" s="11">
        <v>2015</v>
      </c>
      <c r="M2778">
        <v>1431414476</v>
      </c>
      <c r="N2778" s="9">
        <f t="shared" si="131"/>
        <v>42136.297175925924</v>
      </c>
      <c r="O2778" s="11">
        <f>YEAR(Table1[[#This Row],[launch date  conversion]])</f>
        <v>2015</v>
      </c>
      <c r="P2778" t="b">
        <v>0</v>
      </c>
      <c r="Q2778">
        <v>36</v>
      </c>
      <c r="R2778" t="b">
        <v>0</v>
      </c>
      <c r="S2778" t="s">
        <v>8302</v>
      </c>
      <c r="T2778" t="s">
        <v>8354</v>
      </c>
      <c r="U2778" t="s">
        <v>8396</v>
      </c>
    </row>
    <row r="2779" spans="1:21" ht="50" customHeight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15" t="str">
        <f t="shared" si="129"/>
        <v>1000 to 4999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 s="9">
        <f t="shared" si="130"/>
        <v>42202.669027777782</v>
      </c>
      <c r="L2779" s="11">
        <v>2015</v>
      </c>
      <c r="M2779">
        <v>1434557004</v>
      </c>
      <c r="N2779" s="9">
        <f t="shared" si="131"/>
        <v>42172.669027777782</v>
      </c>
      <c r="O2779" s="11">
        <f>YEAR(Table1[[#This Row],[launch date  conversion]])</f>
        <v>2015</v>
      </c>
      <c r="P2779" t="b">
        <v>0</v>
      </c>
      <c r="Q2779">
        <v>1</v>
      </c>
      <c r="R2779" t="b">
        <v>0</v>
      </c>
      <c r="S2779" t="s">
        <v>8302</v>
      </c>
      <c r="T2779" t="s">
        <v>8354</v>
      </c>
      <c r="U2779" t="s">
        <v>8396</v>
      </c>
    </row>
    <row r="2780" spans="1:21" ht="50" customHeight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15" t="str">
        <f t="shared" si="129"/>
        <v>5000 to 9999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 s="9">
        <f t="shared" si="130"/>
        <v>41876.978078703702</v>
      </c>
      <c r="L2780" s="11">
        <v>2014</v>
      </c>
      <c r="M2780">
        <v>1406417306</v>
      </c>
      <c r="N2780" s="9">
        <f t="shared" si="131"/>
        <v>41846.978078703702</v>
      </c>
      <c r="O2780" s="11">
        <f>YEAR(Table1[[#This Row],[launch date  conversion]])</f>
        <v>2014</v>
      </c>
      <c r="P2780" t="b">
        <v>0</v>
      </c>
      <c r="Q2780">
        <v>15</v>
      </c>
      <c r="R2780" t="b">
        <v>0</v>
      </c>
      <c r="S2780" t="s">
        <v>8302</v>
      </c>
      <c r="T2780" t="s">
        <v>8354</v>
      </c>
      <c r="U2780" t="s">
        <v>8396</v>
      </c>
    </row>
    <row r="2781" spans="1:21" ht="50" customHeight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15" t="str">
        <f t="shared" si="129"/>
        <v>1000 to 4999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 s="9">
        <f t="shared" si="130"/>
        <v>42330.627557870372</v>
      </c>
      <c r="L2781" s="11">
        <v>2015</v>
      </c>
      <c r="M2781">
        <v>1445609021</v>
      </c>
      <c r="N2781" s="9">
        <f t="shared" si="131"/>
        <v>42300.585891203707</v>
      </c>
      <c r="O2781" s="11">
        <f>YEAR(Table1[[#This Row],[launch date  conversion]])</f>
        <v>2015</v>
      </c>
      <c r="P2781" t="b">
        <v>0</v>
      </c>
      <c r="Q2781">
        <v>1</v>
      </c>
      <c r="R2781" t="b">
        <v>0</v>
      </c>
      <c r="S2781" t="s">
        <v>8302</v>
      </c>
      <c r="T2781" t="s">
        <v>8354</v>
      </c>
      <c r="U2781" t="s">
        <v>8396</v>
      </c>
    </row>
    <row r="2782" spans="1:21" ht="50" customHeight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15" t="str">
        <f t="shared" si="129"/>
        <v>Greater than 50000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9">
        <f t="shared" si="130"/>
        <v>42804.447777777779</v>
      </c>
      <c r="L2782" s="11">
        <v>2017</v>
      </c>
      <c r="M2782">
        <v>1486550688</v>
      </c>
      <c r="N2782" s="9">
        <f t="shared" si="131"/>
        <v>42774.447777777779</v>
      </c>
      <c r="O2782" s="11">
        <f>YEAR(Table1[[#This Row],[launch date  conversion]])</f>
        <v>2017</v>
      </c>
      <c r="P2782" t="b">
        <v>0</v>
      </c>
      <c r="Q2782">
        <v>0</v>
      </c>
      <c r="R2782" t="b">
        <v>0</v>
      </c>
      <c r="S2782" t="s">
        <v>8302</v>
      </c>
      <c r="T2782" t="s">
        <v>8354</v>
      </c>
      <c r="U2782" t="s">
        <v>8396</v>
      </c>
    </row>
    <row r="2783" spans="1:21" ht="50" customHeight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15" t="str">
        <f t="shared" si="129"/>
        <v>1000 to 4999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 s="9">
        <f t="shared" si="130"/>
        <v>42047.291666666672</v>
      </c>
      <c r="L2783" s="11">
        <v>2015</v>
      </c>
      <c r="M2783">
        <v>1421274954</v>
      </c>
      <c r="N2783" s="9">
        <f t="shared" si="131"/>
        <v>42018.94159722222</v>
      </c>
      <c r="O2783" s="11">
        <f>YEAR(Table1[[#This Row],[launch date  conversion]])</f>
        <v>2015</v>
      </c>
      <c r="P2783" t="b">
        <v>0</v>
      </c>
      <c r="Q2783">
        <v>28</v>
      </c>
      <c r="R2783" t="b">
        <v>1</v>
      </c>
      <c r="S2783" t="s">
        <v>8269</v>
      </c>
      <c r="T2783" t="s">
        <v>8356</v>
      </c>
      <c r="U2783" t="s">
        <v>8360</v>
      </c>
    </row>
    <row r="2784" spans="1:21" ht="50" customHeight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15" t="str">
        <f t="shared" si="129"/>
        <v>1000 to 4999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 s="9">
        <f t="shared" si="130"/>
        <v>42052.207638888889</v>
      </c>
      <c r="L2784" s="11">
        <v>2015</v>
      </c>
      <c r="M2784">
        <v>1421964718</v>
      </c>
      <c r="N2784" s="9">
        <f t="shared" si="131"/>
        <v>42026.924976851849</v>
      </c>
      <c r="O2784" s="11">
        <f>YEAR(Table1[[#This Row],[launch date  conversion]])</f>
        <v>2015</v>
      </c>
      <c r="P2784" t="b">
        <v>0</v>
      </c>
      <c r="Q2784">
        <v>18</v>
      </c>
      <c r="R2784" t="b">
        <v>1</v>
      </c>
      <c r="S2784" t="s">
        <v>8269</v>
      </c>
      <c r="T2784" t="s">
        <v>8356</v>
      </c>
      <c r="U2784" t="s">
        <v>8360</v>
      </c>
    </row>
    <row r="2785" spans="1:21" ht="50" customHeight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15" t="str">
        <f t="shared" si="129"/>
        <v>1000 to 4999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 s="9">
        <f t="shared" si="130"/>
        <v>42117.535254629634</v>
      </c>
      <c r="L2785" s="11">
        <v>2015</v>
      </c>
      <c r="M2785">
        <v>1428583846</v>
      </c>
      <c r="N2785" s="9">
        <f t="shared" si="131"/>
        <v>42103.535254629634</v>
      </c>
      <c r="O2785" s="11">
        <f>YEAR(Table1[[#This Row],[launch date  conversion]])</f>
        <v>2015</v>
      </c>
      <c r="P2785" t="b">
        <v>0</v>
      </c>
      <c r="Q2785">
        <v>61</v>
      </c>
      <c r="R2785" t="b">
        <v>1</v>
      </c>
      <c r="S2785" t="s">
        <v>8269</v>
      </c>
      <c r="T2785" t="s">
        <v>8356</v>
      </c>
      <c r="U2785" t="s">
        <v>8360</v>
      </c>
    </row>
    <row r="2786" spans="1:21" ht="50" customHeight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15" t="str">
        <f t="shared" si="129"/>
        <v>5000 to 9999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 s="9">
        <f t="shared" si="130"/>
        <v>41941.787534722222</v>
      </c>
      <c r="L2786" s="11">
        <v>2014</v>
      </c>
      <c r="M2786">
        <v>1412794443</v>
      </c>
      <c r="N2786" s="9">
        <f t="shared" si="131"/>
        <v>41920.787534722222</v>
      </c>
      <c r="O2786" s="11">
        <f>YEAR(Table1[[#This Row],[launch date  conversion]])</f>
        <v>2014</v>
      </c>
      <c r="P2786" t="b">
        <v>0</v>
      </c>
      <c r="Q2786">
        <v>108</v>
      </c>
      <c r="R2786" t="b">
        <v>1</v>
      </c>
      <c r="S2786" t="s">
        <v>8269</v>
      </c>
      <c r="T2786" t="s">
        <v>8356</v>
      </c>
      <c r="U2786" t="s">
        <v>8360</v>
      </c>
    </row>
    <row r="2787" spans="1:21" ht="50" customHeight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15" t="str">
        <f t="shared" si="129"/>
        <v>5000 to 9999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 s="9">
        <f t="shared" si="130"/>
        <v>42587.875</v>
      </c>
      <c r="L2787" s="11">
        <v>2016</v>
      </c>
      <c r="M2787">
        <v>1467865967</v>
      </c>
      <c r="N2787" s="9">
        <f t="shared" si="131"/>
        <v>42558.189432870371</v>
      </c>
      <c r="O2787" s="11">
        <f>YEAR(Table1[[#This Row],[launch date  conversion]])</f>
        <v>2016</v>
      </c>
      <c r="P2787" t="b">
        <v>0</v>
      </c>
      <c r="Q2787">
        <v>142</v>
      </c>
      <c r="R2787" t="b">
        <v>1</v>
      </c>
      <c r="S2787" t="s">
        <v>8269</v>
      </c>
      <c r="T2787" t="s">
        <v>8356</v>
      </c>
      <c r="U2787" t="s">
        <v>8360</v>
      </c>
    </row>
    <row r="2788" spans="1:21" ht="50" customHeight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15" t="str">
        <f t="shared" si="129"/>
        <v>1000 to 4999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 s="9">
        <f t="shared" si="130"/>
        <v>41829.569212962961</v>
      </c>
      <c r="L2788" s="11">
        <v>2014</v>
      </c>
      <c r="M2788">
        <v>1403703580</v>
      </c>
      <c r="N2788" s="9">
        <f t="shared" si="131"/>
        <v>41815.569212962961</v>
      </c>
      <c r="O2788" s="11">
        <f>YEAR(Table1[[#This Row],[launch date  conversion]])</f>
        <v>2014</v>
      </c>
      <c r="P2788" t="b">
        <v>0</v>
      </c>
      <c r="Q2788">
        <v>74</v>
      </c>
      <c r="R2788" t="b">
        <v>1</v>
      </c>
      <c r="S2788" t="s">
        <v>8269</v>
      </c>
      <c r="T2788" t="s">
        <v>8356</v>
      </c>
      <c r="U2788" t="s">
        <v>8360</v>
      </c>
    </row>
    <row r="2789" spans="1:21" ht="50" customHeight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15" t="str">
        <f t="shared" si="129"/>
        <v>1000 to 4999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 s="9">
        <f t="shared" si="130"/>
        <v>41838.198518518519</v>
      </c>
      <c r="L2789" s="11">
        <v>2014</v>
      </c>
      <c r="M2789">
        <v>1403066752</v>
      </c>
      <c r="N2789" s="9">
        <f t="shared" si="131"/>
        <v>41808.198518518519</v>
      </c>
      <c r="O2789" s="11">
        <f>YEAR(Table1[[#This Row],[launch date  conversion]])</f>
        <v>2014</v>
      </c>
      <c r="P2789" t="b">
        <v>0</v>
      </c>
      <c r="Q2789">
        <v>38</v>
      </c>
      <c r="R2789" t="b">
        <v>1</v>
      </c>
      <c r="S2789" t="s">
        <v>8269</v>
      </c>
      <c r="T2789" t="s">
        <v>8356</v>
      </c>
      <c r="U2789" t="s">
        <v>8360</v>
      </c>
    </row>
    <row r="2790" spans="1:21" ht="50" customHeight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15" t="str">
        <f t="shared" si="129"/>
        <v>1000 to 4999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 s="9">
        <f t="shared" si="130"/>
        <v>42580.701886574068</v>
      </c>
      <c r="L2790" s="11">
        <v>2016</v>
      </c>
      <c r="M2790">
        <v>1467219043</v>
      </c>
      <c r="N2790" s="9">
        <f t="shared" si="131"/>
        <v>42550.701886574068</v>
      </c>
      <c r="O2790" s="11">
        <f>YEAR(Table1[[#This Row],[launch date  conversion]])</f>
        <v>2016</v>
      </c>
      <c r="P2790" t="b">
        <v>0</v>
      </c>
      <c r="Q2790">
        <v>20</v>
      </c>
      <c r="R2790" t="b">
        <v>1</v>
      </c>
      <c r="S2790" t="s">
        <v>8269</v>
      </c>
      <c r="T2790" t="s">
        <v>8356</v>
      </c>
      <c r="U2790" t="s">
        <v>8360</v>
      </c>
    </row>
    <row r="2791" spans="1:21" ht="50" customHeight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15" t="str">
        <f t="shared" si="129"/>
        <v>1000 to 4999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 s="9">
        <f t="shared" si="130"/>
        <v>42075.166666666672</v>
      </c>
      <c r="L2791" s="11">
        <v>2015</v>
      </c>
      <c r="M2791">
        <v>1424477934</v>
      </c>
      <c r="N2791" s="9">
        <f t="shared" si="131"/>
        <v>42056.013124999998</v>
      </c>
      <c r="O2791" s="11">
        <f>YEAR(Table1[[#This Row],[launch date  conversion]])</f>
        <v>2015</v>
      </c>
      <c r="P2791" t="b">
        <v>0</v>
      </c>
      <c r="Q2791">
        <v>24</v>
      </c>
      <c r="R2791" t="b">
        <v>1</v>
      </c>
      <c r="S2791" t="s">
        <v>8269</v>
      </c>
      <c r="T2791" t="s">
        <v>8356</v>
      </c>
      <c r="U2791" t="s">
        <v>8360</v>
      </c>
    </row>
    <row r="2792" spans="1:21" ht="50" customHeight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15" t="str">
        <f t="shared" si="129"/>
        <v>1000 to 4999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 s="9">
        <f t="shared" si="130"/>
        <v>42046.938692129625</v>
      </c>
      <c r="L2792" s="11">
        <v>2015</v>
      </c>
      <c r="M2792">
        <v>1421101903</v>
      </c>
      <c r="N2792" s="9">
        <f t="shared" si="131"/>
        <v>42016.938692129625</v>
      </c>
      <c r="O2792" s="11">
        <f>YEAR(Table1[[#This Row],[launch date  conversion]])</f>
        <v>2015</v>
      </c>
      <c r="P2792" t="b">
        <v>0</v>
      </c>
      <c r="Q2792">
        <v>66</v>
      </c>
      <c r="R2792" t="b">
        <v>1</v>
      </c>
      <c r="S2792" t="s">
        <v>8269</v>
      </c>
      <c r="T2792" t="s">
        <v>8356</v>
      </c>
      <c r="U2792" t="s">
        <v>8360</v>
      </c>
    </row>
    <row r="2793" spans="1:21" ht="50" customHeight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15" t="str">
        <f t="shared" si="129"/>
        <v>1000 to 4999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 s="9">
        <f t="shared" si="130"/>
        <v>42622.166666666672</v>
      </c>
      <c r="L2793" s="11">
        <v>2016</v>
      </c>
      <c r="M2793">
        <v>1470778559</v>
      </c>
      <c r="N2793" s="9">
        <f t="shared" si="131"/>
        <v>42591.899988425925</v>
      </c>
      <c r="O2793" s="11">
        <f>YEAR(Table1[[#This Row],[launch date  conversion]])</f>
        <v>2016</v>
      </c>
      <c r="P2793" t="b">
        <v>0</v>
      </c>
      <c r="Q2793">
        <v>28</v>
      </c>
      <c r="R2793" t="b">
        <v>1</v>
      </c>
      <c r="S2793" t="s">
        <v>8269</v>
      </c>
      <c r="T2793" t="s">
        <v>8356</v>
      </c>
      <c r="U2793" t="s">
        <v>8360</v>
      </c>
    </row>
    <row r="2794" spans="1:21" ht="50" customHeight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15" t="str">
        <f t="shared" si="129"/>
        <v>1000 to 4999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 s="9">
        <f t="shared" si="130"/>
        <v>42228.231006944443</v>
      </c>
      <c r="L2794" s="11">
        <v>2015</v>
      </c>
      <c r="M2794">
        <v>1435469559</v>
      </c>
      <c r="N2794" s="9">
        <f t="shared" si="131"/>
        <v>42183.231006944443</v>
      </c>
      <c r="O2794" s="11">
        <f>YEAR(Table1[[#This Row],[launch date  conversion]])</f>
        <v>2015</v>
      </c>
      <c r="P2794" t="b">
        <v>0</v>
      </c>
      <c r="Q2794">
        <v>24</v>
      </c>
      <c r="R2794" t="b">
        <v>1</v>
      </c>
      <c r="S2794" t="s">
        <v>8269</v>
      </c>
      <c r="T2794" t="s">
        <v>8356</v>
      </c>
      <c r="U2794" t="s">
        <v>8360</v>
      </c>
    </row>
    <row r="2795" spans="1:21" ht="50" customHeight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15" t="str">
        <f t="shared" si="129"/>
        <v>10000 to 14999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 s="9">
        <f t="shared" si="130"/>
        <v>42206.419039351851</v>
      </c>
      <c r="L2795" s="11">
        <v>2015</v>
      </c>
      <c r="M2795">
        <v>1434881005</v>
      </c>
      <c r="N2795" s="9">
        <f t="shared" si="131"/>
        <v>42176.419039351851</v>
      </c>
      <c r="O2795" s="11">
        <f>YEAR(Table1[[#This Row],[launch date  conversion]])</f>
        <v>2015</v>
      </c>
      <c r="P2795" t="b">
        <v>0</v>
      </c>
      <c r="Q2795">
        <v>73</v>
      </c>
      <c r="R2795" t="b">
        <v>1</v>
      </c>
      <c r="S2795" t="s">
        <v>8269</v>
      </c>
      <c r="T2795" t="s">
        <v>8356</v>
      </c>
      <c r="U2795" t="s">
        <v>8360</v>
      </c>
    </row>
    <row r="2796" spans="1:21" ht="50" customHeight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15" t="str">
        <f t="shared" si="129"/>
        <v>less than 1000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 s="9">
        <f t="shared" si="130"/>
        <v>42432.791666666672</v>
      </c>
      <c r="L2796" s="11">
        <v>2016</v>
      </c>
      <c r="M2796">
        <v>1455640559</v>
      </c>
      <c r="N2796" s="9">
        <f t="shared" si="131"/>
        <v>42416.691655092596</v>
      </c>
      <c r="O2796" s="11">
        <f>YEAR(Table1[[#This Row],[launch date  conversion]])</f>
        <v>2016</v>
      </c>
      <c r="P2796" t="b">
        <v>0</v>
      </c>
      <c r="Q2796">
        <v>3</v>
      </c>
      <c r="R2796" t="b">
        <v>1</v>
      </c>
      <c r="S2796" t="s">
        <v>8269</v>
      </c>
      <c r="T2796" t="s">
        <v>8356</v>
      </c>
      <c r="U2796" t="s">
        <v>8360</v>
      </c>
    </row>
    <row r="2797" spans="1:21" ht="50" customHeight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15" t="str">
        <f t="shared" si="129"/>
        <v>less than 1000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 s="9">
        <f t="shared" si="130"/>
        <v>41796.958333333336</v>
      </c>
      <c r="L2797" s="11">
        <v>2014</v>
      </c>
      <c r="M2797">
        <v>1400675841</v>
      </c>
      <c r="N2797" s="9">
        <f t="shared" si="131"/>
        <v>41780.525937500002</v>
      </c>
      <c r="O2797" s="11">
        <f>YEAR(Table1[[#This Row],[launch date  conversion]])</f>
        <v>2014</v>
      </c>
      <c r="P2797" t="b">
        <v>0</v>
      </c>
      <c r="Q2797">
        <v>20</v>
      </c>
      <c r="R2797" t="b">
        <v>1</v>
      </c>
      <c r="S2797" t="s">
        <v>8269</v>
      </c>
      <c r="T2797" t="s">
        <v>8356</v>
      </c>
      <c r="U2797" t="s">
        <v>8360</v>
      </c>
    </row>
    <row r="2798" spans="1:21" ht="50" customHeight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15" t="str">
        <f t="shared" si="129"/>
        <v>less than 1000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 s="9">
        <f t="shared" si="130"/>
        <v>41825.528101851851</v>
      </c>
      <c r="L2798" s="11">
        <v>2014</v>
      </c>
      <c r="M2798">
        <v>1401972028</v>
      </c>
      <c r="N2798" s="9">
        <f t="shared" si="131"/>
        <v>41795.528101851851</v>
      </c>
      <c r="O2798" s="11">
        <f>YEAR(Table1[[#This Row],[launch date  conversion]])</f>
        <v>2014</v>
      </c>
      <c r="P2798" t="b">
        <v>0</v>
      </c>
      <c r="Q2798">
        <v>21</v>
      </c>
      <c r="R2798" t="b">
        <v>1</v>
      </c>
      <c r="S2798" t="s">
        <v>8269</v>
      </c>
      <c r="T2798" t="s">
        <v>8356</v>
      </c>
      <c r="U2798" t="s">
        <v>8360</v>
      </c>
    </row>
    <row r="2799" spans="1:21" ht="50" customHeight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15" t="str">
        <f t="shared" si="129"/>
        <v>5000 to 9999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 s="9">
        <f t="shared" si="130"/>
        <v>41828.94027777778</v>
      </c>
      <c r="L2799" s="11">
        <v>2014</v>
      </c>
      <c r="M2799">
        <v>1402266840</v>
      </c>
      <c r="N2799" s="9">
        <f t="shared" si="131"/>
        <v>41798.94027777778</v>
      </c>
      <c r="O2799" s="11">
        <f>YEAR(Table1[[#This Row],[launch date  conversion]])</f>
        <v>2014</v>
      </c>
      <c r="P2799" t="b">
        <v>0</v>
      </c>
      <c r="Q2799">
        <v>94</v>
      </c>
      <c r="R2799" t="b">
        <v>1</v>
      </c>
      <c r="S2799" t="s">
        <v>8269</v>
      </c>
      <c r="T2799" t="s">
        <v>8356</v>
      </c>
      <c r="U2799" t="s">
        <v>8360</v>
      </c>
    </row>
    <row r="2800" spans="1:21" ht="50" customHeight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15" t="str">
        <f t="shared" si="129"/>
        <v>5000 to 9999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 s="9">
        <f t="shared" si="130"/>
        <v>42216.666666666672</v>
      </c>
      <c r="L2800" s="11">
        <v>2015</v>
      </c>
      <c r="M2800">
        <v>1437063121</v>
      </c>
      <c r="N2800" s="9">
        <f t="shared" si="131"/>
        <v>42201.675011574072</v>
      </c>
      <c r="O2800" s="11">
        <f>YEAR(Table1[[#This Row],[launch date  conversion]])</f>
        <v>2015</v>
      </c>
      <c r="P2800" t="b">
        <v>0</v>
      </c>
      <c r="Q2800">
        <v>139</v>
      </c>
      <c r="R2800" t="b">
        <v>1</v>
      </c>
      <c r="S2800" t="s">
        <v>8269</v>
      </c>
      <c r="T2800" t="s">
        <v>8356</v>
      </c>
      <c r="U2800" t="s">
        <v>8360</v>
      </c>
    </row>
    <row r="2801" spans="1:21" ht="50" customHeight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15" t="str">
        <f t="shared" si="129"/>
        <v>5000 to 9999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 s="9">
        <f t="shared" si="130"/>
        <v>42538.666666666672</v>
      </c>
      <c r="L2801" s="11">
        <v>2016</v>
      </c>
      <c r="M2801">
        <v>1463466070</v>
      </c>
      <c r="N2801" s="9">
        <f t="shared" si="131"/>
        <v>42507.264699074076</v>
      </c>
      <c r="O2801" s="11">
        <f>YEAR(Table1[[#This Row],[launch date  conversion]])</f>
        <v>2016</v>
      </c>
      <c r="P2801" t="b">
        <v>0</v>
      </c>
      <c r="Q2801">
        <v>130</v>
      </c>
      <c r="R2801" t="b">
        <v>1</v>
      </c>
      <c r="S2801" t="s">
        <v>8269</v>
      </c>
      <c r="T2801" t="s">
        <v>8356</v>
      </c>
      <c r="U2801" t="s">
        <v>8360</v>
      </c>
    </row>
    <row r="2802" spans="1:21" ht="50" customHeight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15" t="str">
        <f t="shared" si="129"/>
        <v>1000 to 4999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 s="9">
        <f t="shared" si="130"/>
        <v>42008.552847222221</v>
      </c>
      <c r="L2802" s="11">
        <v>2015</v>
      </c>
      <c r="M2802">
        <v>1415193366</v>
      </c>
      <c r="N2802" s="9">
        <f t="shared" si="131"/>
        <v>41948.552847222221</v>
      </c>
      <c r="O2802" s="11">
        <f>YEAR(Table1[[#This Row],[launch date  conversion]])</f>
        <v>2014</v>
      </c>
      <c r="P2802" t="b">
        <v>0</v>
      </c>
      <c r="Q2802">
        <v>31</v>
      </c>
      <c r="R2802" t="b">
        <v>1</v>
      </c>
      <c r="S2802" t="s">
        <v>8269</v>
      </c>
      <c r="T2802" t="s">
        <v>8356</v>
      </c>
      <c r="U2802" t="s">
        <v>8360</v>
      </c>
    </row>
    <row r="2803" spans="1:21" ht="50" customHeight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15" t="str">
        <f t="shared" si="129"/>
        <v>less than 1000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 s="9">
        <f t="shared" si="130"/>
        <v>41922.458333333336</v>
      </c>
      <c r="L2803" s="11">
        <v>2014</v>
      </c>
      <c r="M2803">
        <v>1411019409</v>
      </c>
      <c r="N2803" s="9">
        <f t="shared" si="131"/>
        <v>41900.243159722224</v>
      </c>
      <c r="O2803" s="11">
        <f>YEAR(Table1[[#This Row],[launch date  conversion]])</f>
        <v>2014</v>
      </c>
      <c r="P2803" t="b">
        <v>0</v>
      </c>
      <c r="Q2803">
        <v>13</v>
      </c>
      <c r="R2803" t="b">
        <v>1</v>
      </c>
      <c r="S2803" t="s">
        <v>8269</v>
      </c>
      <c r="T2803" t="s">
        <v>8356</v>
      </c>
      <c r="U2803" t="s">
        <v>8360</v>
      </c>
    </row>
    <row r="2804" spans="1:21" ht="50" customHeight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15" t="str">
        <f t="shared" si="129"/>
        <v>1000 to 4999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 s="9">
        <f t="shared" si="130"/>
        <v>42222.64707175926</v>
      </c>
      <c r="L2804" s="11">
        <v>2015</v>
      </c>
      <c r="M2804">
        <v>1436283107</v>
      </c>
      <c r="N2804" s="9">
        <f t="shared" si="131"/>
        <v>42192.64707175926</v>
      </c>
      <c r="O2804" s="11">
        <f>YEAR(Table1[[#This Row],[launch date  conversion]])</f>
        <v>2015</v>
      </c>
      <c r="P2804" t="b">
        <v>0</v>
      </c>
      <c r="Q2804">
        <v>90</v>
      </c>
      <c r="R2804" t="b">
        <v>1</v>
      </c>
      <c r="S2804" t="s">
        <v>8269</v>
      </c>
      <c r="T2804" t="s">
        <v>8356</v>
      </c>
      <c r="U2804" t="s">
        <v>8360</v>
      </c>
    </row>
    <row r="2805" spans="1:21" ht="50" customHeight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15" t="str">
        <f t="shared" si="129"/>
        <v>10000 to 14999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 s="9">
        <f t="shared" si="130"/>
        <v>42201</v>
      </c>
      <c r="L2805" s="11">
        <v>2015</v>
      </c>
      <c r="M2805">
        <v>1433295276</v>
      </c>
      <c r="N2805" s="9">
        <f t="shared" si="131"/>
        <v>42158.065694444449</v>
      </c>
      <c r="O2805" s="11">
        <f>YEAR(Table1[[#This Row],[launch date  conversion]])</f>
        <v>2015</v>
      </c>
      <c r="P2805" t="b">
        <v>0</v>
      </c>
      <c r="Q2805">
        <v>141</v>
      </c>
      <c r="R2805" t="b">
        <v>1</v>
      </c>
      <c r="S2805" t="s">
        <v>8269</v>
      </c>
      <c r="T2805" t="s">
        <v>8356</v>
      </c>
      <c r="U2805" t="s">
        <v>8360</v>
      </c>
    </row>
    <row r="2806" spans="1:21" ht="50" customHeight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15" t="str">
        <f t="shared" si="129"/>
        <v>1000 to 4999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 s="9">
        <f t="shared" si="130"/>
        <v>41911.453587962962</v>
      </c>
      <c r="L2806" s="11">
        <v>2014</v>
      </c>
      <c r="M2806">
        <v>1409395990</v>
      </c>
      <c r="N2806" s="9">
        <f t="shared" si="131"/>
        <v>41881.453587962962</v>
      </c>
      <c r="O2806" s="11">
        <f>YEAR(Table1[[#This Row],[launch date  conversion]])</f>
        <v>2014</v>
      </c>
      <c r="P2806" t="b">
        <v>0</v>
      </c>
      <c r="Q2806">
        <v>23</v>
      </c>
      <c r="R2806" t="b">
        <v>1</v>
      </c>
      <c r="S2806" t="s">
        <v>8269</v>
      </c>
      <c r="T2806" t="s">
        <v>8356</v>
      </c>
      <c r="U2806" t="s">
        <v>8360</v>
      </c>
    </row>
    <row r="2807" spans="1:21" ht="50" customHeight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15" t="str">
        <f t="shared" si="129"/>
        <v>less than 1000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 s="9">
        <f t="shared" si="130"/>
        <v>42238.505474537036</v>
      </c>
      <c r="L2807" s="11">
        <v>2015</v>
      </c>
      <c r="M2807">
        <v>1438085273</v>
      </c>
      <c r="N2807" s="9">
        <f t="shared" si="131"/>
        <v>42213.505474537036</v>
      </c>
      <c r="O2807" s="11">
        <f>YEAR(Table1[[#This Row],[launch date  conversion]])</f>
        <v>2015</v>
      </c>
      <c r="P2807" t="b">
        <v>0</v>
      </c>
      <c r="Q2807">
        <v>18</v>
      </c>
      <c r="R2807" t="b">
        <v>1</v>
      </c>
      <c r="S2807" t="s">
        <v>8269</v>
      </c>
      <c r="T2807" t="s">
        <v>8356</v>
      </c>
      <c r="U2807" t="s">
        <v>8360</v>
      </c>
    </row>
    <row r="2808" spans="1:21" ht="50" customHeight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15" t="str">
        <f t="shared" si="129"/>
        <v>1000 to 4999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 s="9">
        <f t="shared" si="130"/>
        <v>42221.458333333328</v>
      </c>
      <c r="L2808" s="11">
        <v>2015</v>
      </c>
      <c r="M2808">
        <v>1435645490</v>
      </c>
      <c r="N2808" s="9">
        <f t="shared" si="131"/>
        <v>42185.267245370371</v>
      </c>
      <c r="O2808" s="11">
        <f>YEAR(Table1[[#This Row],[launch date  conversion]])</f>
        <v>2015</v>
      </c>
      <c r="P2808" t="b">
        <v>0</v>
      </c>
      <c r="Q2808">
        <v>76</v>
      </c>
      <c r="R2808" t="b">
        <v>1</v>
      </c>
      <c r="S2808" t="s">
        <v>8269</v>
      </c>
      <c r="T2808" t="s">
        <v>8356</v>
      </c>
      <c r="U2808" t="s">
        <v>8360</v>
      </c>
    </row>
    <row r="2809" spans="1:21" ht="50" customHeight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15" t="str">
        <f t="shared" si="129"/>
        <v>5000 to 9999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 s="9">
        <f t="shared" si="130"/>
        <v>42184.873124999998</v>
      </c>
      <c r="L2809" s="11">
        <v>2015</v>
      </c>
      <c r="M2809">
        <v>1433019438</v>
      </c>
      <c r="N2809" s="9">
        <f t="shared" si="131"/>
        <v>42154.873124999998</v>
      </c>
      <c r="O2809" s="11">
        <f>YEAR(Table1[[#This Row],[launch date  conversion]])</f>
        <v>2015</v>
      </c>
      <c r="P2809" t="b">
        <v>0</v>
      </c>
      <c r="Q2809">
        <v>93</v>
      </c>
      <c r="R2809" t="b">
        <v>1</v>
      </c>
      <c r="S2809" t="s">
        <v>8269</v>
      </c>
      <c r="T2809" t="s">
        <v>8356</v>
      </c>
      <c r="U2809" t="s">
        <v>8360</v>
      </c>
    </row>
    <row r="2810" spans="1:21" ht="50" customHeight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15" t="str">
        <f t="shared" si="129"/>
        <v>1000 to 4999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 s="9">
        <f t="shared" si="130"/>
        <v>42238.84646990741</v>
      </c>
      <c r="L2810" s="11">
        <v>2015</v>
      </c>
      <c r="M2810">
        <v>1437682735</v>
      </c>
      <c r="N2810" s="9">
        <f t="shared" si="131"/>
        <v>42208.84646990741</v>
      </c>
      <c r="O2810" s="11">
        <f>YEAR(Table1[[#This Row],[launch date  conversion]])</f>
        <v>2015</v>
      </c>
      <c r="P2810" t="b">
        <v>0</v>
      </c>
      <c r="Q2810">
        <v>69</v>
      </c>
      <c r="R2810" t="b">
        <v>1</v>
      </c>
      <c r="S2810" t="s">
        <v>8269</v>
      </c>
      <c r="T2810" t="s">
        <v>8356</v>
      </c>
      <c r="U2810" t="s">
        <v>8360</v>
      </c>
    </row>
    <row r="2811" spans="1:21" ht="50" customHeight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15" t="str">
        <f t="shared" si="129"/>
        <v>1000 to 4999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 s="9">
        <f t="shared" si="130"/>
        <v>42459.610416666663</v>
      </c>
      <c r="L2811" s="11">
        <v>2016</v>
      </c>
      <c r="M2811">
        <v>1458647725</v>
      </c>
      <c r="N2811" s="9">
        <f t="shared" si="131"/>
        <v>42451.496817129635</v>
      </c>
      <c r="O2811" s="11">
        <f>YEAR(Table1[[#This Row],[launch date  conversion]])</f>
        <v>2016</v>
      </c>
      <c r="P2811" t="b">
        <v>0</v>
      </c>
      <c r="Q2811">
        <v>21</v>
      </c>
      <c r="R2811" t="b">
        <v>1</v>
      </c>
      <c r="S2811" t="s">
        <v>8269</v>
      </c>
      <c r="T2811" t="s">
        <v>8356</v>
      </c>
      <c r="U2811" t="s">
        <v>8360</v>
      </c>
    </row>
    <row r="2812" spans="1:21" ht="50" customHeight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15" t="str">
        <f t="shared" si="129"/>
        <v>1000 to 4999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 s="9">
        <f t="shared" si="130"/>
        <v>41791.165972222225</v>
      </c>
      <c r="L2812" s="11">
        <v>2014</v>
      </c>
      <c r="M2812">
        <v>1398828064</v>
      </c>
      <c r="N2812" s="9">
        <f t="shared" si="131"/>
        <v>41759.13962962963</v>
      </c>
      <c r="O2812" s="11">
        <f>YEAR(Table1[[#This Row],[launch date  conversion]])</f>
        <v>2014</v>
      </c>
      <c r="P2812" t="b">
        <v>0</v>
      </c>
      <c r="Q2812">
        <v>57</v>
      </c>
      <c r="R2812" t="b">
        <v>1</v>
      </c>
      <c r="S2812" t="s">
        <v>8269</v>
      </c>
      <c r="T2812" t="s">
        <v>8356</v>
      </c>
      <c r="U2812" t="s">
        <v>8360</v>
      </c>
    </row>
    <row r="2813" spans="1:21" ht="50" customHeight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15" t="str">
        <f t="shared" si="129"/>
        <v>10000 to 14999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 s="9">
        <f t="shared" si="130"/>
        <v>42058.496562500004</v>
      </c>
      <c r="L2813" s="11">
        <v>2015</v>
      </c>
      <c r="M2813">
        <v>1422100503</v>
      </c>
      <c r="N2813" s="9">
        <f t="shared" si="131"/>
        <v>42028.496562500004</v>
      </c>
      <c r="O2813" s="11">
        <f>YEAR(Table1[[#This Row],[launch date  conversion]])</f>
        <v>2015</v>
      </c>
      <c r="P2813" t="b">
        <v>0</v>
      </c>
      <c r="Q2813">
        <v>108</v>
      </c>
      <c r="R2813" t="b">
        <v>1</v>
      </c>
      <c r="S2813" t="s">
        <v>8269</v>
      </c>
      <c r="T2813" t="s">
        <v>8356</v>
      </c>
      <c r="U2813" t="s">
        <v>8360</v>
      </c>
    </row>
    <row r="2814" spans="1:21" ht="50" customHeight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15" t="str">
        <f t="shared" si="129"/>
        <v>5000 to 9999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 s="9">
        <f t="shared" si="130"/>
        <v>42100.166666666672</v>
      </c>
      <c r="L2814" s="11">
        <v>2015</v>
      </c>
      <c r="M2814">
        <v>1424368298</v>
      </c>
      <c r="N2814" s="9">
        <f t="shared" si="131"/>
        <v>42054.74418981481</v>
      </c>
      <c r="O2814" s="11">
        <f>YEAR(Table1[[#This Row],[launch date  conversion]])</f>
        <v>2015</v>
      </c>
      <c r="P2814" t="b">
        <v>0</v>
      </c>
      <c r="Q2814">
        <v>83</v>
      </c>
      <c r="R2814" t="b">
        <v>1</v>
      </c>
      <c r="S2814" t="s">
        <v>8269</v>
      </c>
      <c r="T2814" t="s">
        <v>8356</v>
      </c>
      <c r="U2814" t="s">
        <v>8360</v>
      </c>
    </row>
    <row r="2815" spans="1:21" ht="50" customHeight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15" t="str">
        <f t="shared" si="129"/>
        <v>1000 to 4999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 s="9">
        <f t="shared" si="130"/>
        <v>42718.742604166662</v>
      </c>
      <c r="L2815" s="11">
        <v>2016</v>
      </c>
      <c r="M2815">
        <v>1479577761</v>
      </c>
      <c r="N2815" s="9">
        <f t="shared" si="131"/>
        <v>42693.742604166662</v>
      </c>
      <c r="O2815" s="11">
        <f>YEAR(Table1[[#This Row],[launch date  conversion]])</f>
        <v>2016</v>
      </c>
      <c r="P2815" t="b">
        <v>0</v>
      </c>
      <c r="Q2815">
        <v>96</v>
      </c>
      <c r="R2815" t="b">
        <v>1</v>
      </c>
      <c r="S2815" t="s">
        <v>8269</v>
      </c>
      <c r="T2815" t="s">
        <v>8356</v>
      </c>
      <c r="U2815" t="s">
        <v>8360</v>
      </c>
    </row>
    <row r="2816" spans="1:21" ht="50" customHeight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15" t="str">
        <f t="shared" si="129"/>
        <v>1000 to 4999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 s="9">
        <f t="shared" si="130"/>
        <v>42133.399479166663</v>
      </c>
      <c r="L2816" s="11">
        <v>2015</v>
      </c>
      <c r="M2816">
        <v>1428572115</v>
      </c>
      <c r="N2816" s="9">
        <f t="shared" si="131"/>
        <v>42103.399479166663</v>
      </c>
      <c r="O2816" s="11">
        <f>YEAR(Table1[[#This Row],[launch date  conversion]])</f>
        <v>2015</v>
      </c>
      <c r="P2816" t="b">
        <v>0</v>
      </c>
      <c r="Q2816">
        <v>64</v>
      </c>
      <c r="R2816" t="b">
        <v>1</v>
      </c>
      <c r="S2816" t="s">
        <v>8269</v>
      </c>
      <c r="T2816" t="s">
        <v>8356</v>
      </c>
      <c r="U2816" t="s">
        <v>8360</v>
      </c>
    </row>
    <row r="2817" spans="1:21" ht="50" customHeight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15" t="str">
        <f t="shared" si="129"/>
        <v>less than 1000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 s="9">
        <f t="shared" si="130"/>
        <v>42589.776724537034</v>
      </c>
      <c r="L2817" s="11">
        <v>2016</v>
      </c>
      <c r="M2817">
        <v>1468003109</v>
      </c>
      <c r="N2817" s="9">
        <f t="shared" si="131"/>
        <v>42559.776724537034</v>
      </c>
      <c r="O2817" s="11">
        <f>YEAR(Table1[[#This Row],[launch date  conversion]])</f>
        <v>2016</v>
      </c>
      <c r="P2817" t="b">
        <v>0</v>
      </c>
      <c r="Q2817">
        <v>14</v>
      </c>
      <c r="R2817" t="b">
        <v>1</v>
      </c>
      <c r="S2817" t="s">
        <v>8269</v>
      </c>
      <c r="T2817" t="s">
        <v>8356</v>
      </c>
      <c r="U2817" t="s">
        <v>8360</v>
      </c>
    </row>
    <row r="2818" spans="1:21" ht="50" customHeight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15" t="str">
        <f t="shared" ref="E2818:E2881" si="132">_xlfn.IFS(D2818&lt;1000,"less than 1000",D2818&lt;5000, "1000 to 4999",D2818&lt;10000, "5000 to 9999",D2818&lt;15000, "10000 to 14999",D2818&lt;20000,"15000 to 19999",D2818&lt;25000, "20000 to 24999", D2818&lt;30000, "25000 to 29999",D2818&lt;35000,"30000 to 34999", D2818&lt;40000,"35000 to 39999", D2818&lt;45000,"40000 to 44999",D2818&lt;50000,"45000 to 49999",TRUE, "Greater than 50000")</f>
        <v>1000 to 4999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 s="9">
        <f t="shared" si="130"/>
        <v>42218.666666666672</v>
      </c>
      <c r="L2818" s="11">
        <v>2015</v>
      </c>
      <c r="M2818">
        <v>1435921992</v>
      </c>
      <c r="N2818" s="9">
        <f t="shared" si="131"/>
        <v>42188.467499999999</v>
      </c>
      <c r="O2818" s="11">
        <f>YEAR(Table1[[#This Row],[launch date  conversion]])</f>
        <v>2015</v>
      </c>
      <c r="P2818" t="b">
        <v>0</v>
      </c>
      <c r="Q2818">
        <v>169</v>
      </c>
      <c r="R2818" t="b">
        <v>1</v>
      </c>
      <c r="S2818" t="s">
        <v>8269</v>
      </c>
      <c r="T2818" t="s">
        <v>8356</v>
      </c>
      <c r="U2818" t="s">
        <v>8360</v>
      </c>
    </row>
    <row r="2819" spans="1:21" ht="50" customHeight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15" t="str">
        <f t="shared" si="132"/>
        <v>less than 1000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 s="9">
        <f t="shared" ref="K2819:K2882" si="133">(((J2819/60)/60)/24)+DATE(1970,1,1)</f>
        <v>42063.634976851856</v>
      </c>
      <c r="L2819" s="11">
        <v>2015</v>
      </c>
      <c r="M2819">
        <v>1421680462</v>
      </c>
      <c r="N2819" s="9">
        <f t="shared" ref="N2819:N2882" si="134">(((M2819/60)/60)/24)+DATE(1970,1,1)</f>
        <v>42023.634976851856</v>
      </c>
      <c r="O2819" s="11">
        <f>YEAR(Table1[[#This Row],[launch date  conversion]])</f>
        <v>2015</v>
      </c>
      <c r="P2819" t="b">
        <v>0</v>
      </c>
      <c r="Q2819">
        <v>33</v>
      </c>
      <c r="R2819" t="b">
        <v>1</v>
      </c>
      <c r="S2819" t="s">
        <v>8269</v>
      </c>
      <c r="T2819" t="s">
        <v>8356</v>
      </c>
      <c r="U2819" t="s">
        <v>8360</v>
      </c>
    </row>
    <row r="2820" spans="1:21" ht="50" customHeight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15" t="str">
        <f t="shared" si="132"/>
        <v>10000 to 14999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 s="9">
        <f t="shared" si="133"/>
        <v>42270.598217592589</v>
      </c>
      <c r="L2820" s="11">
        <v>2015</v>
      </c>
      <c r="M2820">
        <v>1441290086</v>
      </c>
      <c r="N2820" s="9">
        <f t="shared" si="134"/>
        <v>42250.598217592589</v>
      </c>
      <c r="O2820" s="11">
        <f>YEAR(Table1[[#This Row],[launch date  conversion]])</f>
        <v>2015</v>
      </c>
      <c r="P2820" t="b">
        <v>0</v>
      </c>
      <c r="Q2820">
        <v>102</v>
      </c>
      <c r="R2820" t="b">
        <v>1</v>
      </c>
      <c r="S2820" t="s">
        <v>8269</v>
      </c>
      <c r="T2820" t="s">
        <v>8356</v>
      </c>
      <c r="U2820" t="s">
        <v>8360</v>
      </c>
    </row>
    <row r="2821" spans="1:21" ht="50" customHeight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15" t="str">
        <f t="shared" si="132"/>
        <v>5000 to 9999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 s="9">
        <f t="shared" si="133"/>
        <v>42169.525567129633</v>
      </c>
      <c r="L2821" s="11">
        <v>2015</v>
      </c>
      <c r="M2821">
        <v>1431693409</v>
      </c>
      <c r="N2821" s="9">
        <f t="shared" si="134"/>
        <v>42139.525567129633</v>
      </c>
      <c r="O2821" s="11">
        <f>YEAR(Table1[[#This Row],[launch date  conversion]])</f>
        <v>2015</v>
      </c>
      <c r="P2821" t="b">
        <v>0</v>
      </c>
      <c r="Q2821">
        <v>104</v>
      </c>
      <c r="R2821" t="b">
        <v>1</v>
      </c>
      <c r="S2821" t="s">
        <v>8269</v>
      </c>
      <c r="T2821" t="s">
        <v>8356</v>
      </c>
      <c r="U2821" t="s">
        <v>8360</v>
      </c>
    </row>
    <row r="2822" spans="1:21" ht="50" customHeight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15" t="str">
        <f t="shared" si="132"/>
        <v>less than 1000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 s="9">
        <f t="shared" si="133"/>
        <v>42426</v>
      </c>
      <c r="L2822" s="11">
        <v>2016</v>
      </c>
      <c r="M2822">
        <v>1454337589</v>
      </c>
      <c r="N2822" s="9">
        <f t="shared" si="134"/>
        <v>42401.610983796301</v>
      </c>
      <c r="O2822" s="11">
        <f>YEAR(Table1[[#This Row],[launch date  conversion]])</f>
        <v>2016</v>
      </c>
      <c r="P2822" t="b">
        <v>0</v>
      </c>
      <c r="Q2822">
        <v>20</v>
      </c>
      <c r="R2822" t="b">
        <v>1</v>
      </c>
      <c r="S2822" t="s">
        <v>8269</v>
      </c>
      <c r="T2822" t="s">
        <v>8356</v>
      </c>
      <c r="U2822" t="s">
        <v>8360</v>
      </c>
    </row>
    <row r="2823" spans="1:21" ht="50" customHeight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15" t="str">
        <f t="shared" si="132"/>
        <v>1000 to 4999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 s="9">
        <f t="shared" si="133"/>
        <v>41905.922858796301</v>
      </c>
      <c r="L2823" s="11">
        <v>2014</v>
      </c>
      <c r="M2823">
        <v>1408918135</v>
      </c>
      <c r="N2823" s="9">
        <f t="shared" si="134"/>
        <v>41875.922858796301</v>
      </c>
      <c r="O2823" s="11">
        <f>YEAR(Table1[[#This Row],[launch date  conversion]])</f>
        <v>2014</v>
      </c>
      <c r="P2823" t="b">
        <v>0</v>
      </c>
      <c r="Q2823">
        <v>35</v>
      </c>
      <c r="R2823" t="b">
        <v>1</v>
      </c>
      <c r="S2823" t="s">
        <v>8269</v>
      </c>
      <c r="T2823" t="s">
        <v>8356</v>
      </c>
      <c r="U2823" t="s">
        <v>8360</v>
      </c>
    </row>
    <row r="2824" spans="1:21" ht="50" customHeight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15" t="str">
        <f t="shared" si="132"/>
        <v>5000 to 9999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 s="9">
        <f t="shared" si="133"/>
        <v>42090.642268518524</v>
      </c>
      <c r="L2824" s="11">
        <v>2015</v>
      </c>
      <c r="M2824">
        <v>1424881492</v>
      </c>
      <c r="N2824" s="9">
        <f t="shared" si="134"/>
        <v>42060.683935185181</v>
      </c>
      <c r="O2824" s="11">
        <f>YEAR(Table1[[#This Row],[launch date  conversion]])</f>
        <v>2015</v>
      </c>
      <c r="P2824" t="b">
        <v>0</v>
      </c>
      <c r="Q2824">
        <v>94</v>
      </c>
      <c r="R2824" t="b">
        <v>1</v>
      </c>
      <c r="S2824" t="s">
        <v>8269</v>
      </c>
      <c r="T2824" t="s">
        <v>8356</v>
      </c>
      <c r="U2824" t="s">
        <v>8360</v>
      </c>
    </row>
    <row r="2825" spans="1:21" ht="50" customHeight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15" t="str">
        <f t="shared" si="132"/>
        <v>less than 1000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9">
        <f t="shared" si="133"/>
        <v>42094.957638888889</v>
      </c>
      <c r="L2825" s="11">
        <v>2015</v>
      </c>
      <c r="M2825">
        <v>1425428206</v>
      </c>
      <c r="N2825" s="9">
        <f t="shared" si="134"/>
        <v>42067.011643518519</v>
      </c>
      <c r="O2825" s="11">
        <f>YEAR(Table1[[#This Row],[launch date  conversion]])</f>
        <v>2015</v>
      </c>
      <c r="P2825" t="b">
        <v>0</v>
      </c>
      <c r="Q2825">
        <v>14</v>
      </c>
      <c r="R2825" t="b">
        <v>1</v>
      </c>
      <c r="S2825" t="s">
        <v>8269</v>
      </c>
      <c r="T2825" t="s">
        <v>8356</v>
      </c>
      <c r="U2825" t="s">
        <v>8360</v>
      </c>
    </row>
    <row r="2826" spans="1:21" ht="50" customHeight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15" t="str">
        <f t="shared" si="132"/>
        <v>less than 1000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 s="9">
        <f t="shared" si="133"/>
        <v>42168.071527777778</v>
      </c>
      <c r="L2826" s="11">
        <v>2015</v>
      </c>
      <c r="M2826">
        <v>1431412196</v>
      </c>
      <c r="N2826" s="9">
        <f t="shared" si="134"/>
        <v>42136.270787037036</v>
      </c>
      <c r="O2826" s="11">
        <f>YEAR(Table1[[#This Row],[launch date  conversion]])</f>
        <v>2015</v>
      </c>
      <c r="P2826" t="b">
        <v>0</v>
      </c>
      <c r="Q2826">
        <v>15</v>
      </c>
      <c r="R2826" t="b">
        <v>1</v>
      </c>
      <c r="S2826" t="s">
        <v>8269</v>
      </c>
      <c r="T2826" t="s">
        <v>8356</v>
      </c>
      <c r="U2826" t="s">
        <v>8360</v>
      </c>
    </row>
    <row r="2827" spans="1:21" ht="50" customHeight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15" t="str">
        <f t="shared" si="132"/>
        <v>1000 to 4999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 s="9">
        <f t="shared" si="133"/>
        <v>42342.792662037042</v>
      </c>
      <c r="L2827" s="11">
        <v>2015</v>
      </c>
      <c r="M2827">
        <v>1446663686</v>
      </c>
      <c r="N2827" s="9">
        <f t="shared" si="134"/>
        <v>42312.792662037042</v>
      </c>
      <c r="O2827" s="11">
        <f>YEAR(Table1[[#This Row],[launch date  conversion]])</f>
        <v>2015</v>
      </c>
      <c r="P2827" t="b">
        <v>0</v>
      </c>
      <c r="Q2827">
        <v>51</v>
      </c>
      <c r="R2827" t="b">
        <v>1</v>
      </c>
      <c r="S2827" t="s">
        <v>8269</v>
      </c>
      <c r="T2827" t="s">
        <v>8356</v>
      </c>
      <c r="U2827" t="s">
        <v>8360</v>
      </c>
    </row>
    <row r="2828" spans="1:21" ht="50" customHeight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15" t="str">
        <f t="shared" si="132"/>
        <v>1000 to 4999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 s="9">
        <f t="shared" si="133"/>
        <v>42195.291666666672</v>
      </c>
      <c r="L2828" s="11">
        <v>2015</v>
      </c>
      <c r="M2828">
        <v>1434415812</v>
      </c>
      <c r="N2828" s="9">
        <f t="shared" si="134"/>
        <v>42171.034861111111</v>
      </c>
      <c r="O2828" s="11">
        <f>YEAR(Table1[[#This Row],[launch date  conversion]])</f>
        <v>2015</v>
      </c>
      <c r="P2828" t="b">
        <v>0</v>
      </c>
      <c r="Q2828">
        <v>19</v>
      </c>
      <c r="R2828" t="b">
        <v>1</v>
      </c>
      <c r="S2828" t="s">
        <v>8269</v>
      </c>
      <c r="T2828" t="s">
        <v>8356</v>
      </c>
      <c r="U2828" t="s">
        <v>8360</v>
      </c>
    </row>
    <row r="2829" spans="1:21" ht="50" customHeight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15" t="str">
        <f t="shared" si="132"/>
        <v>1000 to 4999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 s="9">
        <f t="shared" si="133"/>
        <v>42524.6875</v>
      </c>
      <c r="L2829" s="11">
        <v>2016</v>
      </c>
      <c r="M2829">
        <v>1462379066</v>
      </c>
      <c r="N2829" s="9">
        <f t="shared" si="134"/>
        <v>42494.683634259258</v>
      </c>
      <c r="O2829" s="11">
        <f>YEAR(Table1[[#This Row],[launch date  conversion]])</f>
        <v>2016</v>
      </c>
      <c r="P2829" t="b">
        <v>0</v>
      </c>
      <c r="Q2829">
        <v>23</v>
      </c>
      <c r="R2829" t="b">
        <v>1</v>
      </c>
      <c r="S2829" t="s">
        <v>8269</v>
      </c>
      <c r="T2829" t="s">
        <v>8356</v>
      </c>
      <c r="U2829" t="s">
        <v>8360</v>
      </c>
    </row>
    <row r="2830" spans="1:21" ht="50" customHeight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15" t="str">
        <f t="shared" si="132"/>
        <v>5000 to 9999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 s="9">
        <f t="shared" si="133"/>
        <v>42279.958333333328</v>
      </c>
      <c r="L2830" s="11">
        <v>2015</v>
      </c>
      <c r="M2830">
        <v>1441606869</v>
      </c>
      <c r="N2830" s="9">
        <f t="shared" si="134"/>
        <v>42254.264687499999</v>
      </c>
      <c r="O2830" s="11">
        <f>YEAR(Table1[[#This Row],[launch date  conversion]])</f>
        <v>2015</v>
      </c>
      <c r="P2830" t="b">
        <v>0</v>
      </c>
      <c r="Q2830">
        <v>97</v>
      </c>
      <c r="R2830" t="b">
        <v>1</v>
      </c>
      <c r="S2830" t="s">
        <v>8269</v>
      </c>
      <c r="T2830" t="s">
        <v>8356</v>
      </c>
      <c r="U2830" t="s">
        <v>8360</v>
      </c>
    </row>
    <row r="2831" spans="1:21" ht="50" customHeight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15" t="str">
        <f t="shared" si="132"/>
        <v>1000 to 4999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 s="9">
        <f t="shared" si="133"/>
        <v>42523.434236111112</v>
      </c>
      <c r="L2831" s="11">
        <v>2016</v>
      </c>
      <c r="M2831">
        <v>1462443918</v>
      </c>
      <c r="N2831" s="9">
        <f t="shared" si="134"/>
        <v>42495.434236111112</v>
      </c>
      <c r="O2831" s="11">
        <f>YEAR(Table1[[#This Row],[launch date  conversion]])</f>
        <v>2016</v>
      </c>
      <c r="P2831" t="b">
        <v>0</v>
      </c>
      <c r="Q2831">
        <v>76</v>
      </c>
      <c r="R2831" t="b">
        <v>1</v>
      </c>
      <c r="S2831" t="s">
        <v>8269</v>
      </c>
      <c r="T2831" t="s">
        <v>8356</v>
      </c>
      <c r="U2831" t="s">
        <v>8360</v>
      </c>
    </row>
    <row r="2832" spans="1:21" ht="50" customHeight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15" t="str">
        <f t="shared" si="132"/>
        <v>1000 to 4999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 s="9">
        <f t="shared" si="133"/>
        <v>41771.165972222225</v>
      </c>
      <c r="L2832" s="11">
        <v>2014</v>
      </c>
      <c r="M2832">
        <v>1398802148</v>
      </c>
      <c r="N2832" s="9">
        <f t="shared" si="134"/>
        <v>41758.839675925927</v>
      </c>
      <c r="O2832" s="11">
        <f>YEAR(Table1[[#This Row],[launch date  conversion]])</f>
        <v>2014</v>
      </c>
      <c r="P2832" t="b">
        <v>0</v>
      </c>
      <c r="Q2832">
        <v>11</v>
      </c>
      <c r="R2832" t="b">
        <v>1</v>
      </c>
      <c r="S2832" t="s">
        <v>8269</v>
      </c>
      <c r="T2832" t="s">
        <v>8356</v>
      </c>
      <c r="U2832" t="s">
        <v>8360</v>
      </c>
    </row>
    <row r="2833" spans="1:21" ht="50" customHeight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15" t="str">
        <f t="shared" si="132"/>
        <v>1000 to 4999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 s="9">
        <f t="shared" si="133"/>
        <v>42201.824884259258</v>
      </c>
      <c r="L2833" s="11">
        <v>2015</v>
      </c>
      <c r="M2833">
        <v>1434484070</v>
      </c>
      <c r="N2833" s="9">
        <f t="shared" si="134"/>
        <v>42171.824884259258</v>
      </c>
      <c r="O2833" s="11">
        <f>YEAR(Table1[[#This Row],[launch date  conversion]])</f>
        <v>2015</v>
      </c>
      <c r="P2833" t="b">
        <v>0</v>
      </c>
      <c r="Q2833">
        <v>52</v>
      </c>
      <c r="R2833" t="b">
        <v>1</v>
      </c>
      <c r="S2833" t="s">
        <v>8269</v>
      </c>
      <c r="T2833" t="s">
        <v>8356</v>
      </c>
      <c r="U2833" t="s">
        <v>8360</v>
      </c>
    </row>
    <row r="2834" spans="1:21" ht="50" customHeight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15" t="str">
        <f t="shared" si="132"/>
        <v>1000 to 4999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 s="9">
        <f t="shared" si="133"/>
        <v>41966.916666666672</v>
      </c>
      <c r="L2834" s="11">
        <v>2014</v>
      </c>
      <c r="M2834">
        <v>1414342894</v>
      </c>
      <c r="N2834" s="9">
        <f t="shared" si="134"/>
        <v>41938.709421296298</v>
      </c>
      <c r="O2834" s="11">
        <f>YEAR(Table1[[#This Row],[launch date  conversion]])</f>
        <v>2014</v>
      </c>
      <c r="P2834" t="b">
        <v>0</v>
      </c>
      <c r="Q2834">
        <v>95</v>
      </c>
      <c r="R2834" t="b">
        <v>1</v>
      </c>
      <c r="S2834" t="s">
        <v>8269</v>
      </c>
      <c r="T2834" t="s">
        <v>8356</v>
      </c>
      <c r="U2834" t="s">
        <v>8360</v>
      </c>
    </row>
    <row r="2835" spans="1:21" ht="50" customHeight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15" t="str">
        <f t="shared" si="132"/>
        <v>1000 to 4999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 s="9">
        <f t="shared" si="133"/>
        <v>42288.083333333328</v>
      </c>
      <c r="L2835" s="11">
        <v>2015</v>
      </c>
      <c r="M2835">
        <v>1442804633</v>
      </c>
      <c r="N2835" s="9">
        <f t="shared" si="134"/>
        <v>42268.127696759257</v>
      </c>
      <c r="O2835" s="11">
        <f>YEAR(Table1[[#This Row],[launch date  conversion]])</f>
        <v>2015</v>
      </c>
      <c r="P2835" t="b">
        <v>0</v>
      </c>
      <c r="Q2835">
        <v>35</v>
      </c>
      <c r="R2835" t="b">
        <v>1</v>
      </c>
      <c r="S2835" t="s">
        <v>8269</v>
      </c>
      <c r="T2835" t="s">
        <v>8356</v>
      </c>
      <c r="U2835" t="s">
        <v>8360</v>
      </c>
    </row>
    <row r="2836" spans="1:21" ht="50" customHeight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15" t="str">
        <f t="shared" si="132"/>
        <v>less than 1000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 s="9">
        <f t="shared" si="133"/>
        <v>42034.959837962961</v>
      </c>
      <c r="L2836" s="11">
        <v>2015</v>
      </c>
      <c r="M2836">
        <v>1421362930</v>
      </c>
      <c r="N2836" s="9">
        <f t="shared" si="134"/>
        <v>42019.959837962961</v>
      </c>
      <c r="O2836" s="11">
        <f>YEAR(Table1[[#This Row],[launch date  conversion]])</f>
        <v>2015</v>
      </c>
      <c r="P2836" t="b">
        <v>0</v>
      </c>
      <c r="Q2836">
        <v>21</v>
      </c>
      <c r="R2836" t="b">
        <v>1</v>
      </c>
      <c r="S2836" t="s">
        <v>8269</v>
      </c>
      <c r="T2836" t="s">
        <v>8356</v>
      </c>
      <c r="U2836" t="s">
        <v>8360</v>
      </c>
    </row>
    <row r="2837" spans="1:21" ht="50" customHeight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15" t="str">
        <f t="shared" si="132"/>
        <v>1000 to 4999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 s="9">
        <f t="shared" si="133"/>
        <v>42343</v>
      </c>
      <c r="L2837" s="11">
        <v>2015</v>
      </c>
      <c r="M2837">
        <v>1446742417</v>
      </c>
      <c r="N2837" s="9">
        <f t="shared" si="134"/>
        <v>42313.703900462962</v>
      </c>
      <c r="O2837" s="11">
        <f>YEAR(Table1[[#This Row],[launch date  conversion]])</f>
        <v>2015</v>
      </c>
      <c r="P2837" t="b">
        <v>0</v>
      </c>
      <c r="Q2837">
        <v>93</v>
      </c>
      <c r="R2837" t="b">
        <v>1</v>
      </c>
      <c r="S2837" t="s">
        <v>8269</v>
      </c>
      <c r="T2837" t="s">
        <v>8356</v>
      </c>
      <c r="U2837" t="s">
        <v>8360</v>
      </c>
    </row>
    <row r="2838" spans="1:21" ht="50" customHeight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15" t="str">
        <f t="shared" si="132"/>
        <v>less than 1000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 s="9">
        <f t="shared" si="133"/>
        <v>42784.207638888889</v>
      </c>
      <c r="L2838" s="11">
        <v>2017</v>
      </c>
      <c r="M2838">
        <v>1484115418</v>
      </c>
      <c r="N2838" s="9">
        <f t="shared" si="134"/>
        <v>42746.261782407411</v>
      </c>
      <c r="O2838" s="11">
        <f>YEAR(Table1[[#This Row],[launch date  conversion]])</f>
        <v>2017</v>
      </c>
      <c r="P2838" t="b">
        <v>0</v>
      </c>
      <c r="Q2838">
        <v>11</v>
      </c>
      <c r="R2838" t="b">
        <v>1</v>
      </c>
      <c r="S2838" t="s">
        <v>8269</v>
      </c>
      <c r="T2838" t="s">
        <v>8356</v>
      </c>
      <c r="U2838" t="s">
        <v>8360</v>
      </c>
    </row>
    <row r="2839" spans="1:21" ht="50" customHeight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15" t="str">
        <f t="shared" si="132"/>
        <v>less than 1000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 s="9">
        <f t="shared" si="133"/>
        <v>42347.950046296297</v>
      </c>
      <c r="L2839" s="11">
        <v>2015</v>
      </c>
      <c r="M2839">
        <v>1446241684</v>
      </c>
      <c r="N2839" s="9">
        <f t="shared" si="134"/>
        <v>42307.908379629633</v>
      </c>
      <c r="O2839" s="11">
        <f>YEAR(Table1[[#This Row],[launch date  conversion]])</f>
        <v>2015</v>
      </c>
      <c r="P2839" t="b">
        <v>0</v>
      </c>
      <c r="Q2839">
        <v>21</v>
      </c>
      <c r="R2839" t="b">
        <v>1</v>
      </c>
      <c r="S2839" t="s">
        <v>8269</v>
      </c>
      <c r="T2839" t="s">
        <v>8356</v>
      </c>
      <c r="U2839" t="s">
        <v>8360</v>
      </c>
    </row>
    <row r="2840" spans="1:21" ht="50" customHeight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15" t="str">
        <f t="shared" si="132"/>
        <v>1000 to 4999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 s="9">
        <f t="shared" si="133"/>
        <v>41864.916666666664</v>
      </c>
      <c r="L2840" s="11">
        <v>2014</v>
      </c>
      <c r="M2840">
        <v>1406039696</v>
      </c>
      <c r="N2840" s="9">
        <f t="shared" si="134"/>
        <v>41842.607592592591</v>
      </c>
      <c r="O2840" s="11">
        <f>YEAR(Table1[[#This Row],[launch date  conversion]])</f>
        <v>2014</v>
      </c>
      <c r="P2840" t="b">
        <v>0</v>
      </c>
      <c r="Q2840">
        <v>54</v>
      </c>
      <c r="R2840" t="b">
        <v>1</v>
      </c>
      <c r="S2840" t="s">
        <v>8269</v>
      </c>
      <c r="T2840" t="s">
        <v>8356</v>
      </c>
      <c r="U2840" t="s">
        <v>8360</v>
      </c>
    </row>
    <row r="2841" spans="1:21" ht="50" customHeight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15" t="str">
        <f t="shared" si="132"/>
        <v>1000 to 4999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 s="9">
        <f t="shared" si="133"/>
        <v>41876.207638888889</v>
      </c>
      <c r="L2841" s="11">
        <v>2014</v>
      </c>
      <c r="M2841">
        <v>1406958354</v>
      </c>
      <c r="N2841" s="9">
        <f t="shared" si="134"/>
        <v>41853.240208333329</v>
      </c>
      <c r="O2841" s="11">
        <f>YEAR(Table1[[#This Row],[launch date  conversion]])</f>
        <v>2014</v>
      </c>
      <c r="P2841" t="b">
        <v>0</v>
      </c>
      <c r="Q2841">
        <v>31</v>
      </c>
      <c r="R2841" t="b">
        <v>1</v>
      </c>
      <c r="S2841" t="s">
        <v>8269</v>
      </c>
      <c r="T2841" t="s">
        <v>8356</v>
      </c>
      <c r="U2841" t="s">
        <v>8360</v>
      </c>
    </row>
    <row r="2842" spans="1:21" ht="50" customHeight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15" t="str">
        <f t="shared" si="132"/>
        <v>1000 to 4999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 s="9">
        <f t="shared" si="133"/>
        <v>42081.708333333328</v>
      </c>
      <c r="L2842" s="11">
        <v>2015</v>
      </c>
      <c r="M2842">
        <v>1424825479</v>
      </c>
      <c r="N2842" s="9">
        <f t="shared" si="134"/>
        <v>42060.035636574074</v>
      </c>
      <c r="O2842" s="11">
        <f>YEAR(Table1[[#This Row],[launch date  conversion]])</f>
        <v>2015</v>
      </c>
      <c r="P2842" t="b">
        <v>0</v>
      </c>
      <c r="Q2842">
        <v>132</v>
      </c>
      <c r="R2842" t="b">
        <v>1</v>
      </c>
      <c r="S2842" t="s">
        <v>8269</v>
      </c>
      <c r="T2842" t="s">
        <v>8356</v>
      </c>
      <c r="U2842" t="s">
        <v>8360</v>
      </c>
    </row>
    <row r="2843" spans="1:21" ht="50" customHeight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15" t="str">
        <f t="shared" si="132"/>
        <v>1000 to 4999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 s="9">
        <f t="shared" si="133"/>
        <v>42351.781215277777</v>
      </c>
      <c r="L2843" s="11">
        <v>2015</v>
      </c>
      <c r="M2843">
        <v>1444844697</v>
      </c>
      <c r="N2843" s="9">
        <f t="shared" si="134"/>
        <v>42291.739548611105</v>
      </c>
      <c r="O2843" s="11">
        <f>YEAR(Table1[[#This Row],[launch date  conversion]])</f>
        <v>2015</v>
      </c>
      <c r="P2843" t="b">
        <v>0</v>
      </c>
      <c r="Q2843">
        <v>1</v>
      </c>
      <c r="R2843" t="b">
        <v>0</v>
      </c>
      <c r="S2843" t="s">
        <v>8269</v>
      </c>
      <c r="T2843" t="s">
        <v>8356</v>
      </c>
      <c r="U2843" t="s">
        <v>8360</v>
      </c>
    </row>
    <row r="2844" spans="1:21" ht="50" customHeight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15" t="str">
        <f t="shared" si="132"/>
        <v>1000 to 4999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9">
        <f t="shared" si="133"/>
        <v>41811.458333333336</v>
      </c>
      <c r="L2844" s="11">
        <v>2014</v>
      </c>
      <c r="M2844">
        <v>1401058295</v>
      </c>
      <c r="N2844" s="9">
        <f t="shared" si="134"/>
        <v>41784.952488425923</v>
      </c>
      <c r="O2844" s="11">
        <f>YEAR(Table1[[#This Row],[launch date  conversion]])</f>
        <v>2014</v>
      </c>
      <c r="P2844" t="b">
        <v>0</v>
      </c>
      <c r="Q2844">
        <v>0</v>
      </c>
      <c r="R2844" t="b">
        <v>0</v>
      </c>
      <c r="S2844" t="s">
        <v>8269</v>
      </c>
      <c r="T2844" t="s">
        <v>8356</v>
      </c>
      <c r="U2844" t="s">
        <v>8360</v>
      </c>
    </row>
    <row r="2845" spans="1:21" ht="50" customHeight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15" t="str">
        <f t="shared" si="132"/>
        <v>1000 to 4999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9">
        <f t="shared" si="133"/>
        <v>42534.166666666672</v>
      </c>
      <c r="L2845" s="11">
        <v>2016</v>
      </c>
      <c r="M2845">
        <v>1462210950</v>
      </c>
      <c r="N2845" s="9">
        <f t="shared" si="134"/>
        <v>42492.737847222219</v>
      </c>
      <c r="O2845" s="11">
        <f>YEAR(Table1[[#This Row],[launch date  conversion]])</f>
        <v>2016</v>
      </c>
      <c r="P2845" t="b">
        <v>0</v>
      </c>
      <c r="Q2845">
        <v>0</v>
      </c>
      <c r="R2845" t="b">
        <v>0</v>
      </c>
      <c r="S2845" t="s">
        <v>8269</v>
      </c>
      <c r="T2845" t="s">
        <v>8356</v>
      </c>
      <c r="U2845" t="s">
        <v>8360</v>
      </c>
    </row>
    <row r="2846" spans="1:21" ht="50" customHeight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15" t="str">
        <f t="shared" si="132"/>
        <v>less than 1000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 s="9">
        <f t="shared" si="133"/>
        <v>42739.546064814815</v>
      </c>
      <c r="L2846" s="11">
        <v>2017</v>
      </c>
      <c r="M2846">
        <v>1480943180</v>
      </c>
      <c r="N2846" s="9">
        <f t="shared" si="134"/>
        <v>42709.546064814815</v>
      </c>
      <c r="O2846" s="11">
        <f>YEAR(Table1[[#This Row],[launch date  conversion]])</f>
        <v>2016</v>
      </c>
      <c r="P2846" t="b">
        <v>0</v>
      </c>
      <c r="Q2846">
        <v>1</v>
      </c>
      <c r="R2846" t="b">
        <v>0</v>
      </c>
      <c r="S2846" t="s">
        <v>8269</v>
      </c>
      <c r="T2846" t="s">
        <v>8356</v>
      </c>
      <c r="U2846" t="s">
        <v>8360</v>
      </c>
    </row>
    <row r="2847" spans="1:21" ht="50" customHeight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15" t="str">
        <f t="shared" si="132"/>
        <v>5000 to 9999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 s="9">
        <f t="shared" si="133"/>
        <v>42163.016585648147</v>
      </c>
      <c r="L2847" s="11">
        <v>2015</v>
      </c>
      <c r="M2847">
        <v>1428539033</v>
      </c>
      <c r="N2847" s="9">
        <f t="shared" si="134"/>
        <v>42103.016585648147</v>
      </c>
      <c r="O2847" s="11">
        <f>YEAR(Table1[[#This Row],[launch date  conversion]])</f>
        <v>2015</v>
      </c>
      <c r="P2847" t="b">
        <v>0</v>
      </c>
      <c r="Q2847">
        <v>39</v>
      </c>
      <c r="R2847" t="b">
        <v>0</v>
      </c>
      <c r="S2847" t="s">
        <v>8269</v>
      </c>
      <c r="T2847" t="s">
        <v>8356</v>
      </c>
      <c r="U2847" t="s">
        <v>8360</v>
      </c>
    </row>
    <row r="2848" spans="1:21" ht="50" customHeight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15" t="str">
        <f t="shared" si="132"/>
        <v>5000 to 9999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9">
        <f t="shared" si="133"/>
        <v>42153.692060185189</v>
      </c>
      <c r="L2848" s="11">
        <v>2015</v>
      </c>
      <c r="M2848">
        <v>1429029394</v>
      </c>
      <c r="N2848" s="9">
        <f t="shared" si="134"/>
        <v>42108.692060185189</v>
      </c>
      <c r="O2848" s="11">
        <f>YEAR(Table1[[#This Row],[launch date  conversion]])</f>
        <v>2015</v>
      </c>
      <c r="P2848" t="b">
        <v>0</v>
      </c>
      <c r="Q2848">
        <v>0</v>
      </c>
      <c r="R2848" t="b">
        <v>0</v>
      </c>
      <c r="S2848" t="s">
        <v>8269</v>
      </c>
      <c r="T2848" t="s">
        <v>8356</v>
      </c>
      <c r="U2848" t="s">
        <v>8360</v>
      </c>
    </row>
    <row r="2849" spans="1:21" ht="50" customHeight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15" t="str">
        <f t="shared" si="132"/>
        <v>1000 to 4999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9">
        <f t="shared" si="133"/>
        <v>42513.806307870371</v>
      </c>
      <c r="L2849" s="11">
        <v>2016</v>
      </c>
      <c r="M2849">
        <v>1458847265</v>
      </c>
      <c r="N2849" s="9">
        <f t="shared" si="134"/>
        <v>42453.806307870371</v>
      </c>
      <c r="O2849" s="11">
        <f>YEAR(Table1[[#This Row],[launch date  conversion]])</f>
        <v>2016</v>
      </c>
      <c r="P2849" t="b">
        <v>0</v>
      </c>
      <c r="Q2849">
        <v>0</v>
      </c>
      <c r="R2849" t="b">
        <v>0</v>
      </c>
      <c r="S2849" t="s">
        <v>8269</v>
      </c>
      <c r="T2849" t="s">
        <v>8356</v>
      </c>
      <c r="U2849" t="s">
        <v>8360</v>
      </c>
    </row>
    <row r="2850" spans="1:21" ht="50" customHeight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15" t="str">
        <f t="shared" si="132"/>
        <v>35000 to 39999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 s="9">
        <f t="shared" si="133"/>
        <v>42153.648831018523</v>
      </c>
      <c r="L2850" s="11">
        <v>2015</v>
      </c>
      <c r="M2850">
        <v>1430321659</v>
      </c>
      <c r="N2850" s="9">
        <f t="shared" si="134"/>
        <v>42123.648831018523</v>
      </c>
      <c r="O2850" s="11">
        <f>YEAR(Table1[[#This Row],[launch date  conversion]])</f>
        <v>2015</v>
      </c>
      <c r="P2850" t="b">
        <v>0</v>
      </c>
      <c r="Q2850">
        <v>3</v>
      </c>
      <c r="R2850" t="b">
        <v>0</v>
      </c>
      <c r="S2850" t="s">
        <v>8269</v>
      </c>
      <c r="T2850" t="s">
        <v>8356</v>
      </c>
      <c r="U2850" t="s">
        <v>8360</v>
      </c>
    </row>
    <row r="2851" spans="1:21" ht="50" customHeight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15" t="str">
        <f t="shared" si="132"/>
        <v>less than 1000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 s="9">
        <f t="shared" si="133"/>
        <v>42483.428240740745</v>
      </c>
      <c r="L2851" s="11">
        <v>2016</v>
      </c>
      <c r="M2851">
        <v>1458814600</v>
      </c>
      <c r="N2851" s="9">
        <f t="shared" si="134"/>
        <v>42453.428240740745</v>
      </c>
      <c r="O2851" s="11">
        <f>YEAR(Table1[[#This Row],[launch date  conversion]])</f>
        <v>2016</v>
      </c>
      <c r="P2851" t="b">
        <v>0</v>
      </c>
      <c r="Q2851">
        <v>1</v>
      </c>
      <c r="R2851" t="b">
        <v>0</v>
      </c>
      <c r="S2851" t="s">
        <v>8269</v>
      </c>
      <c r="T2851" t="s">
        <v>8356</v>
      </c>
      <c r="U2851" t="s">
        <v>8360</v>
      </c>
    </row>
    <row r="2852" spans="1:21" ht="50" customHeight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15" t="str">
        <f t="shared" si="132"/>
        <v>5000 to 9999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 s="9">
        <f t="shared" si="133"/>
        <v>41888.007071759261</v>
      </c>
      <c r="L2852" s="11">
        <v>2014</v>
      </c>
      <c r="M2852">
        <v>1407370211</v>
      </c>
      <c r="N2852" s="9">
        <f t="shared" si="134"/>
        <v>41858.007071759261</v>
      </c>
      <c r="O2852" s="11">
        <f>YEAR(Table1[[#This Row],[launch date  conversion]])</f>
        <v>2014</v>
      </c>
      <c r="P2852" t="b">
        <v>0</v>
      </c>
      <c r="Q2852">
        <v>13</v>
      </c>
      <c r="R2852" t="b">
        <v>0</v>
      </c>
      <c r="S2852" t="s">
        <v>8269</v>
      </c>
      <c r="T2852" t="s">
        <v>8356</v>
      </c>
      <c r="U2852" t="s">
        <v>8360</v>
      </c>
    </row>
    <row r="2853" spans="1:21" ht="50" customHeight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15" t="str">
        <f t="shared" si="132"/>
        <v>1000 to 4999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9">
        <f t="shared" si="133"/>
        <v>42398.970138888893</v>
      </c>
      <c r="L2853" s="11">
        <v>2016</v>
      </c>
      <c r="M2853">
        <v>1453334629</v>
      </c>
      <c r="N2853" s="9">
        <f t="shared" si="134"/>
        <v>42390.002650462964</v>
      </c>
      <c r="O2853" s="11">
        <f>YEAR(Table1[[#This Row],[launch date  conversion]])</f>
        <v>2016</v>
      </c>
      <c r="P2853" t="b">
        <v>0</v>
      </c>
      <c r="Q2853">
        <v>0</v>
      </c>
      <c r="R2853" t="b">
        <v>0</v>
      </c>
      <c r="S2853" t="s">
        <v>8269</v>
      </c>
      <c r="T2853" t="s">
        <v>8356</v>
      </c>
      <c r="U2853" t="s">
        <v>8360</v>
      </c>
    </row>
    <row r="2854" spans="1:21" ht="50" customHeight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15" t="str">
        <f t="shared" si="132"/>
        <v>5000 to 9999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 s="9">
        <f t="shared" si="133"/>
        <v>41811.045173611114</v>
      </c>
      <c r="L2854" s="11">
        <v>2014</v>
      </c>
      <c r="M2854">
        <v>1400720703</v>
      </c>
      <c r="N2854" s="9">
        <f t="shared" si="134"/>
        <v>41781.045173611114</v>
      </c>
      <c r="O2854" s="11">
        <f>YEAR(Table1[[#This Row],[launch date  conversion]])</f>
        <v>2014</v>
      </c>
      <c r="P2854" t="b">
        <v>0</v>
      </c>
      <c r="Q2854">
        <v>6</v>
      </c>
      <c r="R2854" t="b">
        <v>0</v>
      </c>
      <c r="S2854" t="s">
        <v>8269</v>
      </c>
      <c r="T2854" t="s">
        <v>8356</v>
      </c>
      <c r="U2854" t="s">
        <v>8360</v>
      </c>
    </row>
    <row r="2855" spans="1:21" ht="50" customHeight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15" t="str">
        <f t="shared" si="132"/>
        <v>5000 to 9999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9">
        <f t="shared" si="133"/>
        <v>41896.190937499996</v>
      </c>
      <c r="L2855" s="11">
        <v>2014</v>
      </c>
      <c r="M2855">
        <v>1405485297</v>
      </c>
      <c r="N2855" s="9">
        <f t="shared" si="134"/>
        <v>41836.190937499996</v>
      </c>
      <c r="O2855" s="11">
        <f>YEAR(Table1[[#This Row],[launch date  conversion]])</f>
        <v>2014</v>
      </c>
      <c r="P2855" t="b">
        <v>0</v>
      </c>
      <c r="Q2855">
        <v>0</v>
      </c>
      <c r="R2855" t="b">
        <v>0</v>
      </c>
      <c r="S2855" t="s">
        <v>8269</v>
      </c>
      <c r="T2855" t="s">
        <v>8356</v>
      </c>
      <c r="U2855" t="s">
        <v>8360</v>
      </c>
    </row>
    <row r="2856" spans="1:21" ht="50" customHeight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15" t="str">
        <f t="shared" si="132"/>
        <v>1000 to 4999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 s="9">
        <f t="shared" si="133"/>
        <v>42131.71665509259</v>
      </c>
      <c r="L2856" s="11">
        <v>2015</v>
      </c>
      <c r="M2856">
        <v>1429290719</v>
      </c>
      <c r="N2856" s="9">
        <f t="shared" si="134"/>
        <v>42111.71665509259</v>
      </c>
      <c r="O2856" s="11">
        <f>YEAR(Table1[[#This Row],[launch date  conversion]])</f>
        <v>2015</v>
      </c>
      <c r="P2856" t="b">
        <v>0</v>
      </c>
      <c r="Q2856">
        <v>14</v>
      </c>
      <c r="R2856" t="b">
        <v>0</v>
      </c>
      <c r="S2856" t="s">
        <v>8269</v>
      </c>
      <c r="T2856" t="s">
        <v>8356</v>
      </c>
      <c r="U2856" t="s">
        <v>8360</v>
      </c>
    </row>
    <row r="2857" spans="1:21" ht="50" customHeight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15" t="str">
        <f t="shared" si="132"/>
        <v>less than 1000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 s="9">
        <f t="shared" si="133"/>
        <v>42398.981944444444</v>
      </c>
      <c r="L2857" s="11">
        <v>2016</v>
      </c>
      <c r="M2857">
        <v>1451607071</v>
      </c>
      <c r="N2857" s="9">
        <f t="shared" si="134"/>
        <v>42370.007766203707</v>
      </c>
      <c r="O2857" s="11">
        <f>YEAR(Table1[[#This Row],[launch date  conversion]])</f>
        <v>2016</v>
      </c>
      <c r="P2857" t="b">
        <v>0</v>
      </c>
      <c r="Q2857">
        <v>5</v>
      </c>
      <c r="R2857" t="b">
        <v>0</v>
      </c>
      <c r="S2857" t="s">
        <v>8269</v>
      </c>
      <c r="T2857" t="s">
        <v>8356</v>
      </c>
      <c r="U2857" t="s">
        <v>8360</v>
      </c>
    </row>
    <row r="2858" spans="1:21" ht="50" customHeight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15" t="str">
        <f t="shared" si="132"/>
        <v>1000 to 4999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 s="9">
        <f t="shared" si="133"/>
        <v>42224.898611111115</v>
      </c>
      <c r="L2858" s="11">
        <v>2015</v>
      </c>
      <c r="M2858">
        <v>1433897647</v>
      </c>
      <c r="N2858" s="9">
        <f t="shared" si="134"/>
        <v>42165.037581018521</v>
      </c>
      <c r="O2858" s="11">
        <f>YEAR(Table1[[#This Row],[launch date  conversion]])</f>
        <v>2015</v>
      </c>
      <c r="P2858" t="b">
        <v>0</v>
      </c>
      <c r="Q2858">
        <v>6</v>
      </c>
      <c r="R2858" t="b">
        <v>0</v>
      </c>
      <c r="S2858" t="s">
        <v>8269</v>
      </c>
      <c r="T2858" t="s">
        <v>8356</v>
      </c>
      <c r="U2858" t="s">
        <v>8360</v>
      </c>
    </row>
    <row r="2859" spans="1:21" ht="50" customHeight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15" t="str">
        <f t="shared" si="132"/>
        <v>35000 to 39999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 s="9">
        <f t="shared" si="133"/>
        <v>42786.75</v>
      </c>
      <c r="L2859" s="11">
        <v>2017</v>
      </c>
      <c r="M2859">
        <v>1482444295</v>
      </c>
      <c r="N2859" s="9">
        <f t="shared" si="134"/>
        <v>42726.920081018514</v>
      </c>
      <c r="O2859" s="11">
        <f>YEAR(Table1[[#This Row],[launch date  conversion]])</f>
        <v>2016</v>
      </c>
      <c r="P2859" t="b">
        <v>0</v>
      </c>
      <c r="Q2859">
        <v>15</v>
      </c>
      <c r="R2859" t="b">
        <v>0</v>
      </c>
      <c r="S2859" t="s">
        <v>8269</v>
      </c>
      <c r="T2859" t="s">
        <v>8356</v>
      </c>
      <c r="U2859" t="s">
        <v>8360</v>
      </c>
    </row>
    <row r="2860" spans="1:21" ht="50" customHeight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15" t="str">
        <f t="shared" si="132"/>
        <v>1000 to 4999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9">
        <f t="shared" si="133"/>
        <v>41978.477777777778</v>
      </c>
      <c r="L2860" s="11">
        <v>2014</v>
      </c>
      <c r="M2860">
        <v>1415711095</v>
      </c>
      <c r="N2860" s="9">
        <f t="shared" si="134"/>
        <v>41954.545081018514</v>
      </c>
      <c r="O2860" s="11">
        <f>YEAR(Table1[[#This Row],[launch date  conversion]])</f>
        <v>2014</v>
      </c>
      <c r="P2860" t="b">
        <v>0</v>
      </c>
      <c r="Q2860">
        <v>0</v>
      </c>
      <c r="R2860" t="b">
        <v>0</v>
      </c>
      <c r="S2860" t="s">
        <v>8269</v>
      </c>
      <c r="T2860" t="s">
        <v>8356</v>
      </c>
      <c r="U2860" t="s">
        <v>8360</v>
      </c>
    </row>
    <row r="2861" spans="1:21" ht="50" customHeight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15" t="str">
        <f t="shared" si="132"/>
        <v>1000 to 4999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 s="9">
        <f t="shared" si="133"/>
        <v>42293.362314814818</v>
      </c>
      <c r="L2861" s="11">
        <v>2015</v>
      </c>
      <c r="M2861">
        <v>1439800904</v>
      </c>
      <c r="N2861" s="9">
        <f t="shared" si="134"/>
        <v>42233.362314814818</v>
      </c>
      <c r="O2861" s="11">
        <f>YEAR(Table1[[#This Row],[launch date  conversion]])</f>
        <v>2015</v>
      </c>
      <c r="P2861" t="b">
        <v>0</v>
      </c>
      <c r="Q2861">
        <v>1</v>
      </c>
      <c r="R2861" t="b">
        <v>0</v>
      </c>
      <c r="S2861" t="s">
        <v>8269</v>
      </c>
      <c r="T2861" t="s">
        <v>8356</v>
      </c>
      <c r="U2861" t="s">
        <v>8360</v>
      </c>
    </row>
    <row r="2862" spans="1:21" ht="50" customHeight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15" t="str">
        <f t="shared" si="132"/>
        <v>1000 to 4999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 s="9">
        <f t="shared" si="133"/>
        <v>42540.800648148142</v>
      </c>
      <c r="L2862" s="11">
        <v>2016</v>
      </c>
      <c r="M2862">
        <v>1461179576</v>
      </c>
      <c r="N2862" s="9">
        <f t="shared" si="134"/>
        <v>42480.800648148142</v>
      </c>
      <c r="O2862" s="11">
        <f>YEAR(Table1[[#This Row],[launch date  conversion]])</f>
        <v>2016</v>
      </c>
      <c r="P2862" t="b">
        <v>0</v>
      </c>
      <c r="Q2862">
        <v>9</v>
      </c>
      <c r="R2862" t="b">
        <v>0</v>
      </c>
      <c r="S2862" t="s">
        <v>8269</v>
      </c>
      <c r="T2862" t="s">
        <v>8356</v>
      </c>
      <c r="U2862" t="s">
        <v>8360</v>
      </c>
    </row>
    <row r="2863" spans="1:21" ht="50" customHeight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15" t="str">
        <f t="shared" si="132"/>
        <v>less than 1000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 s="9">
        <f t="shared" si="133"/>
        <v>42271.590833333335</v>
      </c>
      <c r="L2863" s="11">
        <v>2015</v>
      </c>
      <c r="M2863">
        <v>1441894248</v>
      </c>
      <c r="N2863" s="9">
        <f t="shared" si="134"/>
        <v>42257.590833333335</v>
      </c>
      <c r="O2863" s="11">
        <f>YEAR(Table1[[#This Row],[launch date  conversion]])</f>
        <v>2015</v>
      </c>
      <c r="P2863" t="b">
        <v>0</v>
      </c>
      <c r="Q2863">
        <v>3</v>
      </c>
      <c r="R2863" t="b">
        <v>0</v>
      </c>
      <c r="S2863" t="s">
        <v>8269</v>
      </c>
      <c r="T2863" t="s">
        <v>8356</v>
      </c>
      <c r="U2863" t="s">
        <v>8360</v>
      </c>
    </row>
    <row r="2864" spans="1:21" ht="50" customHeight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15" t="str">
        <f t="shared" si="132"/>
        <v>10000 to 14999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 s="9">
        <f t="shared" si="133"/>
        <v>41814.789687500001</v>
      </c>
      <c r="L2864" s="11">
        <v>2014</v>
      </c>
      <c r="M2864">
        <v>1401044229</v>
      </c>
      <c r="N2864" s="9">
        <f t="shared" si="134"/>
        <v>41784.789687500001</v>
      </c>
      <c r="O2864" s="11">
        <f>YEAR(Table1[[#This Row],[launch date  conversion]])</f>
        <v>2014</v>
      </c>
      <c r="P2864" t="b">
        <v>0</v>
      </c>
      <c r="Q2864">
        <v>3</v>
      </c>
      <c r="R2864" t="b">
        <v>0</v>
      </c>
      <c r="S2864" t="s">
        <v>8269</v>
      </c>
      <c r="T2864" t="s">
        <v>8356</v>
      </c>
      <c r="U2864" t="s">
        <v>8360</v>
      </c>
    </row>
    <row r="2865" spans="1:21" ht="50" customHeight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15" t="str">
        <f t="shared" si="132"/>
        <v>Greater than 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 s="9">
        <f t="shared" si="133"/>
        <v>41891.675034722226</v>
      </c>
      <c r="L2865" s="11">
        <v>2014</v>
      </c>
      <c r="M2865">
        <v>1405095123</v>
      </c>
      <c r="N2865" s="9">
        <f t="shared" si="134"/>
        <v>41831.675034722226</v>
      </c>
      <c r="O2865" s="11">
        <f>YEAR(Table1[[#This Row],[launch date  conversion]])</f>
        <v>2014</v>
      </c>
      <c r="P2865" t="b">
        <v>0</v>
      </c>
      <c r="Q2865">
        <v>1</v>
      </c>
      <c r="R2865" t="b">
        <v>0</v>
      </c>
      <c r="S2865" t="s">
        <v>8269</v>
      </c>
      <c r="T2865" t="s">
        <v>8356</v>
      </c>
      <c r="U2865" t="s">
        <v>8360</v>
      </c>
    </row>
    <row r="2866" spans="1:21" ht="50" customHeight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15" t="str">
        <f t="shared" si="132"/>
        <v>1000 to 4999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 s="9">
        <f t="shared" si="133"/>
        <v>42202.554166666669</v>
      </c>
      <c r="L2866" s="11">
        <v>2015</v>
      </c>
      <c r="M2866">
        <v>1434552207</v>
      </c>
      <c r="N2866" s="9">
        <f t="shared" si="134"/>
        <v>42172.613506944443</v>
      </c>
      <c r="O2866" s="11">
        <f>YEAR(Table1[[#This Row],[launch date  conversion]])</f>
        <v>2015</v>
      </c>
      <c r="P2866" t="b">
        <v>0</v>
      </c>
      <c r="Q2866">
        <v>3</v>
      </c>
      <c r="R2866" t="b">
        <v>0</v>
      </c>
      <c r="S2866" t="s">
        <v>8269</v>
      </c>
      <c r="T2866" t="s">
        <v>8356</v>
      </c>
      <c r="U2866" t="s">
        <v>8360</v>
      </c>
    </row>
    <row r="2867" spans="1:21" ht="50" customHeight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15" t="str">
        <f t="shared" si="132"/>
        <v>1000 to 4999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9">
        <f t="shared" si="133"/>
        <v>42010.114108796297</v>
      </c>
      <c r="L2867" s="11">
        <v>2015</v>
      </c>
      <c r="M2867">
        <v>1415328259</v>
      </c>
      <c r="N2867" s="9">
        <f t="shared" si="134"/>
        <v>41950.114108796297</v>
      </c>
      <c r="O2867" s="11">
        <f>YEAR(Table1[[#This Row],[launch date  conversion]])</f>
        <v>2014</v>
      </c>
      <c r="P2867" t="b">
        <v>0</v>
      </c>
      <c r="Q2867">
        <v>0</v>
      </c>
      <c r="R2867" t="b">
        <v>0</v>
      </c>
      <c r="S2867" t="s">
        <v>8269</v>
      </c>
      <c r="T2867" t="s">
        <v>8356</v>
      </c>
      <c r="U2867" t="s">
        <v>8360</v>
      </c>
    </row>
    <row r="2868" spans="1:21" ht="50" customHeight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15" t="str">
        <f t="shared" si="132"/>
        <v>5000 to 9999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 s="9">
        <f t="shared" si="133"/>
        <v>42657.916666666672</v>
      </c>
      <c r="L2868" s="11">
        <v>2016</v>
      </c>
      <c r="M2868">
        <v>1473893721</v>
      </c>
      <c r="N2868" s="9">
        <f t="shared" si="134"/>
        <v>42627.955104166671</v>
      </c>
      <c r="O2868" s="11">
        <f>YEAR(Table1[[#This Row],[launch date  conversion]])</f>
        <v>2016</v>
      </c>
      <c r="P2868" t="b">
        <v>0</v>
      </c>
      <c r="Q2868">
        <v>2</v>
      </c>
      <c r="R2868" t="b">
        <v>0</v>
      </c>
      <c r="S2868" t="s">
        <v>8269</v>
      </c>
      <c r="T2868" t="s">
        <v>8356</v>
      </c>
      <c r="U2868" t="s">
        <v>8360</v>
      </c>
    </row>
    <row r="2869" spans="1:21" ht="50" customHeight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15" t="str">
        <f t="shared" si="132"/>
        <v>1000 to 4999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 s="9">
        <f t="shared" si="133"/>
        <v>42555.166666666672</v>
      </c>
      <c r="L2869" s="11">
        <v>2016</v>
      </c>
      <c r="M2869">
        <v>1465533672</v>
      </c>
      <c r="N2869" s="9">
        <f t="shared" si="134"/>
        <v>42531.195277777777</v>
      </c>
      <c r="O2869" s="11">
        <f>YEAR(Table1[[#This Row],[launch date  conversion]])</f>
        <v>2016</v>
      </c>
      <c r="P2869" t="b">
        <v>0</v>
      </c>
      <c r="Q2869">
        <v>10</v>
      </c>
      <c r="R2869" t="b">
        <v>0</v>
      </c>
      <c r="S2869" t="s">
        <v>8269</v>
      </c>
      <c r="T2869" t="s">
        <v>8356</v>
      </c>
      <c r="U2869" t="s">
        <v>8360</v>
      </c>
    </row>
    <row r="2870" spans="1:21" ht="50" customHeight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15" t="str">
        <f t="shared" si="132"/>
        <v>15000 to 19999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 s="9">
        <f t="shared" si="133"/>
        <v>42648.827013888891</v>
      </c>
      <c r="L2870" s="11">
        <v>2016</v>
      </c>
      <c r="M2870">
        <v>1473105054</v>
      </c>
      <c r="N2870" s="9">
        <f t="shared" si="134"/>
        <v>42618.827013888891</v>
      </c>
      <c r="O2870" s="11">
        <f>YEAR(Table1[[#This Row],[launch date  conversion]])</f>
        <v>2016</v>
      </c>
      <c r="P2870" t="b">
        <v>0</v>
      </c>
      <c r="Q2870">
        <v>60</v>
      </c>
      <c r="R2870" t="b">
        <v>0</v>
      </c>
      <c r="S2870" t="s">
        <v>8269</v>
      </c>
      <c r="T2870" t="s">
        <v>8356</v>
      </c>
      <c r="U2870" t="s">
        <v>8360</v>
      </c>
    </row>
    <row r="2871" spans="1:21" ht="50" customHeight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15" t="str">
        <f t="shared" si="132"/>
        <v>20000 to 24999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 s="9">
        <f t="shared" si="133"/>
        <v>42570.593530092592</v>
      </c>
      <c r="L2871" s="11">
        <v>2016</v>
      </c>
      <c r="M2871">
        <v>1466345681</v>
      </c>
      <c r="N2871" s="9">
        <f t="shared" si="134"/>
        <v>42540.593530092592</v>
      </c>
      <c r="O2871" s="11">
        <f>YEAR(Table1[[#This Row],[launch date  conversion]])</f>
        <v>2016</v>
      </c>
      <c r="P2871" t="b">
        <v>0</v>
      </c>
      <c r="Q2871">
        <v>5</v>
      </c>
      <c r="R2871" t="b">
        <v>0</v>
      </c>
      <c r="S2871" t="s">
        <v>8269</v>
      </c>
      <c r="T2871" t="s">
        <v>8356</v>
      </c>
      <c r="U2871" t="s">
        <v>8360</v>
      </c>
    </row>
    <row r="2872" spans="1:21" ht="50" customHeight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15" t="str">
        <f t="shared" si="132"/>
        <v>5000 to 9999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 s="9">
        <f t="shared" si="133"/>
        <v>41776.189409722225</v>
      </c>
      <c r="L2872" s="11">
        <v>2014</v>
      </c>
      <c r="M2872">
        <v>1397709165</v>
      </c>
      <c r="N2872" s="9">
        <f t="shared" si="134"/>
        <v>41746.189409722225</v>
      </c>
      <c r="O2872" s="11">
        <f>YEAR(Table1[[#This Row],[launch date  conversion]])</f>
        <v>2014</v>
      </c>
      <c r="P2872" t="b">
        <v>0</v>
      </c>
      <c r="Q2872">
        <v>9</v>
      </c>
      <c r="R2872" t="b">
        <v>0</v>
      </c>
      <c r="S2872" t="s">
        <v>8269</v>
      </c>
      <c r="T2872" t="s">
        <v>8356</v>
      </c>
      <c r="U2872" t="s">
        <v>8360</v>
      </c>
    </row>
    <row r="2873" spans="1:21" ht="50" customHeight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15" t="str">
        <f t="shared" si="132"/>
        <v>10000 to 14999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 s="9">
        <f t="shared" si="133"/>
        <v>41994.738576388889</v>
      </c>
      <c r="L2873" s="11">
        <v>2014</v>
      </c>
      <c r="M2873">
        <v>1417455813</v>
      </c>
      <c r="N2873" s="9">
        <f t="shared" si="134"/>
        <v>41974.738576388889</v>
      </c>
      <c r="O2873" s="11">
        <f>YEAR(Table1[[#This Row],[launch date  conversion]])</f>
        <v>2014</v>
      </c>
      <c r="P2873" t="b">
        <v>0</v>
      </c>
      <c r="Q2873">
        <v>13</v>
      </c>
      <c r="R2873" t="b">
        <v>0</v>
      </c>
      <c r="S2873" t="s">
        <v>8269</v>
      </c>
      <c r="T2873" t="s">
        <v>8356</v>
      </c>
      <c r="U2873" t="s">
        <v>8360</v>
      </c>
    </row>
    <row r="2874" spans="1:21" ht="50" customHeight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15" t="str">
        <f t="shared" si="132"/>
        <v>1000 to 4999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9">
        <f t="shared" si="133"/>
        <v>42175.11618055556</v>
      </c>
      <c r="L2874" s="11">
        <v>2015</v>
      </c>
      <c r="M2874">
        <v>1429584438</v>
      </c>
      <c r="N2874" s="9">
        <f t="shared" si="134"/>
        <v>42115.11618055556</v>
      </c>
      <c r="O2874" s="11">
        <f>YEAR(Table1[[#This Row],[launch date  conversion]])</f>
        <v>2015</v>
      </c>
      <c r="P2874" t="b">
        <v>0</v>
      </c>
      <c r="Q2874">
        <v>0</v>
      </c>
      <c r="R2874" t="b">
        <v>0</v>
      </c>
      <c r="S2874" t="s">
        <v>8269</v>
      </c>
      <c r="T2874" t="s">
        <v>8356</v>
      </c>
      <c r="U2874" t="s">
        <v>8360</v>
      </c>
    </row>
    <row r="2875" spans="1:21" ht="50" customHeight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15" t="str">
        <f t="shared" si="132"/>
        <v>1000 to 4999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 s="9">
        <f t="shared" si="133"/>
        <v>42032.817488425921</v>
      </c>
      <c r="L2875" s="11">
        <v>2015</v>
      </c>
      <c r="M2875">
        <v>1419881831</v>
      </c>
      <c r="N2875" s="9">
        <f t="shared" si="134"/>
        <v>42002.817488425921</v>
      </c>
      <c r="O2875" s="11">
        <f>YEAR(Table1[[#This Row],[launch date  conversion]])</f>
        <v>2014</v>
      </c>
      <c r="P2875" t="b">
        <v>0</v>
      </c>
      <c r="Q2875">
        <v>8</v>
      </c>
      <c r="R2875" t="b">
        <v>0</v>
      </c>
      <c r="S2875" t="s">
        <v>8269</v>
      </c>
      <c r="T2875" t="s">
        <v>8356</v>
      </c>
      <c r="U2875" t="s">
        <v>8360</v>
      </c>
    </row>
    <row r="2876" spans="1:21" ht="50" customHeight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15" t="str">
        <f t="shared" si="132"/>
        <v>5000 to 9999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 s="9">
        <f t="shared" si="133"/>
        <v>42752.84474537037</v>
      </c>
      <c r="L2876" s="11">
        <v>2017</v>
      </c>
      <c r="M2876">
        <v>1482092186</v>
      </c>
      <c r="N2876" s="9">
        <f t="shared" si="134"/>
        <v>42722.84474537037</v>
      </c>
      <c r="O2876" s="11">
        <f>YEAR(Table1[[#This Row],[launch date  conversion]])</f>
        <v>2016</v>
      </c>
      <c r="P2876" t="b">
        <v>0</v>
      </c>
      <c r="Q2876">
        <v>3</v>
      </c>
      <c r="R2876" t="b">
        <v>0</v>
      </c>
      <c r="S2876" t="s">
        <v>8269</v>
      </c>
      <c r="T2876" t="s">
        <v>8356</v>
      </c>
      <c r="U2876" t="s">
        <v>8360</v>
      </c>
    </row>
    <row r="2877" spans="1:21" ht="50" customHeight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15" t="str">
        <f t="shared" si="132"/>
        <v>20000 to 24999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 s="9">
        <f t="shared" si="133"/>
        <v>42495.128391203703</v>
      </c>
      <c r="L2877" s="11">
        <v>2016</v>
      </c>
      <c r="M2877">
        <v>1459825493</v>
      </c>
      <c r="N2877" s="9">
        <f t="shared" si="134"/>
        <v>42465.128391203703</v>
      </c>
      <c r="O2877" s="11">
        <f>YEAR(Table1[[#This Row],[launch date  conversion]])</f>
        <v>2016</v>
      </c>
      <c r="P2877" t="b">
        <v>0</v>
      </c>
      <c r="Q2877">
        <v>3</v>
      </c>
      <c r="R2877" t="b">
        <v>0</v>
      </c>
      <c r="S2877" t="s">
        <v>8269</v>
      </c>
      <c r="T2877" t="s">
        <v>8356</v>
      </c>
      <c r="U2877" t="s">
        <v>8360</v>
      </c>
    </row>
    <row r="2878" spans="1:21" ht="50" customHeight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15" t="str">
        <f t="shared" si="132"/>
        <v>Greater than 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9">
        <f t="shared" si="133"/>
        <v>42201.743969907402</v>
      </c>
      <c r="L2878" s="11">
        <v>2015</v>
      </c>
      <c r="M2878">
        <v>1434477079</v>
      </c>
      <c r="N2878" s="9">
        <f t="shared" si="134"/>
        <v>42171.743969907402</v>
      </c>
      <c r="O2878" s="11">
        <f>YEAR(Table1[[#This Row],[launch date  conversion]])</f>
        <v>2015</v>
      </c>
      <c r="P2878" t="b">
        <v>0</v>
      </c>
      <c r="Q2878">
        <v>0</v>
      </c>
      <c r="R2878" t="b">
        <v>0</v>
      </c>
      <c r="S2878" t="s">
        <v>8269</v>
      </c>
      <c r="T2878" t="s">
        <v>8356</v>
      </c>
      <c r="U2878" t="s">
        <v>8360</v>
      </c>
    </row>
    <row r="2879" spans="1:21" ht="50" customHeight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15" t="str">
        <f t="shared" si="132"/>
        <v>5000 to 9999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 s="9">
        <f t="shared" si="133"/>
        <v>42704.708333333328</v>
      </c>
      <c r="L2879" s="11">
        <v>2016</v>
      </c>
      <c r="M2879">
        <v>1477781724</v>
      </c>
      <c r="N2879" s="9">
        <f t="shared" si="134"/>
        <v>42672.955138888887</v>
      </c>
      <c r="O2879" s="11">
        <f>YEAR(Table1[[#This Row],[launch date  conversion]])</f>
        <v>2016</v>
      </c>
      <c r="P2879" t="b">
        <v>0</v>
      </c>
      <c r="Q2879">
        <v>6</v>
      </c>
      <c r="R2879" t="b">
        <v>0</v>
      </c>
      <c r="S2879" t="s">
        <v>8269</v>
      </c>
      <c r="T2879" t="s">
        <v>8356</v>
      </c>
      <c r="U2879" t="s">
        <v>8360</v>
      </c>
    </row>
    <row r="2880" spans="1:21" ht="50" customHeight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15" t="str">
        <f t="shared" si="132"/>
        <v>1000 to 4999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 s="9">
        <f t="shared" si="133"/>
        <v>42188.615682870368</v>
      </c>
      <c r="L2880" s="11">
        <v>2015</v>
      </c>
      <c r="M2880">
        <v>1430750795</v>
      </c>
      <c r="N2880" s="9">
        <f t="shared" si="134"/>
        <v>42128.615682870368</v>
      </c>
      <c r="O2880" s="11">
        <f>YEAR(Table1[[#This Row],[launch date  conversion]])</f>
        <v>2015</v>
      </c>
      <c r="P2880" t="b">
        <v>0</v>
      </c>
      <c r="Q2880">
        <v>4</v>
      </c>
      <c r="R2880" t="b">
        <v>0</v>
      </c>
      <c r="S2880" t="s">
        <v>8269</v>
      </c>
      <c r="T2880" t="s">
        <v>8356</v>
      </c>
      <c r="U2880" t="s">
        <v>8360</v>
      </c>
    </row>
    <row r="2881" spans="1:21" ht="50" customHeight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15" t="str">
        <f t="shared" si="132"/>
        <v>10000 to 14999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 s="9">
        <f t="shared" si="133"/>
        <v>42389.725243055553</v>
      </c>
      <c r="L2881" s="11">
        <v>2016</v>
      </c>
      <c r="M2881">
        <v>1450718661</v>
      </c>
      <c r="N2881" s="9">
        <f t="shared" si="134"/>
        <v>42359.725243055553</v>
      </c>
      <c r="O2881" s="11">
        <f>YEAR(Table1[[#This Row],[launch date  conversion]])</f>
        <v>2015</v>
      </c>
      <c r="P2881" t="b">
        <v>0</v>
      </c>
      <c r="Q2881">
        <v>1</v>
      </c>
      <c r="R2881" t="b">
        <v>0</v>
      </c>
      <c r="S2881" t="s">
        <v>8269</v>
      </c>
      <c r="T2881" t="s">
        <v>8356</v>
      </c>
      <c r="U2881" t="s">
        <v>8360</v>
      </c>
    </row>
    <row r="2882" spans="1:21" ht="50" customHeight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15" t="str">
        <f t="shared" ref="E2882:E2945" si="135">_xlfn.IFS(D2882&lt;1000,"less than 1000",D2882&lt;5000, "1000 to 4999",D2882&lt;10000, "5000 to 9999",D2882&lt;15000, "10000 to 14999",D2882&lt;20000,"15000 to 19999",D2882&lt;25000, "20000 to 24999", D2882&lt;30000, "25000 to 29999",D2882&lt;35000,"30000 to 34999", D2882&lt;40000,"35000 to 39999", D2882&lt;45000,"40000 to 44999",D2882&lt;50000,"45000 to 49999",TRUE, "Greater than 50000")</f>
        <v>10000 to 14999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 s="9">
        <f t="shared" si="133"/>
        <v>42236.711805555555</v>
      </c>
      <c r="L2882" s="11">
        <v>2015</v>
      </c>
      <c r="M2882">
        <v>1436305452</v>
      </c>
      <c r="N2882" s="9">
        <f t="shared" si="134"/>
        <v>42192.905694444446</v>
      </c>
      <c r="O2882" s="11">
        <f>YEAR(Table1[[#This Row],[launch date  conversion]])</f>
        <v>2015</v>
      </c>
      <c r="P2882" t="b">
        <v>0</v>
      </c>
      <c r="Q2882">
        <v>29</v>
      </c>
      <c r="R2882" t="b">
        <v>0</v>
      </c>
      <c r="S2882" t="s">
        <v>8269</v>
      </c>
      <c r="T2882" t="s">
        <v>8356</v>
      </c>
      <c r="U2882" t="s">
        <v>8360</v>
      </c>
    </row>
    <row r="2883" spans="1:21" ht="50" customHeight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15" t="str">
        <f t="shared" si="135"/>
        <v>5000 to 9999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9">
        <f t="shared" ref="K2883:K2946" si="136">(((J2883/60)/60)/24)+DATE(1970,1,1)</f>
        <v>41976.639305555553</v>
      </c>
      <c r="L2883" s="11">
        <v>2014</v>
      </c>
      <c r="M2883">
        <v>1412432436</v>
      </c>
      <c r="N2883" s="9">
        <f t="shared" ref="N2883:N2946" si="137">(((M2883/60)/60)/24)+DATE(1970,1,1)</f>
        <v>41916.597638888888</v>
      </c>
      <c r="O2883" s="11">
        <f>YEAR(Table1[[#This Row],[launch date  conversion]])</f>
        <v>2014</v>
      </c>
      <c r="P2883" t="b">
        <v>0</v>
      </c>
      <c r="Q2883">
        <v>0</v>
      </c>
      <c r="R2883" t="b">
        <v>0</v>
      </c>
      <c r="S2883" t="s">
        <v>8269</v>
      </c>
      <c r="T2883" t="s">
        <v>8356</v>
      </c>
      <c r="U2883" t="s">
        <v>8360</v>
      </c>
    </row>
    <row r="2884" spans="1:21" ht="50" customHeight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15" t="str">
        <f t="shared" si="135"/>
        <v>less than 1000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 s="9">
        <f t="shared" si="136"/>
        <v>42491.596273148149</v>
      </c>
      <c r="L2884" s="11">
        <v>2016</v>
      </c>
      <c r="M2884">
        <v>1459520318</v>
      </c>
      <c r="N2884" s="9">
        <f t="shared" si="137"/>
        <v>42461.596273148149</v>
      </c>
      <c r="O2884" s="11">
        <f>YEAR(Table1[[#This Row],[launch date  conversion]])</f>
        <v>2016</v>
      </c>
      <c r="P2884" t="b">
        <v>0</v>
      </c>
      <c r="Q2884">
        <v>4</v>
      </c>
      <c r="R2884" t="b">
        <v>0</v>
      </c>
      <c r="S2884" t="s">
        <v>8269</v>
      </c>
      <c r="T2884" t="s">
        <v>8356</v>
      </c>
      <c r="U2884" t="s">
        <v>8360</v>
      </c>
    </row>
    <row r="2885" spans="1:21" ht="50" customHeight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15" t="str">
        <f t="shared" si="135"/>
        <v>10000 to 14999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 s="9">
        <f t="shared" si="136"/>
        <v>42406.207638888889</v>
      </c>
      <c r="L2885" s="11">
        <v>2016</v>
      </c>
      <c r="M2885">
        <v>1451684437</v>
      </c>
      <c r="N2885" s="9">
        <f t="shared" si="137"/>
        <v>42370.90320601852</v>
      </c>
      <c r="O2885" s="11">
        <f>YEAR(Table1[[#This Row],[launch date  conversion]])</f>
        <v>2016</v>
      </c>
      <c r="P2885" t="b">
        <v>0</v>
      </c>
      <c r="Q2885">
        <v>5</v>
      </c>
      <c r="R2885" t="b">
        <v>0</v>
      </c>
      <c r="S2885" t="s">
        <v>8269</v>
      </c>
      <c r="T2885" t="s">
        <v>8356</v>
      </c>
      <c r="U2885" t="s">
        <v>8360</v>
      </c>
    </row>
    <row r="2886" spans="1:21" ht="50" customHeight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15" t="str">
        <f t="shared" si="135"/>
        <v>45000 to 49999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 s="9">
        <f t="shared" si="136"/>
        <v>41978.727256944447</v>
      </c>
      <c r="L2886" s="11">
        <v>2014</v>
      </c>
      <c r="M2886">
        <v>1415208435</v>
      </c>
      <c r="N2886" s="9">
        <f t="shared" si="137"/>
        <v>41948.727256944447</v>
      </c>
      <c r="O2886" s="11">
        <f>YEAR(Table1[[#This Row],[launch date  conversion]])</f>
        <v>2014</v>
      </c>
      <c r="P2886" t="b">
        <v>0</v>
      </c>
      <c r="Q2886">
        <v>4</v>
      </c>
      <c r="R2886" t="b">
        <v>0</v>
      </c>
      <c r="S2886" t="s">
        <v>8269</v>
      </c>
      <c r="T2886" t="s">
        <v>8356</v>
      </c>
      <c r="U2886" t="s">
        <v>8360</v>
      </c>
    </row>
    <row r="2887" spans="1:21" ht="50" customHeight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15" t="str">
        <f t="shared" si="135"/>
        <v>less than 1000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 s="9">
        <f t="shared" si="136"/>
        <v>42077.034733796296</v>
      </c>
      <c r="L2887" s="11">
        <v>2015</v>
      </c>
      <c r="M2887">
        <v>1423705801</v>
      </c>
      <c r="N2887" s="9">
        <f t="shared" si="137"/>
        <v>42047.07640046296</v>
      </c>
      <c r="O2887" s="11">
        <f>YEAR(Table1[[#This Row],[launch date  conversion]])</f>
        <v>2015</v>
      </c>
      <c r="P2887" t="b">
        <v>0</v>
      </c>
      <c r="Q2887">
        <v>5</v>
      </c>
      <c r="R2887" t="b">
        <v>0</v>
      </c>
      <c r="S2887" t="s">
        <v>8269</v>
      </c>
      <c r="T2887" t="s">
        <v>8356</v>
      </c>
      <c r="U2887" t="s">
        <v>8360</v>
      </c>
    </row>
    <row r="2888" spans="1:21" ht="50" customHeight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15" t="str">
        <f t="shared" si="135"/>
        <v>less than 1000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 s="9">
        <f t="shared" si="136"/>
        <v>42266.165972222225</v>
      </c>
      <c r="L2888" s="11">
        <v>2015</v>
      </c>
      <c r="M2888">
        <v>1442243484</v>
      </c>
      <c r="N2888" s="9">
        <f t="shared" si="137"/>
        <v>42261.632916666669</v>
      </c>
      <c r="O2888" s="11">
        <f>YEAR(Table1[[#This Row],[launch date  conversion]])</f>
        <v>2015</v>
      </c>
      <c r="P2888" t="b">
        <v>0</v>
      </c>
      <c r="Q2888">
        <v>1</v>
      </c>
      <c r="R2888" t="b">
        <v>0</v>
      </c>
      <c r="S2888" t="s">
        <v>8269</v>
      </c>
      <c r="T2888" t="s">
        <v>8356</v>
      </c>
      <c r="U2888" t="s">
        <v>8360</v>
      </c>
    </row>
    <row r="2889" spans="1:21" ht="50" customHeight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15" t="str">
        <f t="shared" si="135"/>
        <v>1000 to 4999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 s="9">
        <f t="shared" si="136"/>
        <v>42015.427361111113</v>
      </c>
      <c r="L2889" s="11">
        <v>2015</v>
      </c>
      <c r="M2889">
        <v>1418379324</v>
      </c>
      <c r="N2889" s="9">
        <f t="shared" si="137"/>
        <v>41985.427361111113</v>
      </c>
      <c r="O2889" s="11">
        <f>YEAR(Table1[[#This Row],[launch date  conversion]])</f>
        <v>2014</v>
      </c>
      <c r="P2889" t="b">
        <v>0</v>
      </c>
      <c r="Q2889">
        <v>1</v>
      </c>
      <c r="R2889" t="b">
        <v>0</v>
      </c>
      <c r="S2889" t="s">
        <v>8269</v>
      </c>
      <c r="T2889" t="s">
        <v>8356</v>
      </c>
      <c r="U2889" t="s">
        <v>8360</v>
      </c>
    </row>
    <row r="2890" spans="1:21" ht="50" customHeight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15" t="str">
        <f t="shared" si="135"/>
        <v>30000 to 34999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9">
        <f t="shared" si="136"/>
        <v>41930.207638888889</v>
      </c>
      <c r="L2890" s="11">
        <v>2014</v>
      </c>
      <c r="M2890">
        <v>1412945440</v>
      </c>
      <c r="N2890" s="9">
        <f t="shared" si="137"/>
        <v>41922.535185185188</v>
      </c>
      <c r="O2890" s="11">
        <f>YEAR(Table1[[#This Row],[launch date  conversion]])</f>
        <v>2014</v>
      </c>
      <c r="P2890" t="b">
        <v>0</v>
      </c>
      <c r="Q2890">
        <v>0</v>
      </c>
      <c r="R2890" t="b">
        <v>0</v>
      </c>
      <c r="S2890" t="s">
        <v>8269</v>
      </c>
      <c r="T2890" t="s">
        <v>8356</v>
      </c>
      <c r="U2890" t="s">
        <v>8360</v>
      </c>
    </row>
    <row r="2891" spans="1:21" ht="50" customHeight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15" t="str">
        <f t="shared" si="135"/>
        <v>1000 to 4999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 s="9">
        <f t="shared" si="136"/>
        <v>41880.863252314812</v>
      </c>
      <c r="L2891" s="11">
        <v>2014</v>
      </c>
      <c r="M2891">
        <v>1406752985</v>
      </c>
      <c r="N2891" s="9">
        <f t="shared" si="137"/>
        <v>41850.863252314812</v>
      </c>
      <c r="O2891" s="11">
        <f>YEAR(Table1[[#This Row],[launch date  conversion]])</f>
        <v>2014</v>
      </c>
      <c r="P2891" t="b">
        <v>0</v>
      </c>
      <c r="Q2891">
        <v>14</v>
      </c>
      <c r="R2891" t="b">
        <v>0</v>
      </c>
      <c r="S2891" t="s">
        <v>8269</v>
      </c>
      <c r="T2891" t="s">
        <v>8356</v>
      </c>
      <c r="U2891" t="s">
        <v>8360</v>
      </c>
    </row>
    <row r="2892" spans="1:21" ht="50" customHeight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15" t="str">
        <f t="shared" si="135"/>
        <v>1000 to 4999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 s="9">
        <f t="shared" si="136"/>
        <v>41860.125</v>
      </c>
      <c r="L2892" s="11">
        <v>2014</v>
      </c>
      <c r="M2892">
        <v>1405100992</v>
      </c>
      <c r="N2892" s="9">
        <f t="shared" si="137"/>
        <v>41831.742962962962</v>
      </c>
      <c r="O2892" s="11">
        <f>YEAR(Table1[[#This Row],[launch date  conversion]])</f>
        <v>2014</v>
      </c>
      <c r="P2892" t="b">
        <v>0</v>
      </c>
      <c r="Q2892">
        <v>3</v>
      </c>
      <c r="R2892" t="b">
        <v>0</v>
      </c>
      <c r="S2892" t="s">
        <v>8269</v>
      </c>
      <c r="T2892" t="s">
        <v>8356</v>
      </c>
      <c r="U2892" t="s">
        <v>8360</v>
      </c>
    </row>
    <row r="2893" spans="1:21" ht="50" customHeight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15" t="str">
        <f t="shared" si="135"/>
        <v>10000 to 14999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 s="9">
        <f t="shared" si="136"/>
        <v>42475.84175925926</v>
      </c>
      <c r="L2893" s="11">
        <v>2016</v>
      </c>
      <c r="M2893">
        <v>1455570728</v>
      </c>
      <c r="N2893" s="9">
        <f t="shared" si="137"/>
        <v>42415.883425925931</v>
      </c>
      <c r="O2893" s="11">
        <f>YEAR(Table1[[#This Row],[launch date  conversion]])</f>
        <v>2016</v>
      </c>
      <c r="P2893" t="b">
        <v>0</v>
      </c>
      <c r="Q2893">
        <v>10</v>
      </c>
      <c r="R2893" t="b">
        <v>0</v>
      </c>
      <c r="S2893" t="s">
        <v>8269</v>
      </c>
      <c r="T2893" t="s">
        <v>8356</v>
      </c>
      <c r="U2893" t="s">
        <v>8360</v>
      </c>
    </row>
    <row r="2894" spans="1:21" ht="50" customHeight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15" t="str">
        <f t="shared" si="135"/>
        <v>5000 to 9999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 s="9">
        <f t="shared" si="136"/>
        <v>41876.875</v>
      </c>
      <c r="L2894" s="11">
        <v>2014</v>
      </c>
      <c r="M2894">
        <v>1408381704</v>
      </c>
      <c r="N2894" s="9">
        <f t="shared" si="137"/>
        <v>41869.714166666665</v>
      </c>
      <c r="O2894" s="11">
        <f>YEAR(Table1[[#This Row],[launch date  conversion]])</f>
        <v>2014</v>
      </c>
      <c r="P2894" t="b">
        <v>0</v>
      </c>
      <c r="Q2894">
        <v>17</v>
      </c>
      <c r="R2894" t="b">
        <v>0</v>
      </c>
      <c r="S2894" t="s">
        <v>8269</v>
      </c>
      <c r="T2894" t="s">
        <v>8356</v>
      </c>
      <c r="U2894" t="s">
        <v>8360</v>
      </c>
    </row>
    <row r="2895" spans="1:21" ht="50" customHeight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15" t="str">
        <f t="shared" si="135"/>
        <v>5000 to 9999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 s="9">
        <f t="shared" si="136"/>
        <v>42013.083333333328</v>
      </c>
      <c r="L2895" s="11">
        <v>2015</v>
      </c>
      <c r="M2895">
        <v>1415644395</v>
      </c>
      <c r="N2895" s="9">
        <f t="shared" si="137"/>
        <v>41953.773090277777</v>
      </c>
      <c r="O2895" s="11">
        <f>YEAR(Table1[[#This Row],[launch date  conversion]])</f>
        <v>2014</v>
      </c>
      <c r="P2895" t="b">
        <v>0</v>
      </c>
      <c r="Q2895">
        <v>2</v>
      </c>
      <c r="R2895" t="b">
        <v>0</v>
      </c>
      <c r="S2895" t="s">
        <v>8269</v>
      </c>
      <c r="T2895" t="s">
        <v>8356</v>
      </c>
      <c r="U2895" t="s">
        <v>8360</v>
      </c>
    </row>
    <row r="2896" spans="1:21" ht="50" customHeight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15" t="str">
        <f t="shared" si="135"/>
        <v>Greater than 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9">
        <f t="shared" si="136"/>
        <v>42097.944618055553</v>
      </c>
      <c r="L2896" s="11">
        <v>2015</v>
      </c>
      <c r="M2896">
        <v>1422920415</v>
      </c>
      <c r="N2896" s="9">
        <f t="shared" si="137"/>
        <v>42037.986284722225</v>
      </c>
      <c r="O2896" s="11">
        <f>YEAR(Table1[[#This Row],[launch date  conversion]])</f>
        <v>2015</v>
      </c>
      <c r="P2896" t="b">
        <v>0</v>
      </c>
      <c r="Q2896">
        <v>0</v>
      </c>
      <c r="R2896" t="b">
        <v>0</v>
      </c>
      <c r="S2896" t="s">
        <v>8269</v>
      </c>
      <c r="T2896" t="s">
        <v>8356</v>
      </c>
      <c r="U2896" t="s">
        <v>8360</v>
      </c>
    </row>
    <row r="2897" spans="1:21" ht="50" customHeight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15" t="str">
        <f t="shared" si="135"/>
        <v>less than 1000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 s="9">
        <f t="shared" si="136"/>
        <v>41812.875</v>
      </c>
      <c r="L2897" s="11">
        <v>2014</v>
      </c>
      <c r="M2897">
        <v>1403356792</v>
      </c>
      <c r="N2897" s="9">
        <f t="shared" si="137"/>
        <v>41811.555462962962</v>
      </c>
      <c r="O2897" s="11">
        <f>YEAR(Table1[[#This Row],[launch date  conversion]])</f>
        <v>2014</v>
      </c>
      <c r="P2897" t="b">
        <v>0</v>
      </c>
      <c r="Q2897">
        <v>4</v>
      </c>
      <c r="R2897" t="b">
        <v>0</v>
      </c>
      <c r="S2897" t="s">
        <v>8269</v>
      </c>
      <c r="T2897" t="s">
        <v>8356</v>
      </c>
      <c r="U2897" t="s">
        <v>8360</v>
      </c>
    </row>
    <row r="2898" spans="1:21" ht="50" customHeight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15" t="str">
        <f t="shared" si="135"/>
        <v>1000 to 4999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 s="9">
        <f t="shared" si="136"/>
        <v>42716.25</v>
      </c>
      <c r="L2898" s="11">
        <v>2016</v>
      </c>
      <c r="M2898">
        <v>1480283321</v>
      </c>
      <c r="N2898" s="9">
        <f t="shared" si="137"/>
        <v>42701.908807870372</v>
      </c>
      <c r="O2898" s="11">
        <f>YEAR(Table1[[#This Row],[launch date  conversion]])</f>
        <v>2016</v>
      </c>
      <c r="P2898" t="b">
        <v>0</v>
      </c>
      <c r="Q2898">
        <v>12</v>
      </c>
      <c r="R2898" t="b">
        <v>0</v>
      </c>
      <c r="S2898" t="s">
        <v>8269</v>
      </c>
      <c r="T2898" t="s">
        <v>8356</v>
      </c>
      <c r="U2898" t="s">
        <v>8360</v>
      </c>
    </row>
    <row r="2899" spans="1:21" ht="50" customHeight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15" t="str">
        <f t="shared" si="135"/>
        <v>10000 to 14999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 s="9">
        <f t="shared" si="136"/>
        <v>42288.645196759258</v>
      </c>
      <c r="L2899" s="11">
        <v>2015</v>
      </c>
      <c r="M2899">
        <v>1441985458</v>
      </c>
      <c r="N2899" s="9">
        <f t="shared" si="137"/>
        <v>42258.646504629629</v>
      </c>
      <c r="O2899" s="11">
        <f>YEAR(Table1[[#This Row],[launch date  conversion]])</f>
        <v>2015</v>
      </c>
      <c r="P2899" t="b">
        <v>0</v>
      </c>
      <c r="Q2899">
        <v>3</v>
      </c>
      <c r="R2899" t="b">
        <v>0</v>
      </c>
      <c r="S2899" t="s">
        <v>8269</v>
      </c>
      <c r="T2899" t="s">
        <v>8356</v>
      </c>
      <c r="U2899" t="s">
        <v>8360</v>
      </c>
    </row>
    <row r="2900" spans="1:21" ht="50" customHeight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15" t="str">
        <f t="shared" si="135"/>
        <v>5000 to 9999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 s="9">
        <f t="shared" si="136"/>
        <v>42308.664965277778</v>
      </c>
      <c r="L2900" s="11">
        <v>2015</v>
      </c>
      <c r="M2900">
        <v>1443715053</v>
      </c>
      <c r="N2900" s="9">
        <f t="shared" si="137"/>
        <v>42278.664965277778</v>
      </c>
      <c r="O2900" s="11">
        <f>YEAR(Table1[[#This Row],[launch date  conversion]])</f>
        <v>2015</v>
      </c>
      <c r="P2900" t="b">
        <v>0</v>
      </c>
      <c r="Q2900">
        <v>12</v>
      </c>
      <c r="R2900" t="b">
        <v>0</v>
      </c>
      <c r="S2900" t="s">
        <v>8269</v>
      </c>
      <c r="T2900" t="s">
        <v>8356</v>
      </c>
      <c r="U2900" t="s">
        <v>8360</v>
      </c>
    </row>
    <row r="2901" spans="1:21" ht="50" customHeight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15" t="str">
        <f t="shared" si="135"/>
        <v>10000 to 14999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9">
        <f t="shared" si="136"/>
        <v>42575.078217592592</v>
      </c>
      <c r="L2901" s="11">
        <v>2016</v>
      </c>
      <c r="M2901">
        <v>1464141158</v>
      </c>
      <c r="N2901" s="9">
        <f t="shared" si="137"/>
        <v>42515.078217592592</v>
      </c>
      <c r="O2901" s="11">
        <f>YEAR(Table1[[#This Row],[launch date  conversion]])</f>
        <v>2016</v>
      </c>
      <c r="P2901" t="b">
        <v>0</v>
      </c>
      <c r="Q2901">
        <v>0</v>
      </c>
      <c r="R2901" t="b">
        <v>0</v>
      </c>
      <c r="S2901" t="s">
        <v>8269</v>
      </c>
      <c r="T2901" t="s">
        <v>8356</v>
      </c>
      <c r="U2901" t="s">
        <v>8360</v>
      </c>
    </row>
    <row r="2902" spans="1:21" ht="50" customHeight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15" t="str">
        <f t="shared" si="135"/>
        <v>5000 to 9999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 s="9">
        <f t="shared" si="136"/>
        <v>41860.234166666669</v>
      </c>
      <c r="L2902" s="11">
        <v>2014</v>
      </c>
      <c r="M2902">
        <v>1404970632</v>
      </c>
      <c r="N2902" s="9">
        <f t="shared" si="137"/>
        <v>41830.234166666669</v>
      </c>
      <c r="O2902" s="11">
        <f>YEAR(Table1[[#This Row],[launch date  conversion]])</f>
        <v>2014</v>
      </c>
      <c r="P2902" t="b">
        <v>0</v>
      </c>
      <c r="Q2902">
        <v>7</v>
      </c>
      <c r="R2902" t="b">
        <v>0</v>
      </c>
      <c r="S2902" t="s">
        <v>8269</v>
      </c>
      <c r="T2902" t="s">
        <v>8356</v>
      </c>
      <c r="U2902" t="s">
        <v>8360</v>
      </c>
    </row>
    <row r="2903" spans="1:21" ht="50" customHeight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15" t="str">
        <f t="shared" si="135"/>
        <v>less than 1000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 s="9">
        <f t="shared" si="136"/>
        <v>42042.904386574075</v>
      </c>
      <c r="L2903" s="11">
        <v>2015</v>
      </c>
      <c r="M2903">
        <v>1418161339</v>
      </c>
      <c r="N2903" s="9">
        <f t="shared" si="137"/>
        <v>41982.904386574075</v>
      </c>
      <c r="O2903" s="11">
        <f>YEAR(Table1[[#This Row],[launch date  conversion]])</f>
        <v>2014</v>
      </c>
      <c r="P2903" t="b">
        <v>0</v>
      </c>
      <c r="Q2903">
        <v>2</v>
      </c>
      <c r="R2903" t="b">
        <v>0</v>
      </c>
      <c r="S2903" t="s">
        <v>8269</v>
      </c>
      <c r="T2903" t="s">
        <v>8356</v>
      </c>
      <c r="U2903" t="s">
        <v>8360</v>
      </c>
    </row>
    <row r="2904" spans="1:21" ht="50" customHeight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15" t="str">
        <f t="shared" si="135"/>
        <v>Greater than 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 s="9">
        <f t="shared" si="136"/>
        <v>42240.439768518518</v>
      </c>
      <c r="L2904" s="11">
        <v>2015</v>
      </c>
      <c r="M2904">
        <v>1437820396</v>
      </c>
      <c r="N2904" s="9">
        <f t="shared" si="137"/>
        <v>42210.439768518518</v>
      </c>
      <c r="O2904" s="11">
        <f>YEAR(Table1[[#This Row],[launch date  conversion]])</f>
        <v>2015</v>
      </c>
      <c r="P2904" t="b">
        <v>0</v>
      </c>
      <c r="Q2904">
        <v>1</v>
      </c>
      <c r="R2904" t="b">
        <v>0</v>
      </c>
      <c r="S2904" t="s">
        <v>8269</v>
      </c>
      <c r="T2904" t="s">
        <v>8356</v>
      </c>
      <c r="U2904" t="s">
        <v>8360</v>
      </c>
    </row>
    <row r="2905" spans="1:21" ht="50" customHeight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15" t="str">
        <f t="shared" si="135"/>
        <v>5000 to 9999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 s="9">
        <f t="shared" si="136"/>
        <v>42256.166874999995</v>
      </c>
      <c r="L2905" s="11">
        <v>2015</v>
      </c>
      <c r="M2905">
        <v>1436587218</v>
      </c>
      <c r="N2905" s="9">
        <f t="shared" si="137"/>
        <v>42196.166874999995</v>
      </c>
      <c r="O2905" s="11">
        <f>YEAR(Table1[[#This Row],[launch date  conversion]])</f>
        <v>2015</v>
      </c>
      <c r="P2905" t="b">
        <v>0</v>
      </c>
      <c r="Q2905">
        <v>4</v>
      </c>
      <c r="R2905" t="b">
        <v>0</v>
      </c>
      <c r="S2905" t="s">
        <v>8269</v>
      </c>
      <c r="T2905" t="s">
        <v>8356</v>
      </c>
      <c r="U2905" t="s">
        <v>8360</v>
      </c>
    </row>
    <row r="2906" spans="1:21" ht="50" customHeight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15" t="str">
        <f t="shared" si="135"/>
        <v>1000 to 4999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 s="9">
        <f t="shared" si="136"/>
        <v>41952.5</v>
      </c>
      <c r="L2906" s="11">
        <v>2014</v>
      </c>
      <c r="M2906">
        <v>1414538031</v>
      </c>
      <c r="N2906" s="9">
        <f t="shared" si="137"/>
        <v>41940.967951388891</v>
      </c>
      <c r="O2906" s="11">
        <f>YEAR(Table1[[#This Row],[launch date  conversion]])</f>
        <v>2014</v>
      </c>
      <c r="P2906" t="b">
        <v>0</v>
      </c>
      <c r="Q2906">
        <v>4</v>
      </c>
      <c r="R2906" t="b">
        <v>0</v>
      </c>
      <c r="S2906" t="s">
        <v>8269</v>
      </c>
      <c r="T2906" t="s">
        <v>8356</v>
      </c>
      <c r="U2906" t="s">
        <v>8360</v>
      </c>
    </row>
    <row r="2907" spans="1:21" ht="50" customHeight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15" t="str">
        <f t="shared" si="135"/>
        <v>1000 to 4999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 s="9">
        <f t="shared" si="136"/>
        <v>42620.056863425925</v>
      </c>
      <c r="L2907" s="11">
        <v>2016</v>
      </c>
      <c r="M2907">
        <v>1472001713</v>
      </c>
      <c r="N2907" s="9">
        <f t="shared" si="137"/>
        <v>42606.056863425925</v>
      </c>
      <c r="O2907" s="11">
        <f>YEAR(Table1[[#This Row],[launch date  conversion]])</f>
        <v>2016</v>
      </c>
      <c r="P2907" t="b">
        <v>0</v>
      </c>
      <c r="Q2907">
        <v>17</v>
      </c>
      <c r="R2907" t="b">
        <v>0</v>
      </c>
      <c r="S2907" t="s">
        <v>8269</v>
      </c>
      <c r="T2907" t="s">
        <v>8356</v>
      </c>
      <c r="U2907" t="s">
        <v>8360</v>
      </c>
    </row>
    <row r="2908" spans="1:21" ht="50" customHeight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15" t="str">
        <f t="shared" si="135"/>
        <v>5000 to 9999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 s="9">
        <f t="shared" si="136"/>
        <v>42217.041666666672</v>
      </c>
      <c r="L2908" s="11">
        <v>2015</v>
      </c>
      <c r="M2908">
        <v>1436888066</v>
      </c>
      <c r="N2908" s="9">
        <f t="shared" si="137"/>
        <v>42199.648912037039</v>
      </c>
      <c r="O2908" s="11">
        <f>YEAR(Table1[[#This Row],[launch date  conversion]])</f>
        <v>2015</v>
      </c>
      <c r="P2908" t="b">
        <v>0</v>
      </c>
      <c r="Q2908">
        <v>7</v>
      </c>
      <c r="R2908" t="b">
        <v>0</v>
      </c>
      <c r="S2908" t="s">
        <v>8269</v>
      </c>
      <c r="T2908" t="s">
        <v>8356</v>
      </c>
      <c r="U2908" t="s">
        <v>8360</v>
      </c>
    </row>
    <row r="2909" spans="1:21" ht="50" customHeight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15" t="str">
        <f t="shared" si="135"/>
        <v>1000 to 4999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 s="9">
        <f t="shared" si="136"/>
        <v>42504.877743055549</v>
      </c>
      <c r="L2909" s="11">
        <v>2016</v>
      </c>
      <c r="M2909">
        <v>1458075837</v>
      </c>
      <c r="N2909" s="9">
        <f t="shared" si="137"/>
        <v>42444.877743055549</v>
      </c>
      <c r="O2909" s="11">
        <f>YEAR(Table1[[#This Row],[launch date  conversion]])</f>
        <v>2016</v>
      </c>
      <c r="P2909" t="b">
        <v>0</v>
      </c>
      <c r="Q2909">
        <v>2</v>
      </c>
      <c r="R2909" t="b">
        <v>0</v>
      </c>
      <c r="S2909" t="s">
        <v>8269</v>
      </c>
      <c r="T2909" t="s">
        <v>8356</v>
      </c>
      <c r="U2909" t="s">
        <v>8360</v>
      </c>
    </row>
    <row r="2910" spans="1:21" ht="50" customHeight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15" t="str">
        <f t="shared" si="135"/>
        <v>5000 to 9999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 s="9">
        <f t="shared" si="136"/>
        <v>42529.731701388882</v>
      </c>
      <c r="L2910" s="11">
        <v>2016</v>
      </c>
      <c r="M2910">
        <v>1462815219</v>
      </c>
      <c r="N2910" s="9">
        <f t="shared" si="137"/>
        <v>42499.731701388882</v>
      </c>
      <c r="O2910" s="11">
        <f>YEAR(Table1[[#This Row],[launch date  conversion]])</f>
        <v>2016</v>
      </c>
      <c r="P2910" t="b">
        <v>0</v>
      </c>
      <c r="Q2910">
        <v>5</v>
      </c>
      <c r="R2910" t="b">
        <v>0</v>
      </c>
      <c r="S2910" t="s">
        <v>8269</v>
      </c>
      <c r="T2910" t="s">
        <v>8356</v>
      </c>
      <c r="U2910" t="s">
        <v>8360</v>
      </c>
    </row>
    <row r="2911" spans="1:21" ht="50" customHeight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15" t="str">
        <f t="shared" si="135"/>
        <v>Greater than 50000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 s="9">
        <f t="shared" si="136"/>
        <v>41968.823611111111</v>
      </c>
      <c r="L2911" s="11">
        <v>2014</v>
      </c>
      <c r="M2911">
        <v>1413527001</v>
      </c>
      <c r="N2911" s="9">
        <f t="shared" si="137"/>
        <v>41929.266215277778</v>
      </c>
      <c r="O2911" s="11">
        <f>YEAR(Table1[[#This Row],[launch date  conversion]])</f>
        <v>2014</v>
      </c>
      <c r="P2911" t="b">
        <v>0</v>
      </c>
      <c r="Q2911">
        <v>1</v>
      </c>
      <c r="R2911" t="b">
        <v>0</v>
      </c>
      <c r="S2911" t="s">
        <v>8269</v>
      </c>
      <c r="T2911" t="s">
        <v>8356</v>
      </c>
      <c r="U2911" t="s">
        <v>8360</v>
      </c>
    </row>
    <row r="2912" spans="1:21" ht="50" customHeight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15" t="str">
        <f t="shared" si="135"/>
        <v>30000 to 34999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 s="9">
        <f t="shared" si="136"/>
        <v>42167.841284722221</v>
      </c>
      <c r="L2912" s="11">
        <v>2015</v>
      </c>
      <c r="M2912">
        <v>1428955887</v>
      </c>
      <c r="N2912" s="9">
        <f t="shared" si="137"/>
        <v>42107.841284722221</v>
      </c>
      <c r="O2912" s="11">
        <f>YEAR(Table1[[#This Row],[launch date  conversion]])</f>
        <v>2015</v>
      </c>
      <c r="P2912" t="b">
        <v>0</v>
      </c>
      <c r="Q2912">
        <v>1</v>
      </c>
      <c r="R2912" t="b">
        <v>0</v>
      </c>
      <c r="S2912" t="s">
        <v>8269</v>
      </c>
      <c r="T2912" t="s">
        <v>8356</v>
      </c>
      <c r="U2912" t="s">
        <v>8360</v>
      </c>
    </row>
    <row r="2913" spans="1:21" ht="50" customHeight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15" t="str">
        <f t="shared" si="135"/>
        <v>1000 to 4999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 s="9">
        <f t="shared" si="136"/>
        <v>42182.768819444449</v>
      </c>
      <c r="L2913" s="11">
        <v>2015</v>
      </c>
      <c r="M2913">
        <v>1431973626</v>
      </c>
      <c r="N2913" s="9">
        <f t="shared" si="137"/>
        <v>42142.768819444449</v>
      </c>
      <c r="O2913" s="11">
        <f>YEAR(Table1[[#This Row],[launch date  conversion]])</f>
        <v>2015</v>
      </c>
      <c r="P2913" t="b">
        <v>0</v>
      </c>
      <c r="Q2913">
        <v>14</v>
      </c>
      <c r="R2913" t="b">
        <v>0</v>
      </c>
      <c r="S2913" t="s">
        <v>8269</v>
      </c>
      <c r="T2913" t="s">
        <v>8356</v>
      </c>
      <c r="U2913" t="s">
        <v>8360</v>
      </c>
    </row>
    <row r="2914" spans="1:21" ht="50" customHeight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15" t="str">
        <f t="shared" si="135"/>
        <v>10000 to 14999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 s="9">
        <f t="shared" si="136"/>
        <v>42384.131643518514</v>
      </c>
      <c r="L2914" s="11">
        <v>2016</v>
      </c>
      <c r="M2914">
        <v>1450235374</v>
      </c>
      <c r="N2914" s="9">
        <f t="shared" si="137"/>
        <v>42354.131643518514</v>
      </c>
      <c r="O2914" s="11">
        <f>YEAR(Table1[[#This Row],[launch date  conversion]])</f>
        <v>2015</v>
      </c>
      <c r="P2914" t="b">
        <v>0</v>
      </c>
      <c r="Q2914">
        <v>26</v>
      </c>
      <c r="R2914" t="b">
        <v>0</v>
      </c>
      <c r="S2914" t="s">
        <v>8269</v>
      </c>
      <c r="T2914" t="s">
        <v>8356</v>
      </c>
      <c r="U2914" t="s">
        <v>8360</v>
      </c>
    </row>
    <row r="2915" spans="1:21" ht="50" customHeight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15" t="str">
        <f t="shared" si="135"/>
        <v>10000 to 14999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 s="9">
        <f t="shared" si="136"/>
        <v>41888.922905092593</v>
      </c>
      <c r="L2915" s="11">
        <v>2014</v>
      </c>
      <c r="M2915">
        <v>1404857339</v>
      </c>
      <c r="N2915" s="9">
        <f t="shared" si="137"/>
        <v>41828.922905092593</v>
      </c>
      <c r="O2915" s="11">
        <f>YEAR(Table1[[#This Row],[launch date  conversion]])</f>
        <v>2014</v>
      </c>
      <c r="P2915" t="b">
        <v>0</v>
      </c>
      <c r="Q2915">
        <v>2</v>
      </c>
      <c r="R2915" t="b">
        <v>0</v>
      </c>
      <c r="S2915" t="s">
        <v>8269</v>
      </c>
      <c r="T2915" t="s">
        <v>8356</v>
      </c>
      <c r="U2915" t="s">
        <v>8360</v>
      </c>
    </row>
    <row r="2916" spans="1:21" ht="50" customHeight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15" t="str">
        <f t="shared" si="135"/>
        <v>25000 to 29999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 s="9">
        <f t="shared" si="136"/>
        <v>42077.865671296298</v>
      </c>
      <c r="L2916" s="11">
        <v>2015</v>
      </c>
      <c r="M2916">
        <v>1421185594</v>
      </c>
      <c r="N2916" s="9">
        <f t="shared" si="137"/>
        <v>42017.907337962963</v>
      </c>
      <c r="O2916" s="11">
        <f>YEAR(Table1[[#This Row],[launch date  conversion]])</f>
        <v>2015</v>
      </c>
      <c r="P2916" t="b">
        <v>0</v>
      </c>
      <c r="Q2916">
        <v>1</v>
      </c>
      <c r="R2916" t="b">
        <v>0</v>
      </c>
      <c r="S2916" t="s">
        <v>8269</v>
      </c>
      <c r="T2916" t="s">
        <v>8356</v>
      </c>
      <c r="U2916" t="s">
        <v>8360</v>
      </c>
    </row>
    <row r="2917" spans="1:21" ht="50" customHeight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15" t="str">
        <f t="shared" si="135"/>
        <v>1000 to 4999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 s="9">
        <f t="shared" si="136"/>
        <v>42445.356365740736</v>
      </c>
      <c r="L2917" s="11">
        <v>2016</v>
      </c>
      <c r="M2917">
        <v>1455528790</v>
      </c>
      <c r="N2917" s="9">
        <f t="shared" si="137"/>
        <v>42415.398032407407</v>
      </c>
      <c r="O2917" s="11">
        <f>YEAR(Table1[[#This Row],[launch date  conversion]])</f>
        <v>2016</v>
      </c>
      <c r="P2917" t="b">
        <v>0</v>
      </c>
      <c r="Q2917">
        <v>3</v>
      </c>
      <c r="R2917" t="b">
        <v>0</v>
      </c>
      <c r="S2917" t="s">
        <v>8269</v>
      </c>
      <c r="T2917" t="s">
        <v>8356</v>
      </c>
      <c r="U2917" t="s">
        <v>8360</v>
      </c>
    </row>
    <row r="2918" spans="1:21" ht="50" customHeight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15" t="str">
        <f t="shared" si="135"/>
        <v>1000 to 4999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 s="9">
        <f t="shared" si="136"/>
        <v>41778.476724537039</v>
      </c>
      <c r="L2918" s="11">
        <v>2014</v>
      </c>
      <c r="M2918">
        <v>1398511589</v>
      </c>
      <c r="N2918" s="9">
        <f t="shared" si="137"/>
        <v>41755.476724537039</v>
      </c>
      <c r="O2918" s="11">
        <f>YEAR(Table1[[#This Row],[launch date  conversion]])</f>
        <v>2014</v>
      </c>
      <c r="P2918" t="b">
        <v>0</v>
      </c>
      <c r="Q2918">
        <v>7</v>
      </c>
      <c r="R2918" t="b">
        <v>0</v>
      </c>
      <c r="S2918" t="s">
        <v>8269</v>
      </c>
      <c r="T2918" t="s">
        <v>8356</v>
      </c>
      <c r="U2918" t="s">
        <v>8360</v>
      </c>
    </row>
    <row r="2919" spans="1:21" ht="50" customHeight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15" t="str">
        <f t="shared" si="135"/>
        <v>1000 to 4999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 s="9">
        <f t="shared" si="136"/>
        <v>42263.234340277777</v>
      </c>
      <c r="L2919" s="11">
        <v>2015</v>
      </c>
      <c r="M2919">
        <v>1440826647</v>
      </c>
      <c r="N2919" s="9">
        <f t="shared" si="137"/>
        <v>42245.234340277777</v>
      </c>
      <c r="O2919" s="11">
        <f>YEAR(Table1[[#This Row],[launch date  conversion]])</f>
        <v>2015</v>
      </c>
      <c r="P2919" t="b">
        <v>0</v>
      </c>
      <c r="Q2919">
        <v>9</v>
      </c>
      <c r="R2919" t="b">
        <v>0</v>
      </c>
      <c r="S2919" t="s">
        <v>8269</v>
      </c>
      <c r="T2919" t="s">
        <v>8356</v>
      </c>
      <c r="U2919" t="s">
        <v>8360</v>
      </c>
    </row>
    <row r="2920" spans="1:21" ht="50" customHeight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15" t="str">
        <f t="shared" si="135"/>
        <v>5000 to 9999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 s="9">
        <f t="shared" si="136"/>
        <v>42306.629710648151</v>
      </c>
      <c r="L2920" s="11">
        <v>2015</v>
      </c>
      <c r="M2920">
        <v>1443712007</v>
      </c>
      <c r="N2920" s="9">
        <f t="shared" si="137"/>
        <v>42278.629710648151</v>
      </c>
      <c r="O2920" s="11">
        <f>YEAR(Table1[[#This Row],[launch date  conversion]])</f>
        <v>2015</v>
      </c>
      <c r="P2920" t="b">
        <v>0</v>
      </c>
      <c r="Q2920">
        <v>20</v>
      </c>
      <c r="R2920" t="b">
        <v>0</v>
      </c>
      <c r="S2920" t="s">
        <v>8269</v>
      </c>
      <c r="T2920" t="s">
        <v>8356</v>
      </c>
      <c r="U2920" t="s">
        <v>8360</v>
      </c>
    </row>
    <row r="2921" spans="1:21" ht="50" customHeight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15" t="str">
        <f t="shared" si="135"/>
        <v>less than 1000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 s="9">
        <f t="shared" si="136"/>
        <v>41856.61954861111</v>
      </c>
      <c r="L2921" s="11">
        <v>2014</v>
      </c>
      <c r="M2921">
        <v>1404658329</v>
      </c>
      <c r="N2921" s="9">
        <f t="shared" si="137"/>
        <v>41826.61954861111</v>
      </c>
      <c r="O2921" s="11">
        <f>YEAR(Table1[[#This Row],[launch date  conversion]])</f>
        <v>2014</v>
      </c>
      <c r="P2921" t="b">
        <v>0</v>
      </c>
      <c r="Q2921">
        <v>6</v>
      </c>
      <c r="R2921" t="b">
        <v>0</v>
      </c>
      <c r="S2921" t="s">
        <v>8269</v>
      </c>
      <c r="T2921" t="s">
        <v>8356</v>
      </c>
      <c r="U2921" t="s">
        <v>8360</v>
      </c>
    </row>
    <row r="2922" spans="1:21" ht="50" customHeight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15" t="str">
        <f t="shared" si="135"/>
        <v>1000 to 4999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 s="9">
        <f t="shared" si="136"/>
        <v>42088.750810185185</v>
      </c>
      <c r="L2922" s="11">
        <v>2015</v>
      </c>
      <c r="M2922">
        <v>1424718070</v>
      </c>
      <c r="N2922" s="9">
        <f t="shared" si="137"/>
        <v>42058.792476851857</v>
      </c>
      <c r="O2922" s="11">
        <f>YEAR(Table1[[#This Row],[launch date  conversion]])</f>
        <v>2015</v>
      </c>
      <c r="P2922" t="b">
        <v>0</v>
      </c>
      <c r="Q2922">
        <v>13</v>
      </c>
      <c r="R2922" t="b">
        <v>0</v>
      </c>
      <c r="S2922" t="s">
        <v>8269</v>
      </c>
      <c r="T2922" t="s">
        <v>8356</v>
      </c>
      <c r="U2922" t="s">
        <v>8360</v>
      </c>
    </row>
    <row r="2923" spans="1:21" ht="50" customHeight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15" t="str">
        <f t="shared" si="135"/>
        <v>less than 1000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9">
        <f t="shared" si="136"/>
        <v>41907.886620370373</v>
      </c>
      <c r="L2923" s="11">
        <v>2014</v>
      </c>
      <c r="M2923">
        <v>1409087804</v>
      </c>
      <c r="N2923" s="9">
        <f t="shared" si="137"/>
        <v>41877.886620370373</v>
      </c>
      <c r="O2923" s="11">
        <f>YEAR(Table1[[#This Row],[launch date  conversion]])</f>
        <v>2014</v>
      </c>
      <c r="P2923" t="b">
        <v>0</v>
      </c>
      <c r="Q2923">
        <v>3</v>
      </c>
      <c r="R2923" t="b">
        <v>1</v>
      </c>
      <c r="S2923" t="s">
        <v>8303</v>
      </c>
      <c r="T2923" t="s">
        <v>8356</v>
      </c>
      <c r="U2923" t="s">
        <v>8397</v>
      </c>
    </row>
    <row r="2924" spans="1:21" ht="50" customHeight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15" t="str">
        <f t="shared" si="135"/>
        <v>less than 1000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 s="9">
        <f t="shared" si="136"/>
        <v>42142.874155092592</v>
      </c>
      <c r="L2924" s="11">
        <v>2015</v>
      </c>
      <c r="M2924">
        <v>1428094727</v>
      </c>
      <c r="N2924" s="9">
        <f t="shared" si="137"/>
        <v>42097.874155092592</v>
      </c>
      <c r="O2924" s="11">
        <f>YEAR(Table1[[#This Row],[launch date  conversion]])</f>
        <v>2015</v>
      </c>
      <c r="P2924" t="b">
        <v>0</v>
      </c>
      <c r="Q2924">
        <v>6</v>
      </c>
      <c r="R2924" t="b">
        <v>1</v>
      </c>
      <c r="S2924" t="s">
        <v>8303</v>
      </c>
      <c r="T2924" t="s">
        <v>8356</v>
      </c>
      <c r="U2924" t="s">
        <v>8397</v>
      </c>
    </row>
    <row r="2925" spans="1:21" ht="50" customHeight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15" t="str">
        <f t="shared" si="135"/>
        <v>less than 1000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 s="9">
        <f t="shared" si="136"/>
        <v>42028.125</v>
      </c>
      <c r="L2925" s="11">
        <v>2015</v>
      </c>
      <c r="M2925">
        <v>1420774779</v>
      </c>
      <c r="N2925" s="9">
        <f t="shared" si="137"/>
        <v>42013.15253472222</v>
      </c>
      <c r="O2925" s="11">
        <f>YEAR(Table1[[#This Row],[launch date  conversion]])</f>
        <v>2015</v>
      </c>
      <c r="P2925" t="b">
        <v>0</v>
      </c>
      <c r="Q2925">
        <v>10</v>
      </c>
      <c r="R2925" t="b">
        <v>1</v>
      </c>
      <c r="S2925" t="s">
        <v>8303</v>
      </c>
      <c r="T2925" t="s">
        <v>8356</v>
      </c>
      <c r="U2925" t="s">
        <v>8397</v>
      </c>
    </row>
    <row r="2926" spans="1:21" ht="50" customHeight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15" t="str">
        <f t="shared" si="135"/>
        <v>25000 to 29999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 s="9">
        <f t="shared" si="136"/>
        <v>42133.165972222225</v>
      </c>
      <c r="L2926" s="11">
        <v>2015</v>
      </c>
      <c r="M2926">
        <v>1428585710</v>
      </c>
      <c r="N2926" s="9">
        <f t="shared" si="137"/>
        <v>42103.556828703702</v>
      </c>
      <c r="O2926" s="11">
        <f>YEAR(Table1[[#This Row],[launch date  conversion]])</f>
        <v>2015</v>
      </c>
      <c r="P2926" t="b">
        <v>0</v>
      </c>
      <c r="Q2926">
        <v>147</v>
      </c>
      <c r="R2926" t="b">
        <v>1</v>
      </c>
      <c r="S2926" t="s">
        <v>8303</v>
      </c>
      <c r="T2926" t="s">
        <v>8356</v>
      </c>
      <c r="U2926" t="s">
        <v>8397</v>
      </c>
    </row>
    <row r="2927" spans="1:21" ht="50" customHeight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15" t="str">
        <f t="shared" si="135"/>
        <v>45000 to 49999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 s="9">
        <f t="shared" si="136"/>
        <v>41893.584120370368</v>
      </c>
      <c r="L2927" s="11">
        <v>2014</v>
      </c>
      <c r="M2927">
        <v>1407852068</v>
      </c>
      <c r="N2927" s="9">
        <f t="shared" si="137"/>
        <v>41863.584120370368</v>
      </c>
      <c r="O2927" s="11">
        <f>YEAR(Table1[[#This Row],[launch date  conversion]])</f>
        <v>2014</v>
      </c>
      <c r="P2927" t="b">
        <v>0</v>
      </c>
      <c r="Q2927">
        <v>199</v>
      </c>
      <c r="R2927" t="b">
        <v>1</v>
      </c>
      <c r="S2927" t="s">
        <v>8303</v>
      </c>
      <c r="T2927" t="s">
        <v>8356</v>
      </c>
      <c r="U2927" t="s">
        <v>8397</v>
      </c>
    </row>
    <row r="2928" spans="1:21" ht="50" customHeight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15" t="str">
        <f t="shared" si="135"/>
        <v>1000 to 4999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 s="9">
        <f t="shared" si="136"/>
        <v>42058.765960648147</v>
      </c>
      <c r="L2928" s="11">
        <v>2015</v>
      </c>
      <c r="M2928">
        <v>1423506179</v>
      </c>
      <c r="N2928" s="9">
        <f t="shared" si="137"/>
        <v>42044.765960648147</v>
      </c>
      <c r="O2928" s="11">
        <f>YEAR(Table1[[#This Row],[launch date  conversion]])</f>
        <v>2015</v>
      </c>
      <c r="P2928" t="b">
        <v>0</v>
      </c>
      <c r="Q2928">
        <v>50</v>
      </c>
      <c r="R2928" t="b">
        <v>1</v>
      </c>
      <c r="S2928" t="s">
        <v>8303</v>
      </c>
      <c r="T2928" t="s">
        <v>8356</v>
      </c>
      <c r="U2928" t="s">
        <v>8397</v>
      </c>
    </row>
    <row r="2929" spans="1:21" ht="50" customHeight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15" t="str">
        <f t="shared" si="135"/>
        <v>1000 to 4999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 s="9">
        <f t="shared" si="136"/>
        <v>41835.208333333336</v>
      </c>
      <c r="L2929" s="11">
        <v>2014</v>
      </c>
      <c r="M2929">
        <v>1402934629</v>
      </c>
      <c r="N2929" s="9">
        <f t="shared" si="137"/>
        <v>41806.669317129628</v>
      </c>
      <c r="O2929" s="11">
        <f>YEAR(Table1[[#This Row],[launch date  conversion]])</f>
        <v>2014</v>
      </c>
      <c r="P2929" t="b">
        <v>0</v>
      </c>
      <c r="Q2929">
        <v>21</v>
      </c>
      <c r="R2929" t="b">
        <v>1</v>
      </c>
      <c r="S2929" t="s">
        <v>8303</v>
      </c>
      <c r="T2929" t="s">
        <v>8356</v>
      </c>
      <c r="U2929" t="s">
        <v>8397</v>
      </c>
    </row>
    <row r="2930" spans="1:21" ht="50" customHeight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15" t="str">
        <f t="shared" si="135"/>
        <v>1000 to 4999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 s="9">
        <f t="shared" si="136"/>
        <v>42433.998217592598</v>
      </c>
      <c r="L2930" s="11">
        <v>2016</v>
      </c>
      <c r="M2930">
        <v>1454543846</v>
      </c>
      <c r="N2930" s="9">
        <f t="shared" si="137"/>
        <v>42403.998217592598</v>
      </c>
      <c r="O2930" s="11">
        <f>YEAR(Table1[[#This Row],[launch date  conversion]])</f>
        <v>2016</v>
      </c>
      <c r="P2930" t="b">
        <v>0</v>
      </c>
      <c r="Q2930">
        <v>24</v>
      </c>
      <c r="R2930" t="b">
        <v>1</v>
      </c>
      <c r="S2930" t="s">
        <v>8303</v>
      </c>
      <c r="T2930" t="s">
        <v>8356</v>
      </c>
      <c r="U2930" t="s">
        <v>8397</v>
      </c>
    </row>
    <row r="2931" spans="1:21" ht="50" customHeight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15" t="str">
        <f t="shared" si="135"/>
        <v>5000 to 9999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 s="9">
        <f t="shared" si="136"/>
        <v>41784.564328703702</v>
      </c>
      <c r="L2931" s="11">
        <v>2014</v>
      </c>
      <c r="M2931">
        <v>1398432758</v>
      </c>
      <c r="N2931" s="9">
        <f t="shared" si="137"/>
        <v>41754.564328703702</v>
      </c>
      <c r="O2931" s="11">
        <f>YEAR(Table1[[#This Row],[launch date  conversion]])</f>
        <v>2014</v>
      </c>
      <c r="P2931" t="b">
        <v>0</v>
      </c>
      <c r="Q2931">
        <v>32</v>
      </c>
      <c r="R2931" t="b">
        <v>1</v>
      </c>
      <c r="S2931" t="s">
        <v>8303</v>
      </c>
      <c r="T2931" t="s">
        <v>8356</v>
      </c>
      <c r="U2931" t="s">
        <v>8397</v>
      </c>
    </row>
    <row r="2932" spans="1:21" ht="50" customHeight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15" t="str">
        <f t="shared" si="135"/>
        <v>10000 to 14999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 s="9">
        <f t="shared" si="136"/>
        <v>42131.584074074075</v>
      </c>
      <c r="L2932" s="11">
        <v>2015</v>
      </c>
      <c r="M2932">
        <v>1428415264</v>
      </c>
      <c r="N2932" s="9">
        <f t="shared" si="137"/>
        <v>42101.584074074075</v>
      </c>
      <c r="O2932" s="11">
        <f>YEAR(Table1[[#This Row],[launch date  conversion]])</f>
        <v>2015</v>
      </c>
      <c r="P2932" t="b">
        <v>0</v>
      </c>
      <c r="Q2932">
        <v>62</v>
      </c>
      <c r="R2932" t="b">
        <v>1</v>
      </c>
      <c r="S2932" t="s">
        <v>8303</v>
      </c>
      <c r="T2932" t="s">
        <v>8356</v>
      </c>
      <c r="U2932" t="s">
        <v>8397</v>
      </c>
    </row>
    <row r="2933" spans="1:21" ht="50" customHeight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15" t="str">
        <f t="shared" si="135"/>
        <v>less than 1000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 s="9">
        <f t="shared" si="136"/>
        <v>41897.255555555559</v>
      </c>
      <c r="L2933" s="11">
        <v>2014</v>
      </c>
      <c r="M2933">
        <v>1408604363</v>
      </c>
      <c r="N2933" s="9">
        <f t="shared" si="137"/>
        <v>41872.291238425925</v>
      </c>
      <c r="O2933" s="11">
        <f>YEAR(Table1[[#This Row],[launch date  conversion]])</f>
        <v>2014</v>
      </c>
      <c r="P2933" t="b">
        <v>0</v>
      </c>
      <c r="Q2933">
        <v>9</v>
      </c>
      <c r="R2933" t="b">
        <v>1</v>
      </c>
      <c r="S2933" t="s">
        <v>8303</v>
      </c>
      <c r="T2933" t="s">
        <v>8356</v>
      </c>
      <c r="U2933" t="s">
        <v>8397</v>
      </c>
    </row>
    <row r="2934" spans="1:21" ht="50" customHeight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15" t="str">
        <f t="shared" si="135"/>
        <v>1000 to 4999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 s="9">
        <f t="shared" si="136"/>
        <v>42056.458333333328</v>
      </c>
      <c r="L2934" s="11">
        <v>2015</v>
      </c>
      <c r="M2934">
        <v>1421812637</v>
      </c>
      <c r="N2934" s="9">
        <f t="shared" si="137"/>
        <v>42025.164780092593</v>
      </c>
      <c r="O2934" s="11">
        <f>YEAR(Table1[[#This Row],[launch date  conversion]])</f>
        <v>2015</v>
      </c>
      <c r="P2934" t="b">
        <v>0</v>
      </c>
      <c r="Q2934">
        <v>38</v>
      </c>
      <c r="R2934" t="b">
        <v>1</v>
      </c>
      <c r="S2934" t="s">
        <v>8303</v>
      </c>
      <c r="T2934" t="s">
        <v>8356</v>
      </c>
      <c r="U2934" t="s">
        <v>8397</v>
      </c>
    </row>
    <row r="2935" spans="1:21" ht="50" customHeight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15" t="str">
        <f t="shared" si="135"/>
        <v>1000 to 4999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 s="9">
        <f t="shared" si="136"/>
        <v>42525.956631944442</v>
      </c>
      <c r="L2935" s="11">
        <v>2016</v>
      </c>
      <c r="M2935">
        <v>1462489053</v>
      </c>
      <c r="N2935" s="9">
        <f t="shared" si="137"/>
        <v>42495.956631944442</v>
      </c>
      <c r="O2935" s="11">
        <f>YEAR(Table1[[#This Row],[launch date  conversion]])</f>
        <v>2016</v>
      </c>
      <c r="P2935" t="b">
        <v>0</v>
      </c>
      <c r="Q2935">
        <v>54</v>
      </c>
      <c r="R2935" t="b">
        <v>1</v>
      </c>
      <c r="S2935" t="s">
        <v>8303</v>
      </c>
      <c r="T2935" t="s">
        <v>8356</v>
      </c>
      <c r="U2935" t="s">
        <v>8397</v>
      </c>
    </row>
    <row r="2936" spans="1:21" ht="50" customHeight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15" t="str">
        <f t="shared" si="135"/>
        <v>1000 to 4999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 s="9">
        <f t="shared" si="136"/>
        <v>41805.636157407411</v>
      </c>
      <c r="L2936" s="11">
        <v>2014</v>
      </c>
      <c r="M2936">
        <v>1400253364</v>
      </c>
      <c r="N2936" s="9">
        <f t="shared" si="137"/>
        <v>41775.636157407411</v>
      </c>
      <c r="O2936" s="11">
        <f>YEAR(Table1[[#This Row],[launch date  conversion]])</f>
        <v>2014</v>
      </c>
      <c r="P2936" t="b">
        <v>0</v>
      </c>
      <c r="Q2936">
        <v>37</v>
      </c>
      <c r="R2936" t="b">
        <v>1</v>
      </c>
      <c r="S2936" t="s">
        <v>8303</v>
      </c>
      <c r="T2936" t="s">
        <v>8356</v>
      </c>
      <c r="U2936" t="s">
        <v>8397</v>
      </c>
    </row>
    <row r="2937" spans="1:21" ht="50" customHeight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15" t="str">
        <f t="shared" si="135"/>
        <v>1000 to 4999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 s="9">
        <f t="shared" si="136"/>
        <v>42611.708333333328</v>
      </c>
      <c r="L2937" s="11">
        <v>2016</v>
      </c>
      <c r="M2937">
        <v>1467468008</v>
      </c>
      <c r="N2937" s="9">
        <f t="shared" si="137"/>
        <v>42553.583425925928</v>
      </c>
      <c r="O2937" s="11">
        <f>YEAR(Table1[[#This Row],[launch date  conversion]])</f>
        <v>2016</v>
      </c>
      <c r="P2937" t="b">
        <v>0</v>
      </c>
      <c r="Q2937">
        <v>39</v>
      </c>
      <c r="R2937" t="b">
        <v>1</v>
      </c>
      <c r="S2937" t="s">
        <v>8303</v>
      </c>
      <c r="T2937" t="s">
        <v>8356</v>
      </c>
      <c r="U2937" t="s">
        <v>8397</v>
      </c>
    </row>
    <row r="2938" spans="1:21" ht="50" customHeight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15" t="str">
        <f t="shared" si="135"/>
        <v>1000 to 4999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 s="9">
        <f t="shared" si="136"/>
        <v>41925.207638888889</v>
      </c>
      <c r="L2938" s="11">
        <v>2014</v>
      </c>
      <c r="M2938">
        <v>1412091423</v>
      </c>
      <c r="N2938" s="9">
        <f t="shared" si="137"/>
        <v>41912.650729166664</v>
      </c>
      <c r="O2938" s="11">
        <f>YEAR(Table1[[#This Row],[launch date  conversion]])</f>
        <v>2014</v>
      </c>
      <c r="P2938" t="b">
        <v>0</v>
      </c>
      <c r="Q2938">
        <v>34</v>
      </c>
      <c r="R2938" t="b">
        <v>1</v>
      </c>
      <c r="S2938" t="s">
        <v>8303</v>
      </c>
      <c r="T2938" t="s">
        <v>8356</v>
      </c>
      <c r="U2938" t="s">
        <v>8397</v>
      </c>
    </row>
    <row r="2939" spans="1:21" ht="50" customHeight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15" t="str">
        <f t="shared" si="135"/>
        <v>1000 to 4999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 s="9">
        <f t="shared" si="136"/>
        <v>41833.457326388889</v>
      </c>
      <c r="L2939" s="11">
        <v>2014</v>
      </c>
      <c r="M2939">
        <v>1402657113</v>
      </c>
      <c r="N2939" s="9">
        <f t="shared" si="137"/>
        <v>41803.457326388889</v>
      </c>
      <c r="O2939" s="11">
        <f>YEAR(Table1[[#This Row],[launch date  conversion]])</f>
        <v>2014</v>
      </c>
      <c r="P2939" t="b">
        <v>0</v>
      </c>
      <c r="Q2939">
        <v>55</v>
      </c>
      <c r="R2939" t="b">
        <v>1</v>
      </c>
      <c r="S2939" t="s">
        <v>8303</v>
      </c>
      <c r="T2939" t="s">
        <v>8356</v>
      </c>
      <c r="U2939" t="s">
        <v>8397</v>
      </c>
    </row>
    <row r="2940" spans="1:21" ht="50" customHeight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15" t="str">
        <f t="shared" si="135"/>
        <v>1000 to 4999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 s="9">
        <f t="shared" si="136"/>
        <v>42034.703865740739</v>
      </c>
      <c r="L2940" s="11">
        <v>2015</v>
      </c>
      <c r="M2940">
        <v>1420044814</v>
      </c>
      <c r="N2940" s="9">
        <f t="shared" si="137"/>
        <v>42004.703865740739</v>
      </c>
      <c r="O2940" s="11">
        <f>YEAR(Table1[[#This Row],[launch date  conversion]])</f>
        <v>2014</v>
      </c>
      <c r="P2940" t="b">
        <v>0</v>
      </c>
      <c r="Q2940">
        <v>32</v>
      </c>
      <c r="R2940" t="b">
        <v>1</v>
      </c>
      <c r="S2940" t="s">
        <v>8303</v>
      </c>
      <c r="T2940" t="s">
        <v>8356</v>
      </c>
      <c r="U2940" t="s">
        <v>8397</v>
      </c>
    </row>
    <row r="2941" spans="1:21" ht="50" customHeight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15" t="str">
        <f t="shared" si="135"/>
        <v>5000 to 9999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 s="9">
        <f t="shared" si="136"/>
        <v>41879.041666666664</v>
      </c>
      <c r="L2941" s="11">
        <v>2014</v>
      </c>
      <c r="M2941">
        <v>1406316312</v>
      </c>
      <c r="N2941" s="9">
        <f t="shared" si="137"/>
        <v>41845.809166666666</v>
      </c>
      <c r="O2941" s="11">
        <f>YEAR(Table1[[#This Row],[launch date  conversion]])</f>
        <v>2014</v>
      </c>
      <c r="P2941" t="b">
        <v>0</v>
      </c>
      <c r="Q2941">
        <v>25</v>
      </c>
      <c r="R2941" t="b">
        <v>1</v>
      </c>
      <c r="S2941" t="s">
        <v>8303</v>
      </c>
      <c r="T2941" t="s">
        <v>8356</v>
      </c>
      <c r="U2941" t="s">
        <v>8397</v>
      </c>
    </row>
    <row r="2942" spans="1:21" ht="50" customHeight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15" t="str">
        <f t="shared" si="135"/>
        <v>1000 to 4999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 s="9">
        <f t="shared" si="136"/>
        <v>42022.773356481484</v>
      </c>
      <c r="L2942" s="11">
        <v>2015</v>
      </c>
      <c r="M2942">
        <v>1418150018</v>
      </c>
      <c r="N2942" s="9">
        <f t="shared" si="137"/>
        <v>41982.773356481484</v>
      </c>
      <c r="O2942" s="11">
        <f>YEAR(Table1[[#This Row],[launch date  conversion]])</f>
        <v>2014</v>
      </c>
      <c r="P2942" t="b">
        <v>0</v>
      </c>
      <c r="Q2942">
        <v>33</v>
      </c>
      <c r="R2942" t="b">
        <v>1</v>
      </c>
      <c r="S2942" t="s">
        <v>8303</v>
      </c>
      <c r="T2942" t="s">
        <v>8356</v>
      </c>
      <c r="U2942" t="s">
        <v>8397</v>
      </c>
    </row>
    <row r="2943" spans="1:21" ht="50" customHeight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15" t="str">
        <f t="shared" si="135"/>
        <v>25000 to 29999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 s="9">
        <f t="shared" si="136"/>
        <v>42064.960127314815</v>
      </c>
      <c r="L2943" s="11">
        <v>2015</v>
      </c>
      <c r="M2943">
        <v>1422658955</v>
      </c>
      <c r="N2943" s="9">
        <f t="shared" si="137"/>
        <v>42034.960127314815</v>
      </c>
      <c r="O2943" s="11">
        <f>YEAR(Table1[[#This Row],[launch date  conversion]])</f>
        <v>2015</v>
      </c>
      <c r="P2943" t="b">
        <v>0</v>
      </c>
      <c r="Q2943">
        <v>1</v>
      </c>
      <c r="R2943" t="b">
        <v>0</v>
      </c>
      <c r="S2943" t="s">
        <v>8301</v>
      </c>
      <c r="T2943" t="s">
        <v>8356</v>
      </c>
      <c r="U2943" t="s">
        <v>8395</v>
      </c>
    </row>
    <row r="2944" spans="1:21" ht="50" customHeight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15" t="str">
        <f t="shared" si="135"/>
        <v>Greater than 50000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 s="9">
        <f t="shared" si="136"/>
        <v>42354.845833333333</v>
      </c>
      <c r="L2944" s="11">
        <v>2015</v>
      </c>
      <c r="M2944">
        <v>1448565459</v>
      </c>
      <c r="N2944" s="9">
        <f t="shared" si="137"/>
        <v>42334.803923611107</v>
      </c>
      <c r="O2944" s="11">
        <f>YEAR(Table1[[#This Row],[launch date  conversion]])</f>
        <v>2015</v>
      </c>
      <c r="P2944" t="b">
        <v>0</v>
      </c>
      <c r="Q2944">
        <v>202</v>
      </c>
      <c r="R2944" t="b">
        <v>0</v>
      </c>
      <c r="S2944" t="s">
        <v>8301</v>
      </c>
      <c r="T2944" t="s">
        <v>8356</v>
      </c>
      <c r="U2944" t="s">
        <v>8395</v>
      </c>
    </row>
    <row r="2945" spans="1:21" ht="50" customHeight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15" t="str">
        <f t="shared" si="135"/>
        <v>1000 to 4999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9">
        <f t="shared" si="136"/>
        <v>42107.129398148143</v>
      </c>
      <c r="L2945" s="11">
        <v>2015</v>
      </c>
      <c r="M2945">
        <v>1426302380</v>
      </c>
      <c r="N2945" s="9">
        <f t="shared" si="137"/>
        <v>42077.129398148143</v>
      </c>
      <c r="O2945" s="11">
        <f>YEAR(Table1[[#This Row],[launch date  conversion]])</f>
        <v>2015</v>
      </c>
      <c r="P2945" t="b">
        <v>0</v>
      </c>
      <c r="Q2945">
        <v>0</v>
      </c>
      <c r="R2945" t="b">
        <v>0</v>
      </c>
      <c r="S2945" t="s">
        <v>8301</v>
      </c>
      <c r="T2945" t="s">
        <v>8356</v>
      </c>
      <c r="U2945" t="s">
        <v>8395</v>
      </c>
    </row>
    <row r="2946" spans="1:21" ht="50" customHeight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15" t="str">
        <f t="shared" ref="E2946:E3009" si="138">_xlfn.IFS(D2946&lt;1000,"less than 1000",D2946&lt;5000, "1000 to 4999",D2946&lt;10000, "5000 to 9999",D2946&lt;15000, "10000 to 14999",D2946&lt;20000,"15000 to 19999",D2946&lt;25000, "20000 to 24999", D2946&lt;30000, "25000 to 29999",D2946&lt;35000,"30000 to 34999", D2946&lt;40000,"35000 to 39999", D2946&lt;45000,"40000 to 44999",D2946&lt;50000,"45000 to 49999",TRUE, "Greater than 50000")</f>
        <v>10000 to 14999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 s="9">
        <f t="shared" si="136"/>
        <v>42162.9143287037</v>
      </c>
      <c r="L2946" s="11">
        <v>2015</v>
      </c>
      <c r="M2946">
        <v>1431122198</v>
      </c>
      <c r="N2946" s="9">
        <f t="shared" si="137"/>
        <v>42132.9143287037</v>
      </c>
      <c r="O2946" s="11">
        <f>YEAR(Table1[[#This Row],[launch date  conversion]])</f>
        <v>2015</v>
      </c>
      <c r="P2946" t="b">
        <v>0</v>
      </c>
      <c r="Q2946">
        <v>1</v>
      </c>
      <c r="R2946" t="b">
        <v>0</v>
      </c>
      <c r="S2946" t="s">
        <v>8301</v>
      </c>
      <c r="T2946" t="s">
        <v>8356</v>
      </c>
      <c r="U2946" t="s">
        <v>8395</v>
      </c>
    </row>
    <row r="2947" spans="1:21" ht="50" customHeight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15" t="str">
        <f t="shared" si="138"/>
        <v>Greater than 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9">
        <f t="shared" ref="K2947:K3010" si="139">(((J2947/60)/60)/24)+DATE(1970,1,1)</f>
        <v>42148.139583333337</v>
      </c>
      <c r="L2947" s="11">
        <v>2015</v>
      </c>
      <c r="M2947">
        <v>1429845660</v>
      </c>
      <c r="N2947" s="9">
        <f t="shared" ref="N2947:N3010" si="140">(((M2947/60)/60)/24)+DATE(1970,1,1)</f>
        <v>42118.139583333337</v>
      </c>
      <c r="O2947" s="11">
        <f>YEAR(Table1[[#This Row],[launch date  conversion]])</f>
        <v>2015</v>
      </c>
      <c r="P2947" t="b">
        <v>0</v>
      </c>
      <c r="Q2947">
        <v>0</v>
      </c>
      <c r="R2947" t="b">
        <v>0</v>
      </c>
      <c r="S2947" t="s">
        <v>8301</v>
      </c>
      <c r="T2947" t="s">
        <v>8356</v>
      </c>
      <c r="U2947" t="s">
        <v>8395</v>
      </c>
    </row>
    <row r="2948" spans="1:21" ht="50" customHeight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15" t="str">
        <f t="shared" si="138"/>
        <v>1000 to 4999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 s="9">
        <f t="shared" si="139"/>
        <v>42597.531157407408</v>
      </c>
      <c r="L2948" s="11">
        <v>2016</v>
      </c>
      <c r="M2948">
        <v>1468673092</v>
      </c>
      <c r="N2948" s="9">
        <f t="shared" si="140"/>
        <v>42567.531157407408</v>
      </c>
      <c r="O2948" s="11">
        <f>YEAR(Table1[[#This Row],[launch date  conversion]])</f>
        <v>2016</v>
      </c>
      <c r="P2948" t="b">
        <v>0</v>
      </c>
      <c r="Q2948">
        <v>2</v>
      </c>
      <c r="R2948" t="b">
        <v>0</v>
      </c>
      <c r="S2948" t="s">
        <v>8301</v>
      </c>
      <c r="T2948" t="s">
        <v>8356</v>
      </c>
      <c r="U2948" t="s">
        <v>8395</v>
      </c>
    </row>
    <row r="2949" spans="1:21" ht="50" customHeight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15" t="str">
        <f t="shared" si="138"/>
        <v>25000 to 29999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 s="9">
        <f t="shared" si="139"/>
        <v>42698.715972222228</v>
      </c>
      <c r="L2949" s="11">
        <v>2016</v>
      </c>
      <c r="M2949">
        <v>1475760567</v>
      </c>
      <c r="N2949" s="9">
        <f t="shared" si="140"/>
        <v>42649.562118055561</v>
      </c>
      <c r="O2949" s="11">
        <f>YEAR(Table1[[#This Row],[launch date  conversion]])</f>
        <v>2016</v>
      </c>
      <c r="P2949" t="b">
        <v>0</v>
      </c>
      <c r="Q2949">
        <v>13</v>
      </c>
      <c r="R2949" t="b">
        <v>0</v>
      </c>
      <c r="S2949" t="s">
        <v>8301</v>
      </c>
      <c r="T2949" t="s">
        <v>8356</v>
      </c>
      <c r="U2949" t="s">
        <v>8395</v>
      </c>
    </row>
    <row r="2950" spans="1:21" ht="50" customHeight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15" t="str">
        <f t="shared" si="138"/>
        <v>Greater than 50000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 s="9">
        <f t="shared" si="139"/>
        <v>42157.649224537032</v>
      </c>
      <c r="L2950" s="11">
        <v>2015</v>
      </c>
      <c r="M2950">
        <v>1428075293</v>
      </c>
      <c r="N2950" s="9">
        <f t="shared" si="140"/>
        <v>42097.649224537032</v>
      </c>
      <c r="O2950" s="11">
        <f>YEAR(Table1[[#This Row],[launch date  conversion]])</f>
        <v>2015</v>
      </c>
      <c r="P2950" t="b">
        <v>0</v>
      </c>
      <c r="Q2950">
        <v>9</v>
      </c>
      <c r="R2950" t="b">
        <v>0</v>
      </c>
      <c r="S2950" t="s">
        <v>8301</v>
      </c>
      <c r="T2950" t="s">
        <v>8356</v>
      </c>
      <c r="U2950" t="s">
        <v>8395</v>
      </c>
    </row>
    <row r="2951" spans="1:21" ht="50" customHeight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15" t="str">
        <f t="shared" si="138"/>
        <v>1000 to 4999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 s="9">
        <f t="shared" si="139"/>
        <v>42327.864780092597</v>
      </c>
      <c r="L2951" s="11">
        <v>2015</v>
      </c>
      <c r="M2951">
        <v>1445370317</v>
      </c>
      <c r="N2951" s="9">
        <f t="shared" si="140"/>
        <v>42297.823113425926</v>
      </c>
      <c r="O2951" s="11">
        <f>YEAR(Table1[[#This Row],[launch date  conversion]])</f>
        <v>2015</v>
      </c>
      <c r="P2951" t="b">
        <v>0</v>
      </c>
      <c r="Q2951">
        <v>2</v>
      </c>
      <c r="R2951" t="b">
        <v>0</v>
      </c>
      <c r="S2951" t="s">
        <v>8301</v>
      </c>
      <c r="T2951" t="s">
        <v>8356</v>
      </c>
      <c r="U2951" t="s">
        <v>8395</v>
      </c>
    </row>
    <row r="2952" spans="1:21" ht="50" customHeight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15" t="str">
        <f t="shared" si="138"/>
        <v>Greater than 50000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9">
        <f t="shared" si="139"/>
        <v>42392.36518518519</v>
      </c>
      <c r="L2952" s="11">
        <v>2016</v>
      </c>
      <c r="M2952">
        <v>1450946752</v>
      </c>
      <c r="N2952" s="9">
        <f t="shared" si="140"/>
        <v>42362.36518518519</v>
      </c>
      <c r="O2952" s="11">
        <f>YEAR(Table1[[#This Row],[launch date  conversion]])</f>
        <v>2015</v>
      </c>
      <c r="P2952" t="b">
        <v>0</v>
      </c>
      <c r="Q2952">
        <v>0</v>
      </c>
      <c r="R2952" t="b">
        <v>0</v>
      </c>
      <c r="S2952" t="s">
        <v>8301</v>
      </c>
      <c r="T2952" t="s">
        <v>8356</v>
      </c>
      <c r="U2952" t="s">
        <v>8395</v>
      </c>
    </row>
    <row r="2953" spans="1:21" ht="50" customHeight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15" t="str">
        <f t="shared" si="138"/>
        <v>Greater than 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 s="9">
        <f t="shared" si="139"/>
        <v>41917.802928240737</v>
      </c>
      <c r="L2953" s="11">
        <v>2014</v>
      </c>
      <c r="M2953">
        <v>1408648573</v>
      </c>
      <c r="N2953" s="9">
        <f t="shared" si="140"/>
        <v>41872.802928240737</v>
      </c>
      <c r="O2953" s="11">
        <f>YEAR(Table1[[#This Row],[launch date  conversion]])</f>
        <v>2014</v>
      </c>
      <c r="P2953" t="b">
        <v>0</v>
      </c>
      <c r="Q2953">
        <v>58</v>
      </c>
      <c r="R2953" t="b">
        <v>0</v>
      </c>
      <c r="S2953" t="s">
        <v>8301</v>
      </c>
      <c r="T2953" t="s">
        <v>8356</v>
      </c>
      <c r="U2953" t="s">
        <v>8395</v>
      </c>
    </row>
    <row r="2954" spans="1:21" ht="50" customHeight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15" t="str">
        <f t="shared" si="138"/>
        <v>20000 to 24999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 s="9">
        <f t="shared" si="139"/>
        <v>42660.166666666672</v>
      </c>
      <c r="L2954" s="11">
        <v>2016</v>
      </c>
      <c r="M2954">
        <v>1473957239</v>
      </c>
      <c r="N2954" s="9">
        <f t="shared" si="140"/>
        <v>42628.690266203703</v>
      </c>
      <c r="O2954" s="11">
        <f>YEAR(Table1[[#This Row],[launch date  conversion]])</f>
        <v>2016</v>
      </c>
      <c r="P2954" t="b">
        <v>0</v>
      </c>
      <c r="Q2954">
        <v>8</v>
      </c>
      <c r="R2954" t="b">
        <v>0</v>
      </c>
      <c r="S2954" t="s">
        <v>8301</v>
      </c>
      <c r="T2954" t="s">
        <v>8356</v>
      </c>
      <c r="U2954" t="s">
        <v>8395</v>
      </c>
    </row>
    <row r="2955" spans="1:21" ht="50" customHeight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15" t="str">
        <f t="shared" si="138"/>
        <v>Greater than 50000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 s="9">
        <f t="shared" si="139"/>
        <v>42285.791909722218</v>
      </c>
      <c r="L2955" s="11">
        <v>2015</v>
      </c>
      <c r="M2955">
        <v>1441738821</v>
      </c>
      <c r="N2955" s="9">
        <f t="shared" si="140"/>
        <v>42255.791909722218</v>
      </c>
      <c r="O2955" s="11">
        <f>YEAR(Table1[[#This Row],[launch date  conversion]])</f>
        <v>2015</v>
      </c>
      <c r="P2955" t="b">
        <v>0</v>
      </c>
      <c r="Q2955">
        <v>3</v>
      </c>
      <c r="R2955" t="b">
        <v>0</v>
      </c>
      <c r="S2955" t="s">
        <v>8301</v>
      </c>
      <c r="T2955" t="s">
        <v>8356</v>
      </c>
      <c r="U2955" t="s">
        <v>8395</v>
      </c>
    </row>
    <row r="2956" spans="1:21" ht="50" customHeight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15" t="str">
        <f t="shared" si="138"/>
        <v>15000 to 19999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9">
        <f t="shared" si="139"/>
        <v>42810.541701388895</v>
      </c>
      <c r="L2956" s="11">
        <v>2017</v>
      </c>
      <c r="M2956">
        <v>1487944803</v>
      </c>
      <c r="N2956" s="9">
        <f t="shared" si="140"/>
        <v>42790.583368055552</v>
      </c>
      <c r="O2956" s="11">
        <f>YEAR(Table1[[#This Row],[launch date  conversion]])</f>
        <v>2017</v>
      </c>
      <c r="P2956" t="b">
        <v>0</v>
      </c>
      <c r="Q2956">
        <v>0</v>
      </c>
      <c r="R2956" t="b">
        <v>0</v>
      </c>
      <c r="S2956" t="s">
        <v>8301</v>
      </c>
      <c r="T2956" t="s">
        <v>8356</v>
      </c>
      <c r="U2956" t="s">
        <v>8395</v>
      </c>
    </row>
    <row r="2957" spans="1:21" ht="50" customHeight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15" t="str">
        <f t="shared" si="138"/>
        <v>1000 to 4999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 s="9">
        <f t="shared" si="139"/>
        <v>42171.741307870368</v>
      </c>
      <c r="L2957" s="11">
        <v>2015</v>
      </c>
      <c r="M2957">
        <v>1431884849</v>
      </c>
      <c r="N2957" s="9">
        <f t="shared" si="140"/>
        <v>42141.741307870368</v>
      </c>
      <c r="O2957" s="11">
        <f>YEAR(Table1[[#This Row],[launch date  conversion]])</f>
        <v>2015</v>
      </c>
      <c r="P2957" t="b">
        <v>0</v>
      </c>
      <c r="Q2957">
        <v>11</v>
      </c>
      <c r="R2957" t="b">
        <v>0</v>
      </c>
      <c r="S2957" t="s">
        <v>8301</v>
      </c>
      <c r="T2957" t="s">
        <v>8356</v>
      </c>
      <c r="U2957" t="s">
        <v>8395</v>
      </c>
    </row>
    <row r="2958" spans="1:21" ht="50" customHeight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15" t="str">
        <f t="shared" si="138"/>
        <v>5000 to 9999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 s="9">
        <f t="shared" si="139"/>
        <v>42494.958912037036</v>
      </c>
      <c r="L2958" s="11">
        <v>2016</v>
      </c>
      <c r="M2958">
        <v>1459810850</v>
      </c>
      <c r="N2958" s="9">
        <f t="shared" si="140"/>
        <v>42464.958912037036</v>
      </c>
      <c r="O2958" s="11">
        <f>YEAR(Table1[[#This Row],[launch date  conversion]])</f>
        <v>2016</v>
      </c>
      <c r="P2958" t="b">
        <v>0</v>
      </c>
      <c r="Q2958">
        <v>20</v>
      </c>
      <c r="R2958" t="b">
        <v>0</v>
      </c>
      <c r="S2958" t="s">
        <v>8301</v>
      </c>
      <c r="T2958" t="s">
        <v>8356</v>
      </c>
      <c r="U2958" t="s">
        <v>8395</v>
      </c>
    </row>
    <row r="2959" spans="1:21" ht="50" customHeight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15" t="str">
        <f t="shared" si="138"/>
        <v>15000 to 19999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 s="9">
        <f t="shared" si="139"/>
        <v>42090.969583333332</v>
      </c>
      <c r="L2959" s="11">
        <v>2015</v>
      </c>
      <c r="M2959">
        <v>1422317772</v>
      </c>
      <c r="N2959" s="9">
        <f t="shared" si="140"/>
        <v>42031.011249999996</v>
      </c>
      <c r="O2959" s="11">
        <f>YEAR(Table1[[#This Row],[launch date  conversion]])</f>
        <v>2015</v>
      </c>
      <c r="P2959" t="b">
        <v>0</v>
      </c>
      <c r="Q2959">
        <v>3</v>
      </c>
      <c r="R2959" t="b">
        <v>0</v>
      </c>
      <c r="S2959" t="s">
        <v>8301</v>
      </c>
      <c r="T2959" t="s">
        <v>8356</v>
      </c>
      <c r="U2959" t="s">
        <v>8395</v>
      </c>
    </row>
    <row r="2960" spans="1:21" ht="50" customHeight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15" t="str">
        <f t="shared" si="138"/>
        <v>Greater than 50000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9">
        <f t="shared" si="139"/>
        <v>42498.73746527778</v>
      </c>
      <c r="L2960" s="11">
        <v>2016</v>
      </c>
      <c r="M2960">
        <v>1457548917</v>
      </c>
      <c r="N2960" s="9">
        <f t="shared" si="140"/>
        <v>42438.779131944444</v>
      </c>
      <c r="O2960" s="11">
        <f>YEAR(Table1[[#This Row],[launch date  conversion]])</f>
        <v>2016</v>
      </c>
      <c r="P2960" t="b">
        <v>0</v>
      </c>
      <c r="Q2960">
        <v>0</v>
      </c>
      <c r="R2960" t="b">
        <v>0</v>
      </c>
      <c r="S2960" t="s">
        <v>8301</v>
      </c>
      <c r="T2960" t="s">
        <v>8356</v>
      </c>
      <c r="U2960" t="s">
        <v>8395</v>
      </c>
    </row>
    <row r="2961" spans="1:21" ht="50" customHeight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15" t="str">
        <f t="shared" si="138"/>
        <v>10000 to 14999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9">
        <f t="shared" si="139"/>
        <v>42528.008391203708</v>
      </c>
      <c r="L2961" s="11">
        <v>2016</v>
      </c>
      <c r="M2961">
        <v>1462666325</v>
      </c>
      <c r="N2961" s="9">
        <f t="shared" si="140"/>
        <v>42498.008391203708</v>
      </c>
      <c r="O2961" s="11">
        <f>YEAR(Table1[[#This Row],[launch date  conversion]])</f>
        <v>2016</v>
      </c>
      <c r="P2961" t="b">
        <v>0</v>
      </c>
      <c r="Q2961">
        <v>0</v>
      </c>
      <c r="R2961" t="b">
        <v>0</v>
      </c>
      <c r="S2961" t="s">
        <v>8301</v>
      </c>
      <c r="T2961" t="s">
        <v>8356</v>
      </c>
      <c r="U2961" t="s">
        <v>8395</v>
      </c>
    </row>
    <row r="2962" spans="1:21" ht="50" customHeight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15" t="str">
        <f t="shared" si="138"/>
        <v>Greater than 50000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9">
        <f t="shared" si="139"/>
        <v>41893.757210648146</v>
      </c>
      <c r="L2962" s="11">
        <v>2014</v>
      </c>
      <c r="M2962">
        <v>1407867023</v>
      </c>
      <c r="N2962" s="9">
        <f t="shared" si="140"/>
        <v>41863.757210648146</v>
      </c>
      <c r="O2962" s="11">
        <f>YEAR(Table1[[#This Row],[launch date  conversion]])</f>
        <v>2014</v>
      </c>
      <c r="P2962" t="b">
        <v>0</v>
      </c>
      <c r="Q2962">
        <v>0</v>
      </c>
      <c r="R2962" t="b">
        <v>0</v>
      </c>
      <c r="S2962" t="s">
        <v>8301</v>
      </c>
      <c r="T2962" t="s">
        <v>8356</v>
      </c>
      <c r="U2962" t="s">
        <v>8395</v>
      </c>
    </row>
    <row r="2963" spans="1:21" ht="50" customHeight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15" t="str">
        <f t="shared" si="138"/>
        <v>5000 to 9999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 s="9">
        <f t="shared" si="139"/>
        <v>42089.166666666672</v>
      </c>
      <c r="L2963" s="11">
        <v>2015</v>
      </c>
      <c r="M2963">
        <v>1424927159</v>
      </c>
      <c r="N2963" s="9">
        <f t="shared" si="140"/>
        <v>42061.212488425925</v>
      </c>
      <c r="O2963" s="11">
        <f>YEAR(Table1[[#This Row],[launch date  conversion]])</f>
        <v>2015</v>
      </c>
      <c r="P2963" t="b">
        <v>0</v>
      </c>
      <c r="Q2963">
        <v>108</v>
      </c>
      <c r="R2963" t="b">
        <v>1</v>
      </c>
      <c r="S2963" t="s">
        <v>8269</v>
      </c>
      <c r="T2963" t="s">
        <v>8356</v>
      </c>
      <c r="U2963" t="s">
        <v>8360</v>
      </c>
    </row>
    <row r="2964" spans="1:21" ht="50" customHeight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15" t="str">
        <f t="shared" si="138"/>
        <v>1000 to 4999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 s="9">
        <f t="shared" si="139"/>
        <v>42064.290972222225</v>
      </c>
      <c r="L2964" s="11">
        <v>2015</v>
      </c>
      <c r="M2964">
        <v>1422769906</v>
      </c>
      <c r="N2964" s="9">
        <f t="shared" si="140"/>
        <v>42036.24428240741</v>
      </c>
      <c r="O2964" s="11">
        <f>YEAR(Table1[[#This Row],[launch date  conversion]])</f>
        <v>2015</v>
      </c>
      <c r="P2964" t="b">
        <v>0</v>
      </c>
      <c r="Q2964">
        <v>20</v>
      </c>
      <c r="R2964" t="b">
        <v>1</v>
      </c>
      <c r="S2964" t="s">
        <v>8269</v>
      </c>
      <c r="T2964" t="s">
        <v>8356</v>
      </c>
      <c r="U2964" t="s">
        <v>8360</v>
      </c>
    </row>
    <row r="2965" spans="1:21" ht="50" customHeight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15" t="str">
        <f t="shared" si="138"/>
        <v>10000 to 14999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 s="9">
        <f t="shared" si="139"/>
        <v>42187.470185185186</v>
      </c>
      <c r="L2965" s="11">
        <v>2015</v>
      </c>
      <c r="M2965">
        <v>1433243824</v>
      </c>
      <c r="N2965" s="9">
        <f t="shared" si="140"/>
        <v>42157.470185185186</v>
      </c>
      <c r="O2965" s="11">
        <f>YEAR(Table1[[#This Row],[launch date  conversion]])</f>
        <v>2015</v>
      </c>
      <c r="P2965" t="b">
        <v>0</v>
      </c>
      <c r="Q2965">
        <v>98</v>
      </c>
      <c r="R2965" t="b">
        <v>1</v>
      </c>
      <c r="S2965" t="s">
        <v>8269</v>
      </c>
      <c r="T2965" t="s">
        <v>8356</v>
      </c>
      <c r="U2965" t="s">
        <v>8360</v>
      </c>
    </row>
    <row r="2966" spans="1:21" ht="50" customHeight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15" t="str">
        <f t="shared" si="138"/>
        <v>5000 to 9999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 s="9">
        <f t="shared" si="139"/>
        <v>41857.897222222222</v>
      </c>
      <c r="L2966" s="11">
        <v>2014</v>
      </c>
      <c r="M2966">
        <v>1404769819</v>
      </c>
      <c r="N2966" s="9">
        <f t="shared" si="140"/>
        <v>41827.909942129627</v>
      </c>
      <c r="O2966" s="11">
        <f>YEAR(Table1[[#This Row],[launch date  conversion]])</f>
        <v>2014</v>
      </c>
      <c r="P2966" t="b">
        <v>0</v>
      </c>
      <c r="Q2966">
        <v>196</v>
      </c>
      <c r="R2966" t="b">
        <v>1</v>
      </c>
      <c r="S2966" t="s">
        <v>8269</v>
      </c>
      <c r="T2966" t="s">
        <v>8356</v>
      </c>
      <c r="U2966" t="s">
        <v>8360</v>
      </c>
    </row>
    <row r="2967" spans="1:21" ht="50" customHeight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15" t="str">
        <f t="shared" si="138"/>
        <v>1000 to 4999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 s="9">
        <f t="shared" si="139"/>
        <v>42192.729548611111</v>
      </c>
      <c r="L2967" s="11">
        <v>2015</v>
      </c>
      <c r="M2967">
        <v>1433698233</v>
      </c>
      <c r="N2967" s="9">
        <f t="shared" si="140"/>
        <v>42162.729548611111</v>
      </c>
      <c r="O2967" s="11">
        <f>YEAR(Table1[[#This Row],[launch date  conversion]])</f>
        <v>2015</v>
      </c>
      <c r="P2967" t="b">
        <v>0</v>
      </c>
      <c r="Q2967">
        <v>39</v>
      </c>
      <c r="R2967" t="b">
        <v>1</v>
      </c>
      <c r="S2967" t="s">
        <v>8269</v>
      </c>
      <c r="T2967" t="s">
        <v>8356</v>
      </c>
      <c r="U2967" t="s">
        <v>8360</v>
      </c>
    </row>
    <row r="2968" spans="1:21" ht="50" customHeight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15" t="str">
        <f t="shared" si="138"/>
        <v>10000 to 14999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 s="9">
        <f t="shared" si="139"/>
        <v>42263.738564814819</v>
      </c>
      <c r="L2968" s="11">
        <v>2015</v>
      </c>
      <c r="M2968">
        <v>1439833412</v>
      </c>
      <c r="N2968" s="9">
        <f t="shared" si="140"/>
        <v>42233.738564814819</v>
      </c>
      <c r="O2968" s="11">
        <f>YEAR(Table1[[#This Row],[launch date  conversion]])</f>
        <v>2015</v>
      </c>
      <c r="P2968" t="b">
        <v>0</v>
      </c>
      <c r="Q2968">
        <v>128</v>
      </c>
      <c r="R2968" t="b">
        <v>1</v>
      </c>
      <c r="S2968" t="s">
        <v>8269</v>
      </c>
      <c r="T2968" t="s">
        <v>8356</v>
      </c>
      <c r="U2968" t="s">
        <v>8360</v>
      </c>
    </row>
    <row r="2969" spans="1:21" ht="50" customHeight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15" t="str">
        <f t="shared" si="138"/>
        <v>5000 to 9999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 s="9">
        <f t="shared" si="139"/>
        <v>42072.156157407408</v>
      </c>
      <c r="L2969" s="11">
        <v>2015</v>
      </c>
      <c r="M2969">
        <v>1423284292</v>
      </c>
      <c r="N2969" s="9">
        <f t="shared" si="140"/>
        <v>42042.197824074072</v>
      </c>
      <c r="O2969" s="11">
        <f>YEAR(Table1[[#This Row],[launch date  conversion]])</f>
        <v>2015</v>
      </c>
      <c r="P2969" t="b">
        <v>0</v>
      </c>
      <c r="Q2969">
        <v>71</v>
      </c>
      <c r="R2969" t="b">
        <v>1</v>
      </c>
      <c r="S2969" t="s">
        <v>8269</v>
      </c>
      <c r="T2969" t="s">
        <v>8356</v>
      </c>
      <c r="U2969" t="s">
        <v>8360</v>
      </c>
    </row>
    <row r="2970" spans="1:21" ht="50" customHeight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15" t="str">
        <f t="shared" si="138"/>
        <v>1000 to 4999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 s="9">
        <f t="shared" si="139"/>
        <v>42599.165972222225</v>
      </c>
      <c r="L2970" s="11">
        <v>2016</v>
      </c>
      <c r="M2970">
        <v>1470227660</v>
      </c>
      <c r="N2970" s="9">
        <f t="shared" si="140"/>
        <v>42585.523842592593</v>
      </c>
      <c r="O2970" s="11">
        <f>YEAR(Table1[[#This Row],[launch date  conversion]])</f>
        <v>2016</v>
      </c>
      <c r="P2970" t="b">
        <v>0</v>
      </c>
      <c r="Q2970">
        <v>47</v>
      </c>
      <c r="R2970" t="b">
        <v>1</v>
      </c>
      <c r="S2970" t="s">
        <v>8269</v>
      </c>
      <c r="T2970" t="s">
        <v>8356</v>
      </c>
      <c r="U2970" t="s">
        <v>8360</v>
      </c>
    </row>
    <row r="2971" spans="1:21" ht="50" customHeight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15" t="str">
        <f t="shared" si="138"/>
        <v>1000 to 4999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 s="9">
        <f t="shared" si="139"/>
        <v>42127.952083333337</v>
      </c>
      <c r="L2971" s="11">
        <v>2015</v>
      </c>
      <c r="M2971">
        <v>1428087153</v>
      </c>
      <c r="N2971" s="9">
        <f t="shared" si="140"/>
        <v>42097.786493055552</v>
      </c>
      <c r="O2971" s="11">
        <f>YEAR(Table1[[#This Row],[launch date  conversion]])</f>
        <v>2015</v>
      </c>
      <c r="P2971" t="b">
        <v>0</v>
      </c>
      <c r="Q2971">
        <v>17</v>
      </c>
      <c r="R2971" t="b">
        <v>1</v>
      </c>
      <c r="S2971" t="s">
        <v>8269</v>
      </c>
      <c r="T2971" t="s">
        <v>8356</v>
      </c>
      <c r="U2971" t="s">
        <v>8360</v>
      </c>
    </row>
    <row r="2972" spans="1:21" ht="50" customHeight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15" t="str">
        <f t="shared" si="138"/>
        <v>5000 to 9999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 s="9">
        <f t="shared" si="139"/>
        <v>41838.669571759259</v>
      </c>
      <c r="L2972" s="11">
        <v>2014</v>
      </c>
      <c r="M2972">
        <v>1403107451</v>
      </c>
      <c r="N2972" s="9">
        <f t="shared" si="140"/>
        <v>41808.669571759259</v>
      </c>
      <c r="O2972" s="11">
        <f>YEAR(Table1[[#This Row],[launch date  conversion]])</f>
        <v>2014</v>
      </c>
      <c r="P2972" t="b">
        <v>0</v>
      </c>
      <c r="Q2972">
        <v>91</v>
      </c>
      <c r="R2972" t="b">
        <v>1</v>
      </c>
      <c r="S2972" t="s">
        <v>8269</v>
      </c>
      <c r="T2972" t="s">
        <v>8356</v>
      </c>
      <c r="U2972" t="s">
        <v>8360</v>
      </c>
    </row>
    <row r="2973" spans="1:21" ht="50" customHeight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15" t="str">
        <f t="shared" si="138"/>
        <v>1000 to 4999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 s="9">
        <f t="shared" si="139"/>
        <v>41882.658310185187</v>
      </c>
      <c r="L2973" s="11">
        <v>2014</v>
      </c>
      <c r="M2973">
        <v>1406908078</v>
      </c>
      <c r="N2973" s="9">
        <f t="shared" si="140"/>
        <v>41852.658310185187</v>
      </c>
      <c r="O2973" s="11">
        <f>YEAR(Table1[[#This Row],[launch date  conversion]])</f>
        <v>2014</v>
      </c>
      <c r="P2973" t="b">
        <v>0</v>
      </c>
      <c r="Q2973">
        <v>43</v>
      </c>
      <c r="R2973" t="b">
        <v>1</v>
      </c>
      <c r="S2973" t="s">
        <v>8269</v>
      </c>
      <c r="T2973" t="s">
        <v>8356</v>
      </c>
      <c r="U2973" t="s">
        <v>8360</v>
      </c>
    </row>
    <row r="2974" spans="1:21" ht="50" customHeight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15" t="str">
        <f t="shared" si="138"/>
        <v>1000 to 4999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 s="9">
        <f t="shared" si="139"/>
        <v>42709.041666666672</v>
      </c>
      <c r="L2974" s="11">
        <v>2016</v>
      </c>
      <c r="M2974">
        <v>1479609520</v>
      </c>
      <c r="N2974" s="9">
        <f t="shared" si="140"/>
        <v>42694.110185185185</v>
      </c>
      <c r="O2974" s="11">
        <f>YEAR(Table1[[#This Row],[launch date  conversion]])</f>
        <v>2016</v>
      </c>
      <c r="P2974" t="b">
        <v>0</v>
      </c>
      <c r="Q2974">
        <v>17</v>
      </c>
      <c r="R2974" t="b">
        <v>1</v>
      </c>
      <c r="S2974" t="s">
        <v>8269</v>
      </c>
      <c r="T2974" t="s">
        <v>8356</v>
      </c>
      <c r="U2974" t="s">
        <v>8360</v>
      </c>
    </row>
    <row r="2975" spans="1:21" ht="50" customHeight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15" t="str">
        <f t="shared" si="138"/>
        <v>5000 to 9999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 s="9">
        <f t="shared" si="139"/>
        <v>42370.166666666672</v>
      </c>
      <c r="L2975" s="11">
        <v>2016</v>
      </c>
      <c r="M2975">
        <v>1449171508</v>
      </c>
      <c r="N2975" s="9">
        <f t="shared" si="140"/>
        <v>42341.818379629629</v>
      </c>
      <c r="O2975" s="11">
        <f>YEAR(Table1[[#This Row],[launch date  conversion]])</f>
        <v>2015</v>
      </c>
      <c r="P2975" t="b">
        <v>0</v>
      </c>
      <c r="Q2975">
        <v>33</v>
      </c>
      <c r="R2975" t="b">
        <v>1</v>
      </c>
      <c r="S2975" t="s">
        <v>8269</v>
      </c>
      <c r="T2975" t="s">
        <v>8356</v>
      </c>
      <c r="U2975" t="s">
        <v>8360</v>
      </c>
    </row>
    <row r="2976" spans="1:21" ht="50" customHeight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15" t="str">
        <f t="shared" si="138"/>
        <v>5000 to 9999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 s="9">
        <f t="shared" si="139"/>
        <v>41908.065972222219</v>
      </c>
      <c r="L2976" s="11">
        <v>2014</v>
      </c>
      <c r="M2976">
        <v>1409275671</v>
      </c>
      <c r="N2976" s="9">
        <f t="shared" si="140"/>
        <v>41880.061006944445</v>
      </c>
      <c r="O2976" s="11">
        <f>YEAR(Table1[[#This Row],[launch date  conversion]])</f>
        <v>2014</v>
      </c>
      <c r="P2976" t="b">
        <v>0</v>
      </c>
      <c r="Q2976">
        <v>87</v>
      </c>
      <c r="R2976" t="b">
        <v>1</v>
      </c>
      <c r="S2976" t="s">
        <v>8269</v>
      </c>
      <c r="T2976" t="s">
        <v>8356</v>
      </c>
      <c r="U2976" t="s">
        <v>8360</v>
      </c>
    </row>
    <row r="2977" spans="1:21" ht="50" customHeight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15" t="str">
        <f t="shared" si="138"/>
        <v>5000 to 9999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 s="9">
        <f t="shared" si="139"/>
        <v>41970.125</v>
      </c>
      <c r="L2977" s="11">
        <v>2014</v>
      </c>
      <c r="M2977">
        <v>1414599886</v>
      </c>
      <c r="N2977" s="9">
        <f t="shared" si="140"/>
        <v>41941.683865740742</v>
      </c>
      <c r="O2977" s="11">
        <f>YEAR(Table1[[#This Row],[launch date  conversion]])</f>
        <v>2014</v>
      </c>
      <c r="P2977" t="b">
        <v>0</v>
      </c>
      <c r="Q2977">
        <v>113</v>
      </c>
      <c r="R2977" t="b">
        <v>1</v>
      </c>
      <c r="S2977" t="s">
        <v>8269</v>
      </c>
      <c r="T2977" t="s">
        <v>8356</v>
      </c>
      <c r="U2977" t="s">
        <v>8360</v>
      </c>
    </row>
    <row r="2978" spans="1:21" ht="50" customHeight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15" t="str">
        <f t="shared" si="138"/>
        <v>less than 1000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 s="9">
        <f t="shared" si="139"/>
        <v>42442.5</v>
      </c>
      <c r="L2978" s="11">
        <v>2016</v>
      </c>
      <c r="M2978">
        <v>1456421530</v>
      </c>
      <c r="N2978" s="9">
        <f t="shared" si="140"/>
        <v>42425.730671296296</v>
      </c>
      <c r="O2978" s="11">
        <f>YEAR(Table1[[#This Row],[launch date  conversion]])</f>
        <v>2016</v>
      </c>
      <c r="P2978" t="b">
        <v>0</v>
      </c>
      <c r="Q2978">
        <v>14</v>
      </c>
      <c r="R2978" t="b">
        <v>1</v>
      </c>
      <c r="S2978" t="s">
        <v>8269</v>
      </c>
      <c r="T2978" t="s">
        <v>8356</v>
      </c>
      <c r="U2978" t="s">
        <v>8360</v>
      </c>
    </row>
    <row r="2979" spans="1:21" ht="50" customHeight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15" t="str">
        <f t="shared" si="138"/>
        <v>1000 to 4999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 s="9">
        <f t="shared" si="139"/>
        <v>42086.093055555553</v>
      </c>
      <c r="L2979" s="11">
        <v>2015</v>
      </c>
      <c r="M2979">
        <v>1421960934</v>
      </c>
      <c r="N2979" s="9">
        <f t="shared" si="140"/>
        <v>42026.88118055556</v>
      </c>
      <c r="O2979" s="11">
        <f>YEAR(Table1[[#This Row],[launch date  conversion]])</f>
        <v>2015</v>
      </c>
      <c r="P2979" t="b">
        <v>0</v>
      </c>
      <c r="Q2979">
        <v>30</v>
      </c>
      <c r="R2979" t="b">
        <v>1</v>
      </c>
      <c r="S2979" t="s">
        <v>8269</v>
      </c>
      <c r="T2979" t="s">
        <v>8356</v>
      </c>
      <c r="U2979" t="s">
        <v>8360</v>
      </c>
    </row>
    <row r="2980" spans="1:21" ht="50" customHeight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15" t="str">
        <f t="shared" si="138"/>
        <v>less than 1000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 s="9">
        <f t="shared" si="139"/>
        <v>41932.249305555553</v>
      </c>
      <c r="L2980" s="11">
        <v>2014</v>
      </c>
      <c r="M2980">
        <v>1412954547</v>
      </c>
      <c r="N2980" s="9">
        <f t="shared" si="140"/>
        <v>41922.640590277777</v>
      </c>
      <c r="O2980" s="11">
        <f>YEAR(Table1[[#This Row],[launch date  conversion]])</f>
        <v>2014</v>
      </c>
      <c r="P2980" t="b">
        <v>0</v>
      </c>
      <c r="Q2980">
        <v>16</v>
      </c>
      <c r="R2980" t="b">
        <v>1</v>
      </c>
      <c r="S2980" t="s">
        <v>8269</v>
      </c>
      <c r="T2980" t="s">
        <v>8356</v>
      </c>
      <c r="U2980" t="s">
        <v>8360</v>
      </c>
    </row>
    <row r="2981" spans="1:21" ht="50" customHeight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15" t="str">
        <f t="shared" si="138"/>
        <v>5000 to 9999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 s="9">
        <f t="shared" si="139"/>
        <v>42010.25</v>
      </c>
      <c r="L2981" s="11">
        <v>2015</v>
      </c>
      <c r="M2981">
        <v>1419104823</v>
      </c>
      <c r="N2981" s="9">
        <f t="shared" si="140"/>
        <v>41993.824340277773</v>
      </c>
      <c r="O2981" s="11">
        <f>YEAR(Table1[[#This Row],[launch date  conversion]])</f>
        <v>2014</v>
      </c>
      <c r="P2981" t="b">
        <v>0</v>
      </c>
      <c r="Q2981">
        <v>46</v>
      </c>
      <c r="R2981" t="b">
        <v>1</v>
      </c>
      <c r="S2981" t="s">
        <v>8269</v>
      </c>
      <c r="T2981" t="s">
        <v>8356</v>
      </c>
      <c r="U2981" t="s">
        <v>8360</v>
      </c>
    </row>
    <row r="2982" spans="1:21" ht="50" customHeight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15" t="str">
        <f t="shared" si="138"/>
        <v>1000 to 4999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 s="9">
        <f t="shared" si="139"/>
        <v>42240.083333333328</v>
      </c>
      <c r="L2982" s="11">
        <v>2015</v>
      </c>
      <c r="M2982">
        <v>1438639130</v>
      </c>
      <c r="N2982" s="9">
        <f t="shared" si="140"/>
        <v>42219.915856481486</v>
      </c>
      <c r="O2982" s="11">
        <f>YEAR(Table1[[#This Row],[launch date  conversion]])</f>
        <v>2015</v>
      </c>
      <c r="P2982" t="b">
        <v>0</v>
      </c>
      <c r="Q2982">
        <v>24</v>
      </c>
      <c r="R2982" t="b">
        <v>1</v>
      </c>
      <c r="S2982" t="s">
        <v>8269</v>
      </c>
      <c r="T2982" t="s">
        <v>8356</v>
      </c>
      <c r="U2982" t="s">
        <v>8360</v>
      </c>
    </row>
    <row r="2983" spans="1:21" ht="50" customHeight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15" t="str">
        <f t="shared" si="138"/>
        <v>1000 to 4999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 s="9">
        <f t="shared" si="139"/>
        <v>42270.559675925921</v>
      </c>
      <c r="L2983" s="11">
        <v>2015</v>
      </c>
      <c r="M2983">
        <v>1439126756</v>
      </c>
      <c r="N2983" s="9">
        <f t="shared" si="140"/>
        <v>42225.559675925921</v>
      </c>
      <c r="O2983" s="11">
        <f>YEAR(Table1[[#This Row],[launch date  conversion]])</f>
        <v>2015</v>
      </c>
      <c r="P2983" t="b">
        <v>1</v>
      </c>
      <c r="Q2983">
        <v>97</v>
      </c>
      <c r="R2983" t="b">
        <v>1</v>
      </c>
      <c r="S2983" t="s">
        <v>8301</v>
      </c>
      <c r="T2983" t="s">
        <v>8356</v>
      </c>
      <c r="U2983" t="s">
        <v>8395</v>
      </c>
    </row>
    <row r="2984" spans="1:21" ht="50" customHeight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15" t="str">
        <f t="shared" si="138"/>
        <v>5000 to 9999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 s="9">
        <f t="shared" si="139"/>
        <v>42411.686840277776</v>
      </c>
      <c r="L2984" s="11">
        <v>2016</v>
      </c>
      <c r="M2984">
        <v>1452616143</v>
      </c>
      <c r="N2984" s="9">
        <f t="shared" si="140"/>
        <v>42381.686840277776</v>
      </c>
      <c r="O2984" s="11">
        <f>YEAR(Table1[[#This Row],[launch date  conversion]])</f>
        <v>2016</v>
      </c>
      <c r="P2984" t="b">
        <v>1</v>
      </c>
      <c r="Q2984">
        <v>59</v>
      </c>
      <c r="R2984" t="b">
        <v>1</v>
      </c>
      <c r="S2984" t="s">
        <v>8301</v>
      </c>
      <c r="T2984" t="s">
        <v>8356</v>
      </c>
      <c r="U2984" t="s">
        <v>8395</v>
      </c>
    </row>
    <row r="2985" spans="1:21" ht="50" customHeight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15" t="str">
        <f t="shared" si="138"/>
        <v>Greater than 50000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 s="9">
        <f t="shared" si="139"/>
        <v>41954.674027777779</v>
      </c>
      <c r="L2985" s="11">
        <v>2014</v>
      </c>
      <c r="M2985">
        <v>1410534636</v>
      </c>
      <c r="N2985" s="9">
        <f t="shared" si="140"/>
        <v>41894.632361111115</v>
      </c>
      <c r="O2985" s="11">
        <f>YEAR(Table1[[#This Row],[launch date  conversion]])</f>
        <v>2014</v>
      </c>
      <c r="P2985" t="b">
        <v>1</v>
      </c>
      <c r="Q2985">
        <v>1095</v>
      </c>
      <c r="R2985" t="b">
        <v>1</v>
      </c>
      <c r="S2985" t="s">
        <v>8301</v>
      </c>
      <c r="T2985" t="s">
        <v>8356</v>
      </c>
      <c r="U2985" t="s">
        <v>8395</v>
      </c>
    </row>
    <row r="2986" spans="1:21" ht="50" customHeight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15" t="str">
        <f t="shared" si="138"/>
        <v>25000 to 29999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 s="9">
        <f t="shared" si="139"/>
        <v>42606.278715277775</v>
      </c>
      <c r="L2986" s="11">
        <v>2016</v>
      </c>
      <c r="M2986">
        <v>1469428881</v>
      </c>
      <c r="N2986" s="9">
        <f t="shared" si="140"/>
        <v>42576.278715277775</v>
      </c>
      <c r="O2986" s="11">
        <f>YEAR(Table1[[#This Row],[launch date  conversion]])</f>
        <v>2016</v>
      </c>
      <c r="P2986" t="b">
        <v>1</v>
      </c>
      <c r="Q2986">
        <v>218</v>
      </c>
      <c r="R2986" t="b">
        <v>1</v>
      </c>
      <c r="S2986" t="s">
        <v>8301</v>
      </c>
      <c r="T2986" t="s">
        <v>8356</v>
      </c>
      <c r="U2986" t="s">
        <v>8395</v>
      </c>
    </row>
    <row r="2987" spans="1:21" ht="50" customHeight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15" t="str">
        <f t="shared" si="138"/>
        <v>10000 to 14999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 s="9">
        <f t="shared" si="139"/>
        <v>42674.166666666672</v>
      </c>
      <c r="L2987" s="11">
        <v>2016</v>
      </c>
      <c r="M2987">
        <v>1476228128</v>
      </c>
      <c r="N2987" s="9">
        <f t="shared" si="140"/>
        <v>42654.973703703698</v>
      </c>
      <c r="O2987" s="11">
        <f>YEAR(Table1[[#This Row],[launch date  conversion]])</f>
        <v>2016</v>
      </c>
      <c r="P2987" t="b">
        <v>0</v>
      </c>
      <c r="Q2987">
        <v>111</v>
      </c>
      <c r="R2987" t="b">
        <v>1</v>
      </c>
      <c r="S2987" t="s">
        <v>8301</v>
      </c>
      <c r="T2987" t="s">
        <v>8356</v>
      </c>
      <c r="U2987" t="s">
        <v>8395</v>
      </c>
    </row>
    <row r="2988" spans="1:21" ht="50" customHeight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15" t="str">
        <f t="shared" si="138"/>
        <v>1000 to 4999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 s="9">
        <f t="shared" si="139"/>
        <v>42491.458402777775</v>
      </c>
      <c r="L2988" s="11">
        <v>2016</v>
      </c>
      <c r="M2988">
        <v>1456920006</v>
      </c>
      <c r="N2988" s="9">
        <f t="shared" si="140"/>
        <v>42431.500069444446</v>
      </c>
      <c r="O2988" s="11">
        <f>YEAR(Table1[[#This Row],[launch date  conversion]])</f>
        <v>2016</v>
      </c>
      <c r="P2988" t="b">
        <v>0</v>
      </c>
      <c r="Q2988">
        <v>56</v>
      </c>
      <c r="R2988" t="b">
        <v>1</v>
      </c>
      <c r="S2988" t="s">
        <v>8301</v>
      </c>
      <c r="T2988" t="s">
        <v>8356</v>
      </c>
      <c r="U2988" t="s">
        <v>8395</v>
      </c>
    </row>
    <row r="2989" spans="1:21" ht="50" customHeight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15" t="str">
        <f t="shared" si="138"/>
        <v>25000 to 29999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 s="9">
        <f t="shared" si="139"/>
        <v>42656</v>
      </c>
      <c r="L2989" s="11">
        <v>2016</v>
      </c>
      <c r="M2989">
        <v>1473837751</v>
      </c>
      <c r="N2989" s="9">
        <f t="shared" si="140"/>
        <v>42627.307303240741</v>
      </c>
      <c r="O2989" s="11">
        <f>YEAR(Table1[[#This Row],[launch date  conversion]])</f>
        <v>2016</v>
      </c>
      <c r="P2989" t="b">
        <v>0</v>
      </c>
      <c r="Q2989">
        <v>265</v>
      </c>
      <c r="R2989" t="b">
        <v>1</v>
      </c>
      <c r="S2989" t="s">
        <v>8301</v>
      </c>
      <c r="T2989" t="s">
        <v>8356</v>
      </c>
      <c r="U2989" t="s">
        <v>8395</v>
      </c>
    </row>
    <row r="2990" spans="1:21" ht="50" customHeight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15" t="str">
        <f t="shared" si="138"/>
        <v>1000 to 4999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 s="9">
        <f t="shared" si="139"/>
        <v>42541.362048611118</v>
      </c>
      <c r="L2990" s="11">
        <v>2016</v>
      </c>
      <c r="M2990">
        <v>1463820081</v>
      </c>
      <c r="N2990" s="9">
        <f t="shared" si="140"/>
        <v>42511.362048611118</v>
      </c>
      <c r="O2990" s="11">
        <f>YEAR(Table1[[#This Row],[launch date  conversion]])</f>
        <v>2016</v>
      </c>
      <c r="P2990" t="b">
        <v>0</v>
      </c>
      <c r="Q2990">
        <v>28</v>
      </c>
      <c r="R2990" t="b">
        <v>1</v>
      </c>
      <c r="S2990" t="s">
        <v>8301</v>
      </c>
      <c r="T2990" t="s">
        <v>8356</v>
      </c>
      <c r="U2990" t="s">
        <v>8395</v>
      </c>
    </row>
    <row r="2991" spans="1:21" ht="50" customHeight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15" t="str">
        <f t="shared" si="138"/>
        <v>20000 to 24999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 s="9">
        <f t="shared" si="139"/>
        <v>42359.207638888889</v>
      </c>
      <c r="L2991" s="11">
        <v>2015</v>
      </c>
      <c r="M2991">
        <v>1448756962</v>
      </c>
      <c r="N2991" s="9">
        <f t="shared" si="140"/>
        <v>42337.02039351852</v>
      </c>
      <c r="O2991" s="11">
        <f>YEAR(Table1[[#This Row],[launch date  conversion]])</f>
        <v>2015</v>
      </c>
      <c r="P2991" t="b">
        <v>0</v>
      </c>
      <c r="Q2991">
        <v>364</v>
      </c>
      <c r="R2991" t="b">
        <v>1</v>
      </c>
      <c r="S2991" t="s">
        <v>8301</v>
      </c>
      <c r="T2991" t="s">
        <v>8356</v>
      </c>
      <c r="U2991" t="s">
        <v>8395</v>
      </c>
    </row>
    <row r="2992" spans="1:21" ht="50" customHeight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15" t="str">
        <f t="shared" si="138"/>
        <v>10000 to 14999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 s="9">
        <f t="shared" si="139"/>
        <v>42376.57430555555</v>
      </c>
      <c r="L2992" s="11">
        <v>2016</v>
      </c>
      <c r="M2992">
        <v>1449150420</v>
      </c>
      <c r="N2992" s="9">
        <f t="shared" si="140"/>
        <v>42341.57430555555</v>
      </c>
      <c r="O2992" s="11">
        <f>YEAR(Table1[[#This Row],[launch date  conversion]])</f>
        <v>2015</v>
      </c>
      <c r="P2992" t="b">
        <v>0</v>
      </c>
      <c r="Q2992">
        <v>27</v>
      </c>
      <c r="R2992" t="b">
        <v>1</v>
      </c>
      <c r="S2992" t="s">
        <v>8301</v>
      </c>
      <c r="T2992" t="s">
        <v>8356</v>
      </c>
      <c r="U2992" t="s">
        <v>8395</v>
      </c>
    </row>
    <row r="2993" spans="1:21" ht="50" customHeight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15" t="str">
        <f t="shared" si="138"/>
        <v>5000 to 9999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 s="9">
        <f t="shared" si="139"/>
        <v>42762.837152777778</v>
      </c>
      <c r="L2993" s="11">
        <v>2017</v>
      </c>
      <c r="M2993">
        <v>1483646730</v>
      </c>
      <c r="N2993" s="9">
        <f t="shared" si="140"/>
        <v>42740.837152777778</v>
      </c>
      <c r="O2993" s="11">
        <f>YEAR(Table1[[#This Row],[launch date  conversion]])</f>
        <v>2017</v>
      </c>
      <c r="P2993" t="b">
        <v>0</v>
      </c>
      <c r="Q2993">
        <v>93</v>
      </c>
      <c r="R2993" t="b">
        <v>1</v>
      </c>
      <c r="S2993" t="s">
        <v>8301</v>
      </c>
      <c r="T2993" t="s">
        <v>8356</v>
      </c>
      <c r="U2993" t="s">
        <v>8395</v>
      </c>
    </row>
    <row r="2994" spans="1:21" ht="50" customHeight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15" t="str">
        <f t="shared" si="138"/>
        <v>1000 to 4999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 s="9">
        <f t="shared" si="139"/>
        <v>42652.767476851848</v>
      </c>
      <c r="L2994" s="11">
        <v>2016</v>
      </c>
      <c r="M2994">
        <v>1473445510</v>
      </c>
      <c r="N2994" s="9">
        <f t="shared" si="140"/>
        <v>42622.767476851848</v>
      </c>
      <c r="O2994" s="11">
        <f>YEAR(Table1[[#This Row],[launch date  conversion]])</f>
        <v>2016</v>
      </c>
      <c r="P2994" t="b">
        <v>0</v>
      </c>
      <c r="Q2994">
        <v>64</v>
      </c>
      <c r="R2994" t="b">
        <v>1</v>
      </c>
      <c r="S2994" t="s">
        <v>8301</v>
      </c>
      <c r="T2994" t="s">
        <v>8356</v>
      </c>
      <c r="U2994" t="s">
        <v>8395</v>
      </c>
    </row>
    <row r="2995" spans="1:21" ht="50" customHeight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15" t="str">
        <f t="shared" si="138"/>
        <v>1000 to 4999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 s="9">
        <f t="shared" si="139"/>
        <v>42420.838738425926</v>
      </c>
      <c r="L2995" s="11">
        <v>2016</v>
      </c>
      <c r="M2995">
        <v>1453406867</v>
      </c>
      <c r="N2995" s="9">
        <f t="shared" si="140"/>
        <v>42390.838738425926</v>
      </c>
      <c r="O2995" s="11">
        <f>YEAR(Table1[[#This Row],[launch date  conversion]])</f>
        <v>2016</v>
      </c>
      <c r="P2995" t="b">
        <v>0</v>
      </c>
      <c r="Q2995">
        <v>22</v>
      </c>
      <c r="R2995" t="b">
        <v>1</v>
      </c>
      <c r="S2995" t="s">
        <v>8301</v>
      </c>
      <c r="T2995" t="s">
        <v>8356</v>
      </c>
      <c r="U2995" t="s">
        <v>8395</v>
      </c>
    </row>
    <row r="2996" spans="1:21" ht="50" customHeight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15" t="str">
        <f t="shared" si="138"/>
        <v>less than 1000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 s="9">
        <f t="shared" si="139"/>
        <v>41915.478842592594</v>
      </c>
      <c r="L2996" s="11">
        <v>2014</v>
      </c>
      <c r="M2996">
        <v>1409743772</v>
      </c>
      <c r="N2996" s="9">
        <f t="shared" si="140"/>
        <v>41885.478842592594</v>
      </c>
      <c r="O2996" s="11">
        <f>YEAR(Table1[[#This Row],[launch date  conversion]])</f>
        <v>2014</v>
      </c>
      <c r="P2996" t="b">
        <v>0</v>
      </c>
      <c r="Q2996">
        <v>59</v>
      </c>
      <c r="R2996" t="b">
        <v>1</v>
      </c>
      <c r="S2996" t="s">
        <v>8301</v>
      </c>
      <c r="T2996" t="s">
        <v>8356</v>
      </c>
      <c r="U2996" t="s">
        <v>8395</v>
      </c>
    </row>
    <row r="2997" spans="1:21" ht="50" customHeight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15" t="str">
        <f t="shared" si="138"/>
        <v>15000 to 19999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 s="9">
        <f t="shared" si="139"/>
        <v>42754.665173611109</v>
      </c>
      <c r="L2997" s="11">
        <v>2017</v>
      </c>
      <c r="M2997">
        <v>1482249471</v>
      </c>
      <c r="N2997" s="9">
        <f t="shared" si="140"/>
        <v>42724.665173611109</v>
      </c>
      <c r="O2997" s="11">
        <f>YEAR(Table1[[#This Row],[launch date  conversion]])</f>
        <v>2016</v>
      </c>
      <c r="P2997" t="b">
        <v>0</v>
      </c>
      <c r="Q2997">
        <v>249</v>
      </c>
      <c r="R2997" t="b">
        <v>1</v>
      </c>
      <c r="S2997" t="s">
        <v>8301</v>
      </c>
      <c r="T2997" t="s">
        <v>8356</v>
      </c>
      <c r="U2997" t="s">
        <v>8395</v>
      </c>
    </row>
    <row r="2998" spans="1:21" ht="50" customHeight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15" t="str">
        <f t="shared" si="138"/>
        <v>35000 to 39999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 s="9">
        <f t="shared" si="139"/>
        <v>42150.912500000006</v>
      </c>
      <c r="L2998" s="11">
        <v>2015</v>
      </c>
      <c r="M2998">
        <v>1427493240</v>
      </c>
      <c r="N2998" s="9">
        <f t="shared" si="140"/>
        <v>42090.912500000006</v>
      </c>
      <c r="O2998" s="11">
        <f>YEAR(Table1[[#This Row],[launch date  conversion]])</f>
        <v>2015</v>
      </c>
      <c r="P2998" t="b">
        <v>0</v>
      </c>
      <c r="Q2998">
        <v>392</v>
      </c>
      <c r="R2998" t="b">
        <v>1</v>
      </c>
      <c r="S2998" t="s">
        <v>8301</v>
      </c>
      <c r="T2998" t="s">
        <v>8356</v>
      </c>
      <c r="U2998" t="s">
        <v>8395</v>
      </c>
    </row>
    <row r="2999" spans="1:21" ht="50" customHeight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15" t="str">
        <f t="shared" si="138"/>
        <v>10000 to 14999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 s="9">
        <f t="shared" si="139"/>
        <v>42793.207638888889</v>
      </c>
      <c r="L2999" s="11">
        <v>2017</v>
      </c>
      <c r="M2999">
        <v>1486661793</v>
      </c>
      <c r="N2999" s="9">
        <f t="shared" si="140"/>
        <v>42775.733715277776</v>
      </c>
      <c r="O2999" s="11">
        <f>YEAR(Table1[[#This Row],[launch date  conversion]])</f>
        <v>2017</v>
      </c>
      <c r="P2999" t="b">
        <v>0</v>
      </c>
      <c r="Q2999">
        <v>115</v>
      </c>
      <c r="R2999" t="b">
        <v>1</v>
      </c>
      <c r="S2999" t="s">
        <v>8301</v>
      </c>
      <c r="T2999" t="s">
        <v>8356</v>
      </c>
      <c r="U2999" t="s">
        <v>8395</v>
      </c>
    </row>
    <row r="3000" spans="1:21" ht="50" customHeight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15" t="str">
        <f t="shared" si="138"/>
        <v>Greater than 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 s="9">
        <f t="shared" si="139"/>
        <v>41806.184027777781</v>
      </c>
      <c r="L3000" s="11">
        <v>2014</v>
      </c>
      <c r="M3000">
        <v>1400474329</v>
      </c>
      <c r="N3000" s="9">
        <f t="shared" si="140"/>
        <v>41778.193622685183</v>
      </c>
      <c r="O3000" s="11">
        <f>YEAR(Table1[[#This Row],[launch date  conversion]])</f>
        <v>2014</v>
      </c>
      <c r="P3000" t="b">
        <v>0</v>
      </c>
      <c r="Q3000">
        <v>433</v>
      </c>
      <c r="R3000" t="b">
        <v>1</v>
      </c>
      <c r="S3000" t="s">
        <v>8301</v>
      </c>
      <c r="T3000" t="s">
        <v>8356</v>
      </c>
      <c r="U3000" t="s">
        <v>8395</v>
      </c>
    </row>
    <row r="3001" spans="1:21" ht="50" customHeight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15" t="str">
        <f t="shared" si="138"/>
        <v>1000 to 4999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 s="9">
        <f t="shared" si="139"/>
        <v>42795.083333333328</v>
      </c>
      <c r="L3001" s="11">
        <v>2017</v>
      </c>
      <c r="M3001">
        <v>1487094360</v>
      </c>
      <c r="N3001" s="9">
        <f t="shared" si="140"/>
        <v>42780.740277777775</v>
      </c>
      <c r="O3001" s="11">
        <f>YEAR(Table1[[#This Row],[launch date  conversion]])</f>
        <v>2017</v>
      </c>
      <c r="P3001" t="b">
        <v>0</v>
      </c>
      <c r="Q3001">
        <v>20</v>
      </c>
      <c r="R3001" t="b">
        <v>1</v>
      </c>
      <c r="S3001" t="s">
        <v>8301</v>
      </c>
      <c r="T3001" t="s">
        <v>8356</v>
      </c>
      <c r="U3001" t="s">
        <v>8395</v>
      </c>
    </row>
    <row r="3002" spans="1:21" ht="50" customHeight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15" t="str">
        <f t="shared" si="138"/>
        <v>less than 1000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 s="9">
        <f t="shared" si="139"/>
        <v>42766.75</v>
      </c>
      <c r="L3002" s="11">
        <v>2017</v>
      </c>
      <c r="M3002">
        <v>1484682670</v>
      </c>
      <c r="N3002" s="9">
        <f t="shared" si="140"/>
        <v>42752.827199074076</v>
      </c>
      <c r="O3002" s="11">
        <f>YEAR(Table1[[#This Row],[launch date  conversion]])</f>
        <v>2017</v>
      </c>
      <c r="P3002" t="b">
        <v>0</v>
      </c>
      <c r="Q3002">
        <v>8</v>
      </c>
      <c r="R3002" t="b">
        <v>1</v>
      </c>
      <c r="S3002" t="s">
        <v>8301</v>
      </c>
      <c r="T3002" t="s">
        <v>8356</v>
      </c>
      <c r="U3002" t="s">
        <v>8395</v>
      </c>
    </row>
    <row r="3003" spans="1:21" ht="50" customHeight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15" t="str">
        <f t="shared" si="138"/>
        <v>5000 to 9999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 s="9">
        <f t="shared" si="139"/>
        <v>42564.895625000005</v>
      </c>
      <c r="L3003" s="11">
        <v>2016</v>
      </c>
      <c r="M3003">
        <v>1465853382</v>
      </c>
      <c r="N3003" s="9">
        <f t="shared" si="140"/>
        <v>42534.895625000005</v>
      </c>
      <c r="O3003" s="11">
        <f>YEAR(Table1[[#This Row],[launch date  conversion]])</f>
        <v>2016</v>
      </c>
      <c r="P3003" t="b">
        <v>0</v>
      </c>
      <c r="Q3003">
        <v>175</v>
      </c>
      <c r="R3003" t="b">
        <v>1</v>
      </c>
      <c r="S3003" t="s">
        <v>8301</v>
      </c>
      <c r="T3003" t="s">
        <v>8356</v>
      </c>
      <c r="U3003" t="s">
        <v>8395</v>
      </c>
    </row>
    <row r="3004" spans="1:21" ht="50" customHeight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15" t="str">
        <f t="shared" si="138"/>
        <v>5000 to 9999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 s="9">
        <f t="shared" si="139"/>
        <v>41269.83625</v>
      </c>
      <c r="L3004" s="11">
        <v>2012</v>
      </c>
      <c r="M3004">
        <v>1353960252</v>
      </c>
      <c r="N3004" s="9">
        <f t="shared" si="140"/>
        <v>41239.83625</v>
      </c>
      <c r="O3004" s="11">
        <f>YEAR(Table1[[#This Row],[launch date  conversion]])</f>
        <v>2012</v>
      </c>
      <c r="P3004" t="b">
        <v>0</v>
      </c>
      <c r="Q3004">
        <v>104</v>
      </c>
      <c r="R3004" t="b">
        <v>1</v>
      </c>
      <c r="S3004" t="s">
        <v>8301</v>
      </c>
      <c r="T3004" t="s">
        <v>8356</v>
      </c>
      <c r="U3004" t="s">
        <v>8395</v>
      </c>
    </row>
    <row r="3005" spans="1:21" ht="50" customHeight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15" t="str">
        <f t="shared" si="138"/>
        <v>1000 to 4999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 s="9">
        <f t="shared" si="139"/>
        <v>42430.249305555553</v>
      </c>
      <c r="L3005" s="11">
        <v>2016</v>
      </c>
      <c r="M3005">
        <v>1454098976</v>
      </c>
      <c r="N3005" s="9">
        <f t="shared" si="140"/>
        <v>42398.849259259259</v>
      </c>
      <c r="O3005" s="11">
        <f>YEAR(Table1[[#This Row],[launch date  conversion]])</f>
        <v>2016</v>
      </c>
      <c r="P3005" t="b">
        <v>0</v>
      </c>
      <c r="Q3005">
        <v>17</v>
      </c>
      <c r="R3005" t="b">
        <v>1</v>
      </c>
      <c r="S3005" t="s">
        <v>8301</v>
      </c>
      <c r="T3005" t="s">
        <v>8356</v>
      </c>
      <c r="U3005" t="s">
        <v>8395</v>
      </c>
    </row>
    <row r="3006" spans="1:21" ht="50" customHeight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15" t="str">
        <f t="shared" si="138"/>
        <v>40000 to 44999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 s="9">
        <f t="shared" si="139"/>
        <v>41958.922731481478</v>
      </c>
      <c r="L3006" s="11">
        <v>2014</v>
      </c>
      <c r="M3006">
        <v>1413493724</v>
      </c>
      <c r="N3006" s="9">
        <f t="shared" si="140"/>
        <v>41928.881064814814</v>
      </c>
      <c r="O3006" s="11">
        <f>YEAR(Table1[[#This Row],[launch date  conversion]])</f>
        <v>2014</v>
      </c>
      <c r="P3006" t="b">
        <v>0</v>
      </c>
      <c r="Q3006">
        <v>277</v>
      </c>
      <c r="R3006" t="b">
        <v>1</v>
      </c>
      <c r="S3006" t="s">
        <v>8301</v>
      </c>
      <c r="T3006" t="s">
        <v>8356</v>
      </c>
      <c r="U3006" t="s">
        <v>8395</v>
      </c>
    </row>
    <row r="3007" spans="1:21" ht="50" customHeight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15" t="str">
        <f t="shared" si="138"/>
        <v>10000 to 14999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 s="9">
        <f t="shared" si="139"/>
        <v>41918.674826388888</v>
      </c>
      <c r="L3007" s="11">
        <v>2014</v>
      </c>
      <c r="M3007">
        <v>1410019905</v>
      </c>
      <c r="N3007" s="9">
        <f t="shared" si="140"/>
        <v>41888.674826388888</v>
      </c>
      <c r="O3007" s="11">
        <f>YEAR(Table1[[#This Row],[launch date  conversion]])</f>
        <v>2014</v>
      </c>
      <c r="P3007" t="b">
        <v>0</v>
      </c>
      <c r="Q3007">
        <v>118</v>
      </c>
      <c r="R3007" t="b">
        <v>1</v>
      </c>
      <c r="S3007" t="s">
        <v>8301</v>
      </c>
      <c r="T3007" t="s">
        <v>8356</v>
      </c>
      <c r="U3007" t="s">
        <v>8395</v>
      </c>
    </row>
    <row r="3008" spans="1:21" ht="50" customHeight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15" t="str">
        <f t="shared" si="138"/>
        <v>5000 to 9999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 s="9">
        <f t="shared" si="139"/>
        <v>41987.756840277783</v>
      </c>
      <c r="L3008" s="11">
        <v>2014</v>
      </c>
      <c r="M3008">
        <v>1415988591</v>
      </c>
      <c r="N3008" s="9">
        <f t="shared" si="140"/>
        <v>41957.756840277783</v>
      </c>
      <c r="O3008" s="11">
        <f>YEAR(Table1[[#This Row],[launch date  conversion]])</f>
        <v>2014</v>
      </c>
      <c r="P3008" t="b">
        <v>0</v>
      </c>
      <c r="Q3008">
        <v>97</v>
      </c>
      <c r="R3008" t="b">
        <v>1</v>
      </c>
      <c r="S3008" t="s">
        <v>8301</v>
      </c>
      <c r="T3008" t="s">
        <v>8356</v>
      </c>
      <c r="U3008" t="s">
        <v>8395</v>
      </c>
    </row>
    <row r="3009" spans="1:21" ht="50" customHeight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15" t="str">
        <f t="shared" si="138"/>
        <v>less than 1000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 s="9">
        <f t="shared" si="139"/>
        <v>42119.216238425928</v>
      </c>
      <c r="L3009" s="11">
        <v>2015</v>
      </c>
      <c r="M3009">
        <v>1428124283</v>
      </c>
      <c r="N3009" s="9">
        <f t="shared" si="140"/>
        <v>42098.216238425928</v>
      </c>
      <c r="O3009" s="11">
        <f>YEAR(Table1[[#This Row],[launch date  conversion]])</f>
        <v>2015</v>
      </c>
      <c r="P3009" t="b">
        <v>0</v>
      </c>
      <c r="Q3009">
        <v>20</v>
      </c>
      <c r="R3009" t="b">
        <v>1</v>
      </c>
      <c r="S3009" t="s">
        <v>8301</v>
      </c>
      <c r="T3009" t="s">
        <v>8356</v>
      </c>
      <c r="U3009" t="s">
        <v>8395</v>
      </c>
    </row>
    <row r="3010" spans="1:21" ht="50" customHeight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15" t="str">
        <f t="shared" ref="E3010:E3073" si="141">_xlfn.IFS(D3010&lt;1000,"less than 1000",D3010&lt;5000, "1000 to 4999",D3010&lt;10000, "5000 to 9999",D3010&lt;15000, "10000 to 14999",D3010&lt;20000,"15000 to 19999",D3010&lt;25000, "20000 to 24999", D3010&lt;30000, "25000 to 29999",D3010&lt;35000,"30000 to 34999", D3010&lt;40000,"35000 to 39999", D3010&lt;45000,"40000 to 44999",D3010&lt;50000,"45000 to 49999",TRUE, "Greater than 50000")</f>
        <v>1000 to 4999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 s="9">
        <f t="shared" si="139"/>
        <v>42390.212025462963</v>
      </c>
      <c r="L3010" s="11">
        <v>2016</v>
      </c>
      <c r="M3010">
        <v>1450760719</v>
      </c>
      <c r="N3010" s="9">
        <f t="shared" si="140"/>
        <v>42360.212025462963</v>
      </c>
      <c r="O3010" s="11">
        <f>YEAR(Table1[[#This Row],[launch date  conversion]])</f>
        <v>2015</v>
      </c>
      <c r="P3010" t="b">
        <v>0</v>
      </c>
      <c r="Q3010">
        <v>26</v>
      </c>
      <c r="R3010" t="b">
        <v>1</v>
      </c>
      <c r="S3010" t="s">
        <v>8301</v>
      </c>
      <c r="T3010" t="s">
        <v>8356</v>
      </c>
      <c r="U3010" t="s">
        <v>8395</v>
      </c>
    </row>
    <row r="3011" spans="1:21" ht="50" customHeight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15" t="str">
        <f t="shared" si="141"/>
        <v>25000 to 29999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 s="9">
        <f t="shared" ref="K3011:K3074" si="142">(((J3011/60)/60)/24)+DATE(1970,1,1)</f>
        <v>41969.611574074079</v>
      </c>
      <c r="L3011" s="11">
        <v>2014</v>
      </c>
      <c r="M3011">
        <v>1414417240</v>
      </c>
      <c r="N3011" s="9">
        <f t="shared" ref="N3011:N3074" si="143">(((M3011/60)/60)/24)+DATE(1970,1,1)</f>
        <v>41939.569907407407</v>
      </c>
      <c r="O3011" s="11">
        <f>YEAR(Table1[[#This Row],[launch date  conversion]])</f>
        <v>2014</v>
      </c>
      <c r="P3011" t="b">
        <v>0</v>
      </c>
      <c r="Q3011">
        <v>128</v>
      </c>
      <c r="R3011" t="b">
        <v>1</v>
      </c>
      <c r="S3011" t="s">
        <v>8301</v>
      </c>
      <c r="T3011" t="s">
        <v>8356</v>
      </c>
      <c r="U3011" t="s">
        <v>8395</v>
      </c>
    </row>
    <row r="3012" spans="1:21" ht="50" customHeight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15" t="str">
        <f t="shared" si="141"/>
        <v>1000 to 4999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 s="9">
        <f t="shared" si="142"/>
        <v>42056.832395833335</v>
      </c>
      <c r="L3012" s="11">
        <v>2015</v>
      </c>
      <c r="M3012">
        <v>1419364719</v>
      </c>
      <c r="N3012" s="9">
        <f t="shared" si="143"/>
        <v>41996.832395833335</v>
      </c>
      <c r="O3012" s="11">
        <f>YEAR(Table1[[#This Row],[launch date  conversion]])</f>
        <v>2014</v>
      </c>
      <c r="P3012" t="b">
        <v>0</v>
      </c>
      <c r="Q3012">
        <v>15</v>
      </c>
      <c r="R3012" t="b">
        <v>1</v>
      </c>
      <c r="S3012" t="s">
        <v>8301</v>
      </c>
      <c r="T3012" t="s">
        <v>8356</v>
      </c>
      <c r="U3012" t="s">
        <v>8395</v>
      </c>
    </row>
    <row r="3013" spans="1:21" ht="50" customHeight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15" t="str">
        <f t="shared" si="141"/>
        <v>less than 1000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 s="9">
        <f t="shared" si="142"/>
        <v>42361.957638888889</v>
      </c>
      <c r="L3013" s="11">
        <v>2015</v>
      </c>
      <c r="M3013">
        <v>1448536516</v>
      </c>
      <c r="N3013" s="9">
        <f t="shared" si="143"/>
        <v>42334.468935185185</v>
      </c>
      <c r="O3013" s="11">
        <f>YEAR(Table1[[#This Row],[launch date  conversion]])</f>
        <v>2015</v>
      </c>
      <c r="P3013" t="b">
        <v>0</v>
      </c>
      <c r="Q3013">
        <v>25</v>
      </c>
      <c r="R3013" t="b">
        <v>1</v>
      </c>
      <c r="S3013" t="s">
        <v>8301</v>
      </c>
      <c r="T3013" t="s">
        <v>8356</v>
      </c>
      <c r="U3013" t="s">
        <v>8395</v>
      </c>
    </row>
    <row r="3014" spans="1:21" ht="50" customHeight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15" t="str">
        <f t="shared" si="141"/>
        <v>1000 to 4999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 s="9">
        <f t="shared" si="142"/>
        <v>42045.702893518523</v>
      </c>
      <c r="L3014" s="11">
        <v>2015</v>
      </c>
      <c r="M3014">
        <v>1421772730</v>
      </c>
      <c r="N3014" s="9">
        <f t="shared" si="143"/>
        <v>42024.702893518523</v>
      </c>
      <c r="O3014" s="11">
        <f>YEAR(Table1[[#This Row],[launch date  conversion]])</f>
        <v>2015</v>
      </c>
      <c r="P3014" t="b">
        <v>0</v>
      </c>
      <c r="Q3014">
        <v>55</v>
      </c>
      <c r="R3014" t="b">
        <v>1</v>
      </c>
      <c r="S3014" t="s">
        <v>8301</v>
      </c>
      <c r="T3014" t="s">
        <v>8356</v>
      </c>
      <c r="U3014" t="s">
        <v>8395</v>
      </c>
    </row>
    <row r="3015" spans="1:21" ht="50" customHeight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15" t="str">
        <f t="shared" si="141"/>
        <v>10000 to 14999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 s="9">
        <f t="shared" si="142"/>
        <v>42176.836215277777</v>
      </c>
      <c r="L3015" s="11">
        <v>2015</v>
      </c>
      <c r="M3015">
        <v>1432325049</v>
      </c>
      <c r="N3015" s="9">
        <f t="shared" si="143"/>
        <v>42146.836215277777</v>
      </c>
      <c r="O3015" s="11">
        <f>YEAR(Table1[[#This Row],[launch date  conversion]])</f>
        <v>2015</v>
      </c>
      <c r="P3015" t="b">
        <v>0</v>
      </c>
      <c r="Q3015">
        <v>107</v>
      </c>
      <c r="R3015" t="b">
        <v>1</v>
      </c>
      <c r="S3015" t="s">
        <v>8301</v>
      </c>
      <c r="T3015" t="s">
        <v>8356</v>
      </c>
      <c r="U3015" t="s">
        <v>8395</v>
      </c>
    </row>
    <row r="3016" spans="1:21" ht="50" customHeight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15" t="str">
        <f t="shared" si="141"/>
        <v>25000 to 29999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 s="9">
        <f t="shared" si="142"/>
        <v>41948.208333333336</v>
      </c>
      <c r="L3016" s="11">
        <v>2014</v>
      </c>
      <c r="M3016">
        <v>1412737080</v>
      </c>
      <c r="N3016" s="9">
        <f t="shared" si="143"/>
        <v>41920.123611111114</v>
      </c>
      <c r="O3016" s="11">
        <f>YEAR(Table1[[#This Row],[launch date  conversion]])</f>
        <v>2014</v>
      </c>
      <c r="P3016" t="b">
        <v>0</v>
      </c>
      <c r="Q3016">
        <v>557</v>
      </c>
      <c r="R3016" t="b">
        <v>1</v>
      </c>
      <c r="S3016" t="s">
        <v>8301</v>
      </c>
      <c r="T3016" t="s">
        <v>8356</v>
      </c>
      <c r="U3016" t="s">
        <v>8395</v>
      </c>
    </row>
    <row r="3017" spans="1:21" ht="50" customHeight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15" t="str">
        <f t="shared" si="141"/>
        <v>1000 to 4999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 s="9">
        <f t="shared" si="142"/>
        <v>41801.166666666664</v>
      </c>
      <c r="L3017" s="11">
        <v>2014</v>
      </c>
      <c r="M3017">
        <v>1401125238</v>
      </c>
      <c r="N3017" s="9">
        <f t="shared" si="143"/>
        <v>41785.72729166667</v>
      </c>
      <c r="O3017" s="11">
        <f>YEAR(Table1[[#This Row],[launch date  conversion]])</f>
        <v>2014</v>
      </c>
      <c r="P3017" t="b">
        <v>0</v>
      </c>
      <c r="Q3017">
        <v>40</v>
      </c>
      <c r="R3017" t="b">
        <v>1</v>
      </c>
      <c r="S3017" t="s">
        <v>8301</v>
      </c>
      <c r="T3017" t="s">
        <v>8356</v>
      </c>
      <c r="U3017" t="s">
        <v>8395</v>
      </c>
    </row>
    <row r="3018" spans="1:21" ht="50" customHeight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15" t="str">
        <f t="shared" si="141"/>
        <v>5000 to 9999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 s="9">
        <f t="shared" si="142"/>
        <v>41838.548055555555</v>
      </c>
      <c r="L3018" s="11">
        <v>2014</v>
      </c>
      <c r="M3018">
        <v>1400504952</v>
      </c>
      <c r="N3018" s="9">
        <f t="shared" si="143"/>
        <v>41778.548055555555</v>
      </c>
      <c r="O3018" s="11">
        <f>YEAR(Table1[[#This Row],[launch date  conversion]])</f>
        <v>2014</v>
      </c>
      <c r="P3018" t="b">
        <v>0</v>
      </c>
      <c r="Q3018">
        <v>36</v>
      </c>
      <c r="R3018" t="b">
        <v>1</v>
      </c>
      <c r="S3018" t="s">
        <v>8301</v>
      </c>
      <c r="T3018" t="s">
        <v>8356</v>
      </c>
      <c r="U3018" t="s">
        <v>8395</v>
      </c>
    </row>
    <row r="3019" spans="1:21" ht="50" customHeight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15" t="str">
        <f t="shared" si="141"/>
        <v>20000 to 24999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 s="9">
        <f t="shared" si="142"/>
        <v>41871.850034722222</v>
      </c>
      <c r="L3019" s="11">
        <v>2014</v>
      </c>
      <c r="M3019">
        <v>1405974243</v>
      </c>
      <c r="N3019" s="9">
        <f t="shared" si="143"/>
        <v>41841.850034722222</v>
      </c>
      <c r="O3019" s="11">
        <f>YEAR(Table1[[#This Row],[launch date  conversion]])</f>
        <v>2014</v>
      </c>
      <c r="P3019" t="b">
        <v>0</v>
      </c>
      <c r="Q3019">
        <v>159</v>
      </c>
      <c r="R3019" t="b">
        <v>1</v>
      </c>
      <c r="S3019" t="s">
        <v>8301</v>
      </c>
      <c r="T3019" t="s">
        <v>8356</v>
      </c>
      <c r="U3019" t="s">
        <v>8395</v>
      </c>
    </row>
    <row r="3020" spans="1:21" ht="50" customHeight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15" t="str">
        <f t="shared" si="141"/>
        <v>1000 to 4999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 s="9">
        <f t="shared" si="142"/>
        <v>42205.916666666672</v>
      </c>
      <c r="L3020" s="11">
        <v>2015</v>
      </c>
      <c r="M3020">
        <v>1433747376</v>
      </c>
      <c r="N3020" s="9">
        <f t="shared" si="143"/>
        <v>42163.29833333334</v>
      </c>
      <c r="O3020" s="11">
        <f>YEAR(Table1[[#This Row],[launch date  conversion]])</f>
        <v>2015</v>
      </c>
      <c r="P3020" t="b">
        <v>0</v>
      </c>
      <c r="Q3020">
        <v>41</v>
      </c>
      <c r="R3020" t="b">
        <v>1</v>
      </c>
      <c r="S3020" t="s">
        <v>8301</v>
      </c>
      <c r="T3020" t="s">
        <v>8356</v>
      </c>
      <c r="U3020" t="s">
        <v>8395</v>
      </c>
    </row>
    <row r="3021" spans="1:21" ht="50" customHeight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15" t="str">
        <f t="shared" si="141"/>
        <v>15000 to 19999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 s="9">
        <f t="shared" si="142"/>
        <v>41786.125</v>
      </c>
      <c r="L3021" s="11">
        <v>2014</v>
      </c>
      <c r="M3021">
        <v>1398801620</v>
      </c>
      <c r="N3021" s="9">
        <f t="shared" si="143"/>
        <v>41758.833564814813</v>
      </c>
      <c r="O3021" s="11">
        <f>YEAR(Table1[[#This Row],[launch date  conversion]])</f>
        <v>2014</v>
      </c>
      <c r="P3021" t="b">
        <v>0</v>
      </c>
      <c r="Q3021">
        <v>226</v>
      </c>
      <c r="R3021" t="b">
        <v>1</v>
      </c>
      <c r="S3021" t="s">
        <v>8301</v>
      </c>
      <c r="T3021" t="s">
        <v>8356</v>
      </c>
      <c r="U3021" t="s">
        <v>8395</v>
      </c>
    </row>
    <row r="3022" spans="1:21" ht="50" customHeight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15" t="str">
        <f t="shared" si="141"/>
        <v>5000 to 9999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 s="9">
        <f t="shared" si="142"/>
        <v>42230.846446759257</v>
      </c>
      <c r="L3022" s="11">
        <v>2015</v>
      </c>
      <c r="M3022">
        <v>1434399533</v>
      </c>
      <c r="N3022" s="9">
        <f t="shared" si="143"/>
        <v>42170.846446759257</v>
      </c>
      <c r="O3022" s="11">
        <f>YEAR(Table1[[#This Row],[launch date  conversion]])</f>
        <v>2015</v>
      </c>
      <c r="P3022" t="b">
        <v>0</v>
      </c>
      <c r="Q3022">
        <v>30</v>
      </c>
      <c r="R3022" t="b">
        <v>1</v>
      </c>
      <c r="S3022" t="s">
        <v>8301</v>
      </c>
      <c r="T3022" t="s">
        <v>8356</v>
      </c>
      <c r="U3022" t="s">
        <v>8395</v>
      </c>
    </row>
    <row r="3023" spans="1:21" ht="50" customHeight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15" t="str">
        <f t="shared" si="141"/>
        <v>1000 to 4999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 s="9">
        <f t="shared" si="142"/>
        <v>42696.249305555553</v>
      </c>
      <c r="L3023" s="11">
        <v>2016</v>
      </c>
      <c r="M3023">
        <v>1476715869</v>
      </c>
      <c r="N3023" s="9">
        <f t="shared" si="143"/>
        <v>42660.618854166663</v>
      </c>
      <c r="O3023" s="11">
        <f>YEAR(Table1[[#This Row],[launch date  conversion]])</f>
        <v>2016</v>
      </c>
      <c r="P3023" t="b">
        <v>0</v>
      </c>
      <c r="Q3023">
        <v>103</v>
      </c>
      <c r="R3023" t="b">
        <v>1</v>
      </c>
      <c r="S3023" t="s">
        <v>8301</v>
      </c>
      <c r="T3023" t="s">
        <v>8356</v>
      </c>
      <c r="U3023" t="s">
        <v>8395</v>
      </c>
    </row>
    <row r="3024" spans="1:21" ht="50" customHeight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15" t="str">
        <f t="shared" si="141"/>
        <v>10000 to 14999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 s="9">
        <f t="shared" si="142"/>
        <v>42609.95380787037</v>
      </c>
      <c r="L3024" s="11">
        <v>2016</v>
      </c>
      <c r="M3024">
        <v>1468450409</v>
      </c>
      <c r="N3024" s="9">
        <f t="shared" si="143"/>
        <v>42564.95380787037</v>
      </c>
      <c r="O3024" s="11">
        <f>YEAR(Table1[[#This Row],[launch date  conversion]])</f>
        <v>2016</v>
      </c>
      <c r="P3024" t="b">
        <v>0</v>
      </c>
      <c r="Q3024">
        <v>62</v>
      </c>
      <c r="R3024" t="b">
        <v>1</v>
      </c>
      <c r="S3024" t="s">
        <v>8301</v>
      </c>
      <c r="T3024" t="s">
        <v>8356</v>
      </c>
      <c r="U3024" t="s">
        <v>8395</v>
      </c>
    </row>
    <row r="3025" spans="1:21" ht="50" customHeight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15" t="str">
        <f t="shared" si="141"/>
        <v>less than 1000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 s="9">
        <f t="shared" si="142"/>
        <v>42166.675763888896</v>
      </c>
      <c r="L3025" s="11">
        <v>2015</v>
      </c>
      <c r="M3025">
        <v>1430151186</v>
      </c>
      <c r="N3025" s="9">
        <f t="shared" si="143"/>
        <v>42121.675763888896</v>
      </c>
      <c r="O3025" s="11">
        <f>YEAR(Table1[[#This Row],[launch date  conversion]])</f>
        <v>2015</v>
      </c>
      <c r="P3025" t="b">
        <v>0</v>
      </c>
      <c r="Q3025">
        <v>6</v>
      </c>
      <c r="R3025" t="b">
        <v>1</v>
      </c>
      <c r="S3025" t="s">
        <v>8301</v>
      </c>
      <c r="T3025" t="s">
        <v>8356</v>
      </c>
      <c r="U3025" t="s">
        <v>8395</v>
      </c>
    </row>
    <row r="3026" spans="1:21" ht="50" customHeight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15" t="str">
        <f t="shared" si="141"/>
        <v>5000 to 9999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 s="9">
        <f t="shared" si="142"/>
        <v>41188.993923611109</v>
      </c>
      <c r="L3026" s="11">
        <v>2012</v>
      </c>
      <c r="M3026">
        <v>1346975475</v>
      </c>
      <c r="N3026" s="9">
        <f t="shared" si="143"/>
        <v>41158.993923611109</v>
      </c>
      <c r="O3026" s="11">
        <f>YEAR(Table1[[#This Row],[launch date  conversion]])</f>
        <v>2012</v>
      </c>
      <c r="P3026" t="b">
        <v>0</v>
      </c>
      <c r="Q3026">
        <v>182</v>
      </c>
      <c r="R3026" t="b">
        <v>1</v>
      </c>
      <c r="S3026" t="s">
        <v>8301</v>
      </c>
      <c r="T3026" t="s">
        <v>8356</v>
      </c>
      <c r="U3026" t="s">
        <v>8395</v>
      </c>
    </row>
    <row r="3027" spans="1:21" ht="50" customHeight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15" t="str">
        <f t="shared" si="141"/>
        <v>1000 to 4999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 s="9">
        <f t="shared" si="142"/>
        <v>41789.666666666664</v>
      </c>
      <c r="L3027" s="11">
        <v>2014</v>
      </c>
      <c r="M3027">
        <v>1399032813</v>
      </c>
      <c r="N3027" s="9">
        <f t="shared" si="143"/>
        <v>41761.509409722225</v>
      </c>
      <c r="O3027" s="11">
        <f>YEAR(Table1[[#This Row],[launch date  conversion]])</f>
        <v>2014</v>
      </c>
      <c r="P3027" t="b">
        <v>0</v>
      </c>
      <c r="Q3027">
        <v>145</v>
      </c>
      <c r="R3027" t="b">
        <v>1</v>
      </c>
      <c r="S3027" t="s">
        <v>8301</v>
      </c>
      <c r="T3027" t="s">
        <v>8356</v>
      </c>
      <c r="U3027" t="s">
        <v>8395</v>
      </c>
    </row>
    <row r="3028" spans="1:21" ht="50" customHeight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15" t="str">
        <f t="shared" si="141"/>
        <v>less than 1000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 s="9">
        <f t="shared" si="142"/>
        <v>42797.459398148145</v>
      </c>
      <c r="L3028" s="11">
        <v>2017</v>
      </c>
      <c r="M3028">
        <v>1487329292</v>
      </c>
      <c r="N3028" s="9">
        <f t="shared" si="143"/>
        <v>42783.459398148145</v>
      </c>
      <c r="O3028" s="11">
        <f>YEAR(Table1[[#This Row],[launch date  conversion]])</f>
        <v>2017</v>
      </c>
      <c r="P3028" t="b">
        <v>0</v>
      </c>
      <c r="Q3028">
        <v>25</v>
      </c>
      <c r="R3028" t="b">
        <v>1</v>
      </c>
      <c r="S3028" t="s">
        <v>8301</v>
      </c>
      <c r="T3028" t="s">
        <v>8356</v>
      </c>
      <c r="U3028" t="s">
        <v>8395</v>
      </c>
    </row>
    <row r="3029" spans="1:21" ht="50" customHeight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15" t="str">
        <f t="shared" si="141"/>
        <v>40000 to 44999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 s="9">
        <f t="shared" si="142"/>
        <v>42083.662627314814</v>
      </c>
      <c r="L3029" s="11">
        <v>2015</v>
      </c>
      <c r="M3029">
        <v>1424278451</v>
      </c>
      <c r="N3029" s="9">
        <f t="shared" si="143"/>
        <v>42053.704293981486</v>
      </c>
      <c r="O3029" s="11">
        <f>YEAR(Table1[[#This Row],[launch date  conversion]])</f>
        <v>2015</v>
      </c>
      <c r="P3029" t="b">
        <v>0</v>
      </c>
      <c r="Q3029">
        <v>320</v>
      </c>
      <c r="R3029" t="b">
        <v>1</v>
      </c>
      <c r="S3029" t="s">
        <v>8301</v>
      </c>
      <c r="T3029" t="s">
        <v>8356</v>
      </c>
      <c r="U3029" t="s">
        <v>8395</v>
      </c>
    </row>
    <row r="3030" spans="1:21" ht="50" customHeight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15" t="str">
        <f t="shared" si="141"/>
        <v>5000 to 9999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 s="9">
        <f t="shared" si="142"/>
        <v>42597.264178240745</v>
      </c>
      <c r="L3030" s="11">
        <v>2016</v>
      </c>
      <c r="M3030">
        <v>1468650025</v>
      </c>
      <c r="N3030" s="9">
        <f t="shared" si="143"/>
        <v>42567.264178240745</v>
      </c>
      <c r="O3030" s="11">
        <f>YEAR(Table1[[#This Row],[launch date  conversion]])</f>
        <v>2016</v>
      </c>
      <c r="P3030" t="b">
        <v>0</v>
      </c>
      <c r="Q3030">
        <v>99</v>
      </c>
      <c r="R3030" t="b">
        <v>1</v>
      </c>
      <c r="S3030" t="s">
        <v>8301</v>
      </c>
      <c r="T3030" t="s">
        <v>8356</v>
      </c>
      <c r="U3030" t="s">
        <v>8395</v>
      </c>
    </row>
    <row r="3031" spans="1:21" ht="50" customHeight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15" t="str">
        <f t="shared" si="141"/>
        <v>30000 to 34999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 s="9">
        <f t="shared" si="142"/>
        <v>41961.190972222219</v>
      </c>
      <c r="L3031" s="11">
        <v>2014</v>
      </c>
      <c r="M3031">
        <v>1413824447</v>
      </c>
      <c r="N3031" s="9">
        <f t="shared" si="143"/>
        <v>41932.708877314813</v>
      </c>
      <c r="O3031" s="11">
        <f>YEAR(Table1[[#This Row],[launch date  conversion]])</f>
        <v>2014</v>
      </c>
      <c r="P3031" t="b">
        <v>0</v>
      </c>
      <c r="Q3031">
        <v>348</v>
      </c>
      <c r="R3031" t="b">
        <v>1</v>
      </c>
      <c r="S3031" t="s">
        <v>8301</v>
      </c>
      <c r="T3031" t="s">
        <v>8356</v>
      </c>
      <c r="U3031" t="s">
        <v>8395</v>
      </c>
    </row>
    <row r="3032" spans="1:21" ht="50" customHeight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15" t="str">
        <f t="shared" si="141"/>
        <v>1000 to 4999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 s="9">
        <f t="shared" si="142"/>
        <v>42263.747349537036</v>
      </c>
      <c r="L3032" s="11">
        <v>2015</v>
      </c>
      <c r="M3032">
        <v>1439834171</v>
      </c>
      <c r="N3032" s="9">
        <f t="shared" si="143"/>
        <v>42233.747349537036</v>
      </c>
      <c r="O3032" s="11">
        <f>YEAR(Table1[[#This Row],[launch date  conversion]])</f>
        <v>2015</v>
      </c>
      <c r="P3032" t="b">
        <v>0</v>
      </c>
      <c r="Q3032">
        <v>41</v>
      </c>
      <c r="R3032" t="b">
        <v>1</v>
      </c>
      <c r="S3032" t="s">
        <v>8301</v>
      </c>
      <c r="T3032" t="s">
        <v>8356</v>
      </c>
      <c r="U3032" t="s">
        <v>8395</v>
      </c>
    </row>
    <row r="3033" spans="1:21" ht="50" customHeight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15" t="str">
        <f t="shared" si="141"/>
        <v>1000 to 4999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 s="9">
        <f t="shared" si="142"/>
        <v>42657.882488425923</v>
      </c>
      <c r="L3033" s="11">
        <v>2016</v>
      </c>
      <c r="M3033">
        <v>1471295447</v>
      </c>
      <c r="N3033" s="9">
        <f t="shared" si="143"/>
        <v>42597.882488425923</v>
      </c>
      <c r="O3033" s="11">
        <f>YEAR(Table1[[#This Row],[launch date  conversion]])</f>
        <v>2016</v>
      </c>
      <c r="P3033" t="b">
        <v>0</v>
      </c>
      <c r="Q3033">
        <v>29</v>
      </c>
      <c r="R3033" t="b">
        <v>1</v>
      </c>
      <c r="S3033" t="s">
        <v>8301</v>
      </c>
      <c r="T3033" t="s">
        <v>8356</v>
      </c>
      <c r="U3033" t="s">
        <v>8395</v>
      </c>
    </row>
    <row r="3034" spans="1:21" ht="50" customHeight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15" t="str">
        <f t="shared" si="141"/>
        <v>1000 to 4999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 s="9">
        <f t="shared" si="142"/>
        <v>42258.044664351852</v>
      </c>
      <c r="L3034" s="11">
        <v>2015</v>
      </c>
      <c r="M3034">
        <v>1439341459</v>
      </c>
      <c r="N3034" s="9">
        <f t="shared" si="143"/>
        <v>42228.044664351852</v>
      </c>
      <c r="O3034" s="11">
        <f>YEAR(Table1[[#This Row],[launch date  conversion]])</f>
        <v>2015</v>
      </c>
      <c r="P3034" t="b">
        <v>0</v>
      </c>
      <c r="Q3034">
        <v>25</v>
      </c>
      <c r="R3034" t="b">
        <v>1</v>
      </c>
      <c r="S3034" t="s">
        <v>8301</v>
      </c>
      <c r="T3034" t="s">
        <v>8356</v>
      </c>
      <c r="U3034" t="s">
        <v>8395</v>
      </c>
    </row>
    <row r="3035" spans="1:21" ht="50" customHeight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15" t="str">
        <f t="shared" si="141"/>
        <v>1000 to 4999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 s="9">
        <f t="shared" si="142"/>
        <v>42600.110243055555</v>
      </c>
      <c r="L3035" s="11">
        <v>2016</v>
      </c>
      <c r="M3035">
        <v>1468895925</v>
      </c>
      <c r="N3035" s="9">
        <f t="shared" si="143"/>
        <v>42570.110243055555</v>
      </c>
      <c r="O3035" s="11">
        <f>YEAR(Table1[[#This Row],[launch date  conversion]])</f>
        <v>2016</v>
      </c>
      <c r="P3035" t="b">
        <v>0</v>
      </c>
      <c r="Q3035">
        <v>23</v>
      </c>
      <c r="R3035" t="b">
        <v>1</v>
      </c>
      <c r="S3035" t="s">
        <v>8301</v>
      </c>
      <c r="T3035" t="s">
        <v>8356</v>
      </c>
      <c r="U3035" t="s">
        <v>8395</v>
      </c>
    </row>
    <row r="3036" spans="1:21" ht="50" customHeight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15" t="str">
        <f t="shared" si="141"/>
        <v>Greater than 50000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 s="9">
        <f t="shared" si="142"/>
        <v>42675.165972222225</v>
      </c>
      <c r="L3036" s="11">
        <v>2016</v>
      </c>
      <c r="M3036">
        <v>1475326255</v>
      </c>
      <c r="N3036" s="9">
        <f t="shared" si="143"/>
        <v>42644.535358796296</v>
      </c>
      <c r="O3036" s="11">
        <f>YEAR(Table1[[#This Row],[launch date  conversion]])</f>
        <v>2016</v>
      </c>
      <c r="P3036" t="b">
        <v>0</v>
      </c>
      <c r="Q3036">
        <v>1260</v>
      </c>
      <c r="R3036" t="b">
        <v>1</v>
      </c>
      <c r="S3036" t="s">
        <v>8301</v>
      </c>
      <c r="T3036" t="s">
        <v>8356</v>
      </c>
      <c r="U3036" t="s">
        <v>8395</v>
      </c>
    </row>
    <row r="3037" spans="1:21" ht="50" customHeight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15" t="str">
        <f t="shared" si="141"/>
        <v>25000 to 29999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 s="9">
        <f t="shared" si="142"/>
        <v>41398.560289351852</v>
      </c>
      <c r="L3037" s="11">
        <v>2013</v>
      </c>
      <c r="M3037">
        <v>1365082009</v>
      </c>
      <c r="N3037" s="9">
        <f t="shared" si="143"/>
        <v>41368.560289351852</v>
      </c>
      <c r="O3037" s="11">
        <f>YEAR(Table1[[#This Row],[launch date  conversion]])</f>
        <v>2013</v>
      </c>
      <c r="P3037" t="b">
        <v>0</v>
      </c>
      <c r="Q3037">
        <v>307</v>
      </c>
      <c r="R3037" t="b">
        <v>1</v>
      </c>
      <c r="S3037" t="s">
        <v>8301</v>
      </c>
      <c r="T3037" t="s">
        <v>8356</v>
      </c>
      <c r="U3037" t="s">
        <v>8395</v>
      </c>
    </row>
    <row r="3038" spans="1:21" ht="50" customHeight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15" t="str">
        <f t="shared" si="141"/>
        <v>25000 to 29999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 s="9">
        <f t="shared" si="142"/>
        <v>41502.499305555553</v>
      </c>
      <c r="L3038" s="11">
        <v>2013</v>
      </c>
      <c r="M3038">
        <v>1373568644</v>
      </c>
      <c r="N3038" s="9">
        <f t="shared" si="143"/>
        <v>41466.785231481481</v>
      </c>
      <c r="O3038" s="11">
        <f>YEAR(Table1[[#This Row],[launch date  conversion]])</f>
        <v>2013</v>
      </c>
      <c r="P3038" t="b">
        <v>0</v>
      </c>
      <c r="Q3038">
        <v>329</v>
      </c>
      <c r="R3038" t="b">
        <v>1</v>
      </c>
      <c r="S3038" t="s">
        <v>8301</v>
      </c>
      <c r="T3038" t="s">
        <v>8356</v>
      </c>
      <c r="U3038" t="s">
        <v>8395</v>
      </c>
    </row>
    <row r="3039" spans="1:21" ht="50" customHeight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15" t="str">
        <f t="shared" si="141"/>
        <v>less than 1000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 s="9">
        <f t="shared" si="142"/>
        <v>40453.207638888889</v>
      </c>
      <c r="L3039" s="11">
        <v>2010</v>
      </c>
      <c r="M3039">
        <v>1279574773</v>
      </c>
      <c r="N3039" s="9">
        <f t="shared" si="143"/>
        <v>40378.893206018518</v>
      </c>
      <c r="O3039" s="11">
        <f>YEAR(Table1[[#This Row],[launch date  conversion]])</f>
        <v>2010</v>
      </c>
      <c r="P3039" t="b">
        <v>0</v>
      </c>
      <c r="Q3039">
        <v>32</v>
      </c>
      <c r="R3039" t="b">
        <v>1</v>
      </c>
      <c r="S3039" t="s">
        <v>8301</v>
      </c>
      <c r="T3039" t="s">
        <v>8356</v>
      </c>
      <c r="U3039" t="s">
        <v>8395</v>
      </c>
    </row>
    <row r="3040" spans="1:21" ht="50" customHeight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15" t="str">
        <f t="shared" si="141"/>
        <v>1000 to 4999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 s="9">
        <f t="shared" si="142"/>
        <v>42433.252280092594</v>
      </c>
      <c r="L3040" s="11">
        <v>2016</v>
      </c>
      <c r="M3040">
        <v>1451887397</v>
      </c>
      <c r="N3040" s="9">
        <f t="shared" si="143"/>
        <v>42373.252280092594</v>
      </c>
      <c r="O3040" s="11">
        <f>YEAR(Table1[[#This Row],[launch date  conversion]])</f>
        <v>2016</v>
      </c>
      <c r="P3040" t="b">
        <v>0</v>
      </c>
      <c r="Q3040">
        <v>27</v>
      </c>
      <c r="R3040" t="b">
        <v>1</v>
      </c>
      <c r="S3040" t="s">
        <v>8301</v>
      </c>
      <c r="T3040" t="s">
        <v>8356</v>
      </c>
      <c r="U3040" t="s">
        <v>8395</v>
      </c>
    </row>
    <row r="3041" spans="1:21" ht="50" customHeight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15" t="str">
        <f t="shared" si="141"/>
        <v>20000 to 24999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 s="9">
        <f t="shared" si="142"/>
        <v>41637.332638888889</v>
      </c>
      <c r="L3041" s="11">
        <v>2013</v>
      </c>
      <c r="M3041">
        <v>1386011038</v>
      </c>
      <c r="N3041" s="9">
        <f t="shared" si="143"/>
        <v>41610.794421296298</v>
      </c>
      <c r="O3041" s="11">
        <f>YEAR(Table1[[#This Row],[launch date  conversion]])</f>
        <v>2013</v>
      </c>
      <c r="P3041" t="b">
        <v>0</v>
      </c>
      <c r="Q3041">
        <v>236</v>
      </c>
      <c r="R3041" t="b">
        <v>1</v>
      </c>
      <c r="S3041" t="s">
        <v>8301</v>
      </c>
      <c r="T3041" t="s">
        <v>8356</v>
      </c>
      <c r="U3041" t="s">
        <v>8395</v>
      </c>
    </row>
    <row r="3042" spans="1:21" ht="50" customHeight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15" t="str">
        <f t="shared" si="141"/>
        <v>1000 to 4999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 s="9">
        <f t="shared" si="142"/>
        <v>42181.958333333328</v>
      </c>
      <c r="L3042" s="11">
        <v>2015</v>
      </c>
      <c r="M3042">
        <v>1434999621</v>
      </c>
      <c r="N3042" s="9">
        <f t="shared" si="143"/>
        <v>42177.791909722218</v>
      </c>
      <c r="O3042" s="11">
        <f>YEAR(Table1[[#This Row],[launch date  conversion]])</f>
        <v>2015</v>
      </c>
      <c r="P3042" t="b">
        <v>0</v>
      </c>
      <c r="Q3042">
        <v>42</v>
      </c>
      <c r="R3042" t="b">
        <v>1</v>
      </c>
      <c r="S3042" t="s">
        <v>8301</v>
      </c>
      <c r="T3042" t="s">
        <v>8356</v>
      </c>
      <c r="U3042" t="s">
        <v>8395</v>
      </c>
    </row>
    <row r="3043" spans="1:21" ht="50" customHeight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15" t="str">
        <f t="shared" si="141"/>
        <v>5000 to 9999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 s="9">
        <f t="shared" si="142"/>
        <v>42389.868611111116</v>
      </c>
      <c r="L3043" s="11">
        <v>2016</v>
      </c>
      <c r="M3043">
        <v>1450731048</v>
      </c>
      <c r="N3043" s="9">
        <f t="shared" si="143"/>
        <v>42359.868611111116</v>
      </c>
      <c r="O3043" s="11">
        <f>YEAR(Table1[[#This Row],[launch date  conversion]])</f>
        <v>2015</v>
      </c>
      <c r="P3043" t="b">
        <v>0</v>
      </c>
      <c r="Q3043">
        <v>95</v>
      </c>
      <c r="R3043" t="b">
        <v>1</v>
      </c>
      <c r="S3043" t="s">
        <v>8301</v>
      </c>
      <c r="T3043" t="s">
        <v>8356</v>
      </c>
      <c r="U3043" t="s">
        <v>8395</v>
      </c>
    </row>
    <row r="3044" spans="1:21" ht="50" customHeight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15" t="str">
        <f t="shared" si="141"/>
        <v>1000 to 4999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 s="9">
        <f t="shared" si="142"/>
        <v>42283.688043981485</v>
      </c>
      <c r="L3044" s="11">
        <v>2015</v>
      </c>
      <c r="M3044">
        <v>1441557047</v>
      </c>
      <c r="N3044" s="9">
        <f t="shared" si="143"/>
        <v>42253.688043981485</v>
      </c>
      <c r="O3044" s="11">
        <f>YEAR(Table1[[#This Row],[launch date  conversion]])</f>
        <v>2015</v>
      </c>
      <c r="P3044" t="b">
        <v>0</v>
      </c>
      <c r="Q3044">
        <v>37</v>
      </c>
      <c r="R3044" t="b">
        <v>1</v>
      </c>
      <c r="S3044" t="s">
        <v>8301</v>
      </c>
      <c r="T3044" t="s">
        <v>8356</v>
      </c>
      <c r="U3044" t="s">
        <v>8395</v>
      </c>
    </row>
    <row r="3045" spans="1:21" ht="50" customHeight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15" t="str">
        <f t="shared" si="141"/>
        <v>15000 to 19999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 s="9">
        <f t="shared" si="142"/>
        <v>42110.118055555555</v>
      </c>
      <c r="L3045" s="11">
        <v>2015</v>
      </c>
      <c r="M3045">
        <v>1426815699</v>
      </c>
      <c r="N3045" s="9">
        <f t="shared" si="143"/>
        <v>42083.070590277777</v>
      </c>
      <c r="O3045" s="11">
        <f>YEAR(Table1[[#This Row],[launch date  conversion]])</f>
        <v>2015</v>
      </c>
      <c r="P3045" t="b">
        <v>0</v>
      </c>
      <c r="Q3045">
        <v>128</v>
      </c>
      <c r="R3045" t="b">
        <v>1</v>
      </c>
      <c r="S3045" t="s">
        <v>8301</v>
      </c>
      <c r="T3045" t="s">
        <v>8356</v>
      </c>
      <c r="U3045" t="s">
        <v>8395</v>
      </c>
    </row>
    <row r="3046" spans="1:21" ht="50" customHeight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15" t="str">
        <f t="shared" si="141"/>
        <v>10000 to 14999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 s="9">
        <f t="shared" si="142"/>
        <v>42402.7268287037</v>
      </c>
      <c r="L3046" s="11">
        <v>2016</v>
      </c>
      <c r="M3046">
        <v>1453137998</v>
      </c>
      <c r="N3046" s="9">
        <f t="shared" si="143"/>
        <v>42387.7268287037</v>
      </c>
      <c r="O3046" s="11">
        <f>YEAR(Table1[[#This Row],[launch date  conversion]])</f>
        <v>2016</v>
      </c>
      <c r="P3046" t="b">
        <v>0</v>
      </c>
      <c r="Q3046">
        <v>156</v>
      </c>
      <c r="R3046" t="b">
        <v>1</v>
      </c>
      <c r="S3046" t="s">
        <v>8301</v>
      </c>
      <c r="T3046" t="s">
        <v>8356</v>
      </c>
      <c r="U3046" t="s">
        <v>8395</v>
      </c>
    </row>
    <row r="3047" spans="1:21" ht="50" customHeight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15" t="str">
        <f t="shared" si="141"/>
        <v>1000 to 4999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 s="9">
        <f t="shared" si="142"/>
        <v>41873.155729166669</v>
      </c>
      <c r="L3047" s="11">
        <v>2014</v>
      </c>
      <c r="M3047">
        <v>1406087055</v>
      </c>
      <c r="N3047" s="9">
        <f t="shared" si="143"/>
        <v>41843.155729166669</v>
      </c>
      <c r="O3047" s="11">
        <f>YEAR(Table1[[#This Row],[launch date  conversion]])</f>
        <v>2014</v>
      </c>
      <c r="P3047" t="b">
        <v>0</v>
      </c>
      <c r="Q3047">
        <v>64</v>
      </c>
      <c r="R3047" t="b">
        <v>1</v>
      </c>
      <c r="S3047" t="s">
        <v>8301</v>
      </c>
      <c r="T3047" t="s">
        <v>8356</v>
      </c>
      <c r="U3047" t="s">
        <v>8395</v>
      </c>
    </row>
    <row r="3048" spans="1:21" ht="50" customHeight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15" t="str">
        <f t="shared" si="141"/>
        <v>5000 to 9999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 s="9">
        <f t="shared" si="142"/>
        <v>41892.202777777777</v>
      </c>
      <c r="L3048" s="11">
        <v>2014</v>
      </c>
      <c r="M3048">
        <v>1407784586</v>
      </c>
      <c r="N3048" s="9">
        <f t="shared" si="143"/>
        <v>41862.803078703706</v>
      </c>
      <c r="O3048" s="11">
        <f>YEAR(Table1[[#This Row],[launch date  conversion]])</f>
        <v>2014</v>
      </c>
      <c r="P3048" t="b">
        <v>0</v>
      </c>
      <c r="Q3048">
        <v>58</v>
      </c>
      <c r="R3048" t="b">
        <v>1</v>
      </c>
      <c r="S3048" t="s">
        <v>8301</v>
      </c>
      <c r="T3048" t="s">
        <v>8356</v>
      </c>
      <c r="U3048" t="s">
        <v>8395</v>
      </c>
    </row>
    <row r="3049" spans="1:21" ht="50" customHeight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15" t="str">
        <f t="shared" si="141"/>
        <v>less than 1000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 s="9">
        <f t="shared" si="142"/>
        <v>42487.552777777775</v>
      </c>
      <c r="L3049" s="11">
        <v>2016</v>
      </c>
      <c r="M3049">
        <v>1457999054</v>
      </c>
      <c r="N3049" s="9">
        <f t="shared" si="143"/>
        <v>42443.989050925928</v>
      </c>
      <c r="O3049" s="11">
        <f>YEAR(Table1[[#This Row],[launch date  conversion]])</f>
        <v>2016</v>
      </c>
      <c r="P3049" t="b">
        <v>0</v>
      </c>
      <c r="Q3049">
        <v>20</v>
      </c>
      <c r="R3049" t="b">
        <v>1</v>
      </c>
      <c r="S3049" t="s">
        <v>8301</v>
      </c>
      <c r="T3049" t="s">
        <v>8356</v>
      </c>
      <c r="U3049" t="s">
        <v>8395</v>
      </c>
    </row>
    <row r="3050" spans="1:21" ht="50" customHeight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15" t="str">
        <f t="shared" si="141"/>
        <v>5000 to 9999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 s="9">
        <f t="shared" si="142"/>
        <v>42004.890277777777</v>
      </c>
      <c r="L3050" s="11">
        <v>2014</v>
      </c>
      <c r="M3050">
        <v>1417556262</v>
      </c>
      <c r="N3050" s="9">
        <f t="shared" si="143"/>
        <v>41975.901180555549</v>
      </c>
      <c r="O3050" s="11">
        <f>YEAR(Table1[[#This Row],[launch date  conversion]])</f>
        <v>2014</v>
      </c>
      <c r="P3050" t="b">
        <v>0</v>
      </c>
      <c r="Q3050">
        <v>47</v>
      </c>
      <c r="R3050" t="b">
        <v>1</v>
      </c>
      <c r="S3050" t="s">
        <v>8301</v>
      </c>
      <c r="T3050" t="s">
        <v>8356</v>
      </c>
      <c r="U3050" t="s">
        <v>8395</v>
      </c>
    </row>
    <row r="3051" spans="1:21" ht="50" customHeight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15" t="str">
        <f t="shared" si="141"/>
        <v>1000 to 4999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 s="9">
        <f t="shared" si="142"/>
        <v>42169.014525462961</v>
      </c>
      <c r="L3051" s="11">
        <v>2015</v>
      </c>
      <c r="M3051">
        <v>1431649255</v>
      </c>
      <c r="N3051" s="9">
        <f t="shared" si="143"/>
        <v>42139.014525462961</v>
      </c>
      <c r="O3051" s="11">
        <f>YEAR(Table1[[#This Row],[launch date  conversion]])</f>
        <v>2015</v>
      </c>
      <c r="P3051" t="b">
        <v>0</v>
      </c>
      <c r="Q3051">
        <v>54</v>
      </c>
      <c r="R3051" t="b">
        <v>1</v>
      </c>
      <c r="S3051" t="s">
        <v>8301</v>
      </c>
      <c r="T3051" t="s">
        <v>8356</v>
      </c>
      <c r="U3051" t="s">
        <v>8395</v>
      </c>
    </row>
    <row r="3052" spans="1:21" ht="50" customHeight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15" t="str">
        <f t="shared" si="141"/>
        <v>less than 1000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 s="9">
        <f t="shared" si="142"/>
        <v>42495.16851851852</v>
      </c>
      <c r="L3052" s="11">
        <v>2016</v>
      </c>
      <c r="M3052">
        <v>1459828960</v>
      </c>
      <c r="N3052" s="9">
        <f t="shared" si="143"/>
        <v>42465.16851851852</v>
      </c>
      <c r="O3052" s="11">
        <f>YEAR(Table1[[#This Row],[launch date  conversion]])</f>
        <v>2016</v>
      </c>
      <c r="P3052" t="b">
        <v>0</v>
      </c>
      <c r="Q3052">
        <v>9</v>
      </c>
      <c r="R3052" t="b">
        <v>1</v>
      </c>
      <c r="S3052" t="s">
        <v>8301</v>
      </c>
      <c r="T3052" t="s">
        <v>8356</v>
      </c>
      <c r="U3052" t="s">
        <v>8395</v>
      </c>
    </row>
    <row r="3053" spans="1:21" ht="50" customHeight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15" t="str">
        <f t="shared" si="141"/>
        <v>1000 to 4999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 s="9">
        <f t="shared" si="142"/>
        <v>42774.416030092587</v>
      </c>
      <c r="L3053" s="11">
        <v>2017</v>
      </c>
      <c r="M3053">
        <v>1483955945</v>
      </c>
      <c r="N3053" s="9">
        <f t="shared" si="143"/>
        <v>42744.416030092587</v>
      </c>
      <c r="O3053" s="11">
        <f>YEAR(Table1[[#This Row],[launch date  conversion]])</f>
        <v>2017</v>
      </c>
      <c r="P3053" t="b">
        <v>1</v>
      </c>
      <c r="Q3053">
        <v>35</v>
      </c>
      <c r="R3053" t="b">
        <v>0</v>
      </c>
      <c r="S3053" t="s">
        <v>8301</v>
      </c>
      <c r="T3053" t="s">
        <v>8356</v>
      </c>
      <c r="U3053" t="s">
        <v>8395</v>
      </c>
    </row>
    <row r="3054" spans="1:21" ht="50" customHeight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15" t="str">
        <f t="shared" si="141"/>
        <v>Greater than 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 s="9">
        <f t="shared" si="142"/>
        <v>42152.665972222225</v>
      </c>
      <c r="L3054" s="11">
        <v>2015</v>
      </c>
      <c r="M3054">
        <v>1430237094</v>
      </c>
      <c r="N3054" s="9">
        <f t="shared" si="143"/>
        <v>42122.670069444444</v>
      </c>
      <c r="O3054" s="11">
        <f>YEAR(Table1[[#This Row],[launch date  conversion]])</f>
        <v>2015</v>
      </c>
      <c r="P3054" t="b">
        <v>0</v>
      </c>
      <c r="Q3054">
        <v>2</v>
      </c>
      <c r="R3054" t="b">
        <v>0</v>
      </c>
      <c r="S3054" t="s">
        <v>8301</v>
      </c>
      <c r="T3054" t="s">
        <v>8356</v>
      </c>
      <c r="U3054" t="s">
        <v>8395</v>
      </c>
    </row>
    <row r="3055" spans="1:21" ht="50" customHeight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15" t="str">
        <f t="shared" si="141"/>
        <v>10000 to 14999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 s="9">
        <f t="shared" si="142"/>
        <v>41914.165972222225</v>
      </c>
      <c r="L3055" s="11">
        <v>2014</v>
      </c>
      <c r="M3055">
        <v>1407781013</v>
      </c>
      <c r="N3055" s="9">
        <f t="shared" si="143"/>
        <v>41862.761724537035</v>
      </c>
      <c r="O3055" s="11">
        <f>YEAR(Table1[[#This Row],[launch date  conversion]])</f>
        <v>2014</v>
      </c>
      <c r="P3055" t="b">
        <v>0</v>
      </c>
      <c r="Q3055">
        <v>3</v>
      </c>
      <c r="R3055" t="b">
        <v>0</v>
      </c>
      <c r="S3055" t="s">
        <v>8301</v>
      </c>
      <c r="T3055" t="s">
        <v>8356</v>
      </c>
      <c r="U3055" t="s">
        <v>8395</v>
      </c>
    </row>
    <row r="3056" spans="1:21" ht="50" customHeight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15" t="str">
        <f t="shared" si="141"/>
        <v>less than 1000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9">
        <f t="shared" si="142"/>
        <v>42065.044444444444</v>
      </c>
      <c r="L3056" s="11">
        <v>2015</v>
      </c>
      <c r="M3056">
        <v>1422043154</v>
      </c>
      <c r="N3056" s="9">
        <f t="shared" si="143"/>
        <v>42027.832800925928</v>
      </c>
      <c r="O3056" s="11">
        <f>YEAR(Table1[[#This Row],[launch date  conversion]])</f>
        <v>2015</v>
      </c>
      <c r="P3056" t="b">
        <v>0</v>
      </c>
      <c r="Q3056">
        <v>0</v>
      </c>
      <c r="R3056" t="b">
        <v>0</v>
      </c>
      <c r="S3056" t="s">
        <v>8301</v>
      </c>
      <c r="T3056" t="s">
        <v>8356</v>
      </c>
      <c r="U3056" t="s">
        <v>8395</v>
      </c>
    </row>
    <row r="3057" spans="1:21" ht="50" customHeight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15" t="str">
        <f t="shared" si="141"/>
        <v>20000 to 24999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 s="9">
        <f t="shared" si="142"/>
        <v>42013.95821759259</v>
      </c>
      <c r="L3057" s="11">
        <v>2015</v>
      </c>
      <c r="M3057">
        <v>1415660390</v>
      </c>
      <c r="N3057" s="9">
        <f t="shared" si="143"/>
        <v>41953.95821759259</v>
      </c>
      <c r="O3057" s="11">
        <f>YEAR(Table1[[#This Row],[launch date  conversion]])</f>
        <v>2014</v>
      </c>
      <c r="P3057" t="b">
        <v>0</v>
      </c>
      <c r="Q3057">
        <v>1</v>
      </c>
      <c r="R3057" t="b">
        <v>0</v>
      </c>
      <c r="S3057" t="s">
        <v>8301</v>
      </c>
      <c r="T3057" t="s">
        <v>8356</v>
      </c>
      <c r="U3057" t="s">
        <v>8395</v>
      </c>
    </row>
    <row r="3058" spans="1:21" ht="50" customHeight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15" t="str">
        <f t="shared" si="141"/>
        <v>25000 to 29999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9">
        <f t="shared" si="142"/>
        <v>41911.636388888888</v>
      </c>
      <c r="L3058" s="11">
        <v>2014</v>
      </c>
      <c r="M3058">
        <v>1406819784</v>
      </c>
      <c r="N3058" s="9">
        <f t="shared" si="143"/>
        <v>41851.636388888888</v>
      </c>
      <c r="O3058" s="11">
        <f>YEAR(Table1[[#This Row],[launch date  conversion]])</f>
        <v>2014</v>
      </c>
      <c r="P3058" t="b">
        <v>0</v>
      </c>
      <c r="Q3058">
        <v>0</v>
      </c>
      <c r="R3058" t="b">
        <v>0</v>
      </c>
      <c r="S3058" t="s">
        <v>8301</v>
      </c>
      <c r="T3058" t="s">
        <v>8356</v>
      </c>
      <c r="U3058" t="s">
        <v>8395</v>
      </c>
    </row>
    <row r="3059" spans="1:21" ht="50" customHeight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15" t="str">
        <f t="shared" si="141"/>
        <v>Greater than 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9">
        <f t="shared" si="142"/>
        <v>42463.608923611115</v>
      </c>
      <c r="L3059" s="11">
        <v>2016</v>
      </c>
      <c r="M3059">
        <v>1457105811</v>
      </c>
      <c r="N3059" s="9">
        <f t="shared" si="143"/>
        <v>42433.650590277779</v>
      </c>
      <c r="O3059" s="11">
        <f>YEAR(Table1[[#This Row],[launch date  conversion]])</f>
        <v>2016</v>
      </c>
      <c r="P3059" t="b">
        <v>0</v>
      </c>
      <c r="Q3059">
        <v>0</v>
      </c>
      <c r="R3059" t="b">
        <v>0</v>
      </c>
      <c r="S3059" t="s">
        <v>8301</v>
      </c>
      <c r="T3059" t="s">
        <v>8356</v>
      </c>
      <c r="U3059" t="s">
        <v>8395</v>
      </c>
    </row>
    <row r="3060" spans="1:21" ht="50" customHeight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15" t="str">
        <f t="shared" si="141"/>
        <v>15000 to 19999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 s="9">
        <f t="shared" si="142"/>
        <v>42510.374305555553</v>
      </c>
      <c r="L3060" s="11">
        <v>2016</v>
      </c>
      <c r="M3060">
        <v>1459414740</v>
      </c>
      <c r="N3060" s="9">
        <f t="shared" si="143"/>
        <v>42460.374305555553</v>
      </c>
      <c r="O3060" s="11">
        <f>YEAR(Table1[[#This Row],[launch date  conversion]])</f>
        <v>2016</v>
      </c>
      <c r="P3060" t="b">
        <v>0</v>
      </c>
      <c r="Q3060">
        <v>3</v>
      </c>
      <c r="R3060" t="b">
        <v>0</v>
      </c>
      <c r="S3060" t="s">
        <v>8301</v>
      </c>
      <c r="T3060" t="s">
        <v>8356</v>
      </c>
      <c r="U3060" t="s">
        <v>8395</v>
      </c>
    </row>
    <row r="3061" spans="1:21" ht="50" customHeight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15" t="str">
        <f t="shared" si="141"/>
        <v>15000 to 19999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 s="9">
        <f t="shared" si="142"/>
        <v>41859.935717592591</v>
      </c>
      <c r="L3061" s="11">
        <v>2014</v>
      </c>
      <c r="M3061">
        <v>1404944846</v>
      </c>
      <c r="N3061" s="9">
        <f t="shared" si="143"/>
        <v>41829.935717592591</v>
      </c>
      <c r="O3061" s="11">
        <f>YEAR(Table1[[#This Row],[launch date  conversion]])</f>
        <v>2014</v>
      </c>
      <c r="P3061" t="b">
        <v>0</v>
      </c>
      <c r="Q3061">
        <v>11</v>
      </c>
      <c r="R3061" t="b">
        <v>0</v>
      </c>
      <c r="S3061" t="s">
        <v>8301</v>
      </c>
      <c r="T3061" t="s">
        <v>8356</v>
      </c>
      <c r="U3061" t="s">
        <v>8395</v>
      </c>
    </row>
    <row r="3062" spans="1:21" ht="50" customHeight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15" t="str">
        <f t="shared" si="141"/>
        <v>Greater than 50000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 s="9">
        <f t="shared" si="142"/>
        <v>42275.274699074071</v>
      </c>
      <c r="L3062" s="11">
        <v>2015</v>
      </c>
      <c r="M3062">
        <v>1440830134</v>
      </c>
      <c r="N3062" s="9">
        <f t="shared" si="143"/>
        <v>42245.274699074071</v>
      </c>
      <c r="O3062" s="11">
        <f>YEAR(Table1[[#This Row],[launch date  conversion]])</f>
        <v>2015</v>
      </c>
      <c r="P3062" t="b">
        <v>0</v>
      </c>
      <c r="Q3062">
        <v>6</v>
      </c>
      <c r="R3062" t="b">
        <v>0</v>
      </c>
      <c r="S3062" t="s">
        <v>8301</v>
      </c>
      <c r="T3062" t="s">
        <v>8356</v>
      </c>
      <c r="U3062" t="s">
        <v>8395</v>
      </c>
    </row>
    <row r="3063" spans="1:21" ht="50" customHeight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15" t="str">
        <f t="shared" si="141"/>
        <v>Greater than 50000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9">
        <f t="shared" si="142"/>
        <v>41864.784120370372</v>
      </c>
      <c r="L3063" s="11">
        <v>2014</v>
      </c>
      <c r="M3063">
        <v>1405363748</v>
      </c>
      <c r="N3063" s="9">
        <f t="shared" si="143"/>
        <v>41834.784120370372</v>
      </c>
      <c r="O3063" s="11">
        <f>YEAR(Table1[[#This Row],[launch date  conversion]])</f>
        <v>2014</v>
      </c>
      <c r="P3063" t="b">
        <v>0</v>
      </c>
      <c r="Q3063">
        <v>0</v>
      </c>
      <c r="R3063" t="b">
        <v>0</v>
      </c>
      <c r="S3063" t="s">
        <v>8301</v>
      </c>
      <c r="T3063" t="s">
        <v>8356</v>
      </c>
      <c r="U3063" t="s">
        <v>8395</v>
      </c>
    </row>
    <row r="3064" spans="1:21" ht="50" customHeight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15" t="str">
        <f t="shared" si="141"/>
        <v>10000 to 14999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 s="9">
        <f t="shared" si="142"/>
        <v>42277.75</v>
      </c>
      <c r="L3064" s="11">
        <v>2015</v>
      </c>
      <c r="M3064">
        <v>1441111892</v>
      </c>
      <c r="N3064" s="9">
        <f t="shared" si="143"/>
        <v>42248.535787037035</v>
      </c>
      <c r="O3064" s="11">
        <f>YEAR(Table1[[#This Row],[launch date  conversion]])</f>
        <v>2015</v>
      </c>
      <c r="P3064" t="b">
        <v>0</v>
      </c>
      <c r="Q3064">
        <v>67</v>
      </c>
      <c r="R3064" t="b">
        <v>0</v>
      </c>
      <c r="S3064" t="s">
        <v>8301</v>
      </c>
      <c r="T3064" t="s">
        <v>8356</v>
      </c>
      <c r="U3064" t="s">
        <v>8395</v>
      </c>
    </row>
    <row r="3065" spans="1:21" ht="50" customHeight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15" t="str">
        <f t="shared" si="141"/>
        <v>1000 to 4999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 s="9">
        <f t="shared" si="142"/>
        <v>42665.922893518517</v>
      </c>
      <c r="L3065" s="11">
        <v>2016</v>
      </c>
      <c r="M3065">
        <v>1474150138</v>
      </c>
      <c r="N3065" s="9">
        <f t="shared" si="143"/>
        <v>42630.922893518517</v>
      </c>
      <c r="O3065" s="11">
        <f>YEAR(Table1[[#This Row],[launch date  conversion]])</f>
        <v>2016</v>
      </c>
      <c r="P3065" t="b">
        <v>0</v>
      </c>
      <c r="Q3065">
        <v>23</v>
      </c>
      <c r="R3065" t="b">
        <v>0</v>
      </c>
      <c r="S3065" t="s">
        <v>8301</v>
      </c>
      <c r="T3065" t="s">
        <v>8356</v>
      </c>
      <c r="U3065" t="s">
        <v>8395</v>
      </c>
    </row>
    <row r="3066" spans="1:21" ht="50" customHeight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15" t="str">
        <f t="shared" si="141"/>
        <v>Greater than 50000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 s="9">
        <f t="shared" si="142"/>
        <v>42330.290972222225</v>
      </c>
      <c r="L3066" s="11">
        <v>2015</v>
      </c>
      <c r="M3066">
        <v>1445483246</v>
      </c>
      <c r="N3066" s="9">
        <f t="shared" si="143"/>
        <v>42299.130162037036</v>
      </c>
      <c r="O3066" s="11">
        <f>YEAR(Table1[[#This Row],[launch date  conversion]])</f>
        <v>2015</v>
      </c>
      <c r="P3066" t="b">
        <v>0</v>
      </c>
      <c r="Q3066">
        <v>72</v>
      </c>
      <c r="R3066" t="b">
        <v>0</v>
      </c>
      <c r="S3066" t="s">
        <v>8301</v>
      </c>
      <c r="T3066" t="s">
        <v>8356</v>
      </c>
      <c r="U3066" t="s">
        <v>8395</v>
      </c>
    </row>
    <row r="3067" spans="1:21" ht="50" customHeight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15" t="str">
        <f t="shared" si="141"/>
        <v>25000 to 29999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 s="9">
        <f t="shared" si="142"/>
        <v>41850.055231481485</v>
      </c>
      <c r="L3067" s="11">
        <v>2014</v>
      </c>
      <c r="M3067">
        <v>1404523172</v>
      </c>
      <c r="N3067" s="9">
        <f t="shared" si="143"/>
        <v>41825.055231481485</v>
      </c>
      <c r="O3067" s="11">
        <f>YEAR(Table1[[#This Row],[launch date  conversion]])</f>
        <v>2014</v>
      </c>
      <c r="P3067" t="b">
        <v>0</v>
      </c>
      <c r="Q3067">
        <v>2</v>
      </c>
      <c r="R3067" t="b">
        <v>0</v>
      </c>
      <c r="S3067" t="s">
        <v>8301</v>
      </c>
      <c r="T3067" t="s">
        <v>8356</v>
      </c>
      <c r="U3067" t="s">
        <v>8395</v>
      </c>
    </row>
    <row r="3068" spans="1:21" ht="50" customHeight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15" t="str">
        <f t="shared" si="141"/>
        <v>Greater than 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 s="9">
        <f t="shared" si="142"/>
        <v>42561.228437500002</v>
      </c>
      <c r="L3068" s="11">
        <v>2016</v>
      </c>
      <c r="M3068">
        <v>1465536537</v>
      </c>
      <c r="N3068" s="9">
        <f t="shared" si="143"/>
        <v>42531.228437500002</v>
      </c>
      <c r="O3068" s="11">
        <f>YEAR(Table1[[#This Row],[launch date  conversion]])</f>
        <v>2016</v>
      </c>
      <c r="P3068" t="b">
        <v>0</v>
      </c>
      <c r="Q3068">
        <v>15</v>
      </c>
      <c r="R3068" t="b">
        <v>0</v>
      </c>
      <c r="S3068" t="s">
        <v>8301</v>
      </c>
      <c r="T3068" t="s">
        <v>8356</v>
      </c>
      <c r="U3068" t="s">
        <v>8395</v>
      </c>
    </row>
    <row r="3069" spans="1:21" ht="50" customHeight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15" t="str">
        <f t="shared" si="141"/>
        <v>5000 to 9999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 s="9">
        <f t="shared" si="142"/>
        <v>42256.938414351855</v>
      </c>
      <c r="L3069" s="11">
        <v>2015</v>
      </c>
      <c r="M3069">
        <v>1439245879</v>
      </c>
      <c r="N3069" s="9">
        <f t="shared" si="143"/>
        <v>42226.938414351855</v>
      </c>
      <c r="O3069" s="11">
        <f>YEAR(Table1[[#This Row],[launch date  conversion]])</f>
        <v>2015</v>
      </c>
      <c r="P3069" t="b">
        <v>0</v>
      </c>
      <c r="Q3069">
        <v>1</v>
      </c>
      <c r="R3069" t="b">
        <v>0</v>
      </c>
      <c r="S3069" t="s">
        <v>8301</v>
      </c>
      <c r="T3069" t="s">
        <v>8356</v>
      </c>
      <c r="U3069" t="s">
        <v>8395</v>
      </c>
    </row>
    <row r="3070" spans="1:21" ht="50" customHeight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15" t="str">
        <f t="shared" si="141"/>
        <v>Greater than 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 s="9">
        <f t="shared" si="142"/>
        <v>42293.691574074073</v>
      </c>
      <c r="L3070" s="11">
        <v>2015</v>
      </c>
      <c r="M3070">
        <v>1442421352</v>
      </c>
      <c r="N3070" s="9">
        <f t="shared" si="143"/>
        <v>42263.691574074073</v>
      </c>
      <c r="O3070" s="11">
        <f>YEAR(Table1[[#This Row],[launch date  conversion]])</f>
        <v>2015</v>
      </c>
      <c r="P3070" t="b">
        <v>0</v>
      </c>
      <c r="Q3070">
        <v>2</v>
      </c>
      <c r="R3070" t="b">
        <v>0</v>
      </c>
      <c r="S3070" t="s">
        <v>8301</v>
      </c>
      <c r="T3070" t="s">
        <v>8356</v>
      </c>
      <c r="U3070" t="s">
        <v>8395</v>
      </c>
    </row>
    <row r="3071" spans="1:21" ht="50" customHeight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15" t="str">
        <f t="shared" si="141"/>
        <v>1000 to 4999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 s="9">
        <f t="shared" si="142"/>
        <v>41987.833726851852</v>
      </c>
      <c r="L3071" s="11">
        <v>2014</v>
      </c>
      <c r="M3071">
        <v>1415995234</v>
      </c>
      <c r="N3071" s="9">
        <f t="shared" si="143"/>
        <v>41957.833726851852</v>
      </c>
      <c r="O3071" s="11">
        <f>YEAR(Table1[[#This Row],[launch date  conversion]])</f>
        <v>2014</v>
      </c>
      <c r="P3071" t="b">
        <v>0</v>
      </c>
      <c r="Q3071">
        <v>7</v>
      </c>
      <c r="R3071" t="b">
        <v>0</v>
      </c>
      <c r="S3071" t="s">
        <v>8301</v>
      </c>
      <c r="T3071" t="s">
        <v>8356</v>
      </c>
      <c r="U3071" t="s">
        <v>8395</v>
      </c>
    </row>
    <row r="3072" spans="1:21" ht="50" customHeight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15" t="str">
        <f t="shared" si="141"/>
        <v>10000 to 14999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 s="9">
        <f t="shared" si="142"/>
        <v>42711.733437499999</v>
      </c>
      <c r="L3072" s="11">
        <v>2016</v>
      </c>
      <c r="M3072">
        <v>1479317769</v>
      </c>
      <c r="N3072" s="9">
        <f t="shared" si="143"/>
        <v>42690.733437499999</v>
      </c>
      <c r="O3072" s="11">
        <f>YEAR(Table1[[#This Row],[launch date  conversion]])</f>
        <v>2016</v>
      </c>
      <c r="P3072" t="b">
        <v>0</v>
      </c>
      <c r="Q3072">
        <v>16</v>
      </c>
      <c r="R3072" t="b">
        <v>0</v>
      </c>
      <c r="S3072" t="s">
        <v>8301</v>
      </c>
      <c r="T3072" t="s">
        <v>8356</v>
      </c>
      <c r="U3072" t="s">
        <v>8395</v>
      </c>
    </row>
    <row r="3073" spans="1:21" ht="50" customHeight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15" t="str">
        <f t="shared" si="141"/>
        <v>10000 to 14999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 s="9">
        <f t="shared" si="142"/>
        <v>42115.249305555553</v>
      </c>
      <c r="L3073" s="11">
        <v>2015</v>
      </c>
      <c r="M3073">
        <v>1428082481</v>
      </c>
      <c r="N3073" s="9">
        <f t="shared" si="143"/>
        <v>42097.732418981483</v>
      </c>
      <c r="O3073" s="11">
        <f>YEAR(Table1[[#This Row],[launch date  conversion]])</f>
        <v>2015</v>
      </c>
      <c r="P3073" t="b">
        <v>0</v>
      </c>
      <c r="Q3073">
        <v>117</v>
      </c>
      <c r="R3073" t="b">
        <v>0</v>
      </c>
      <c r="S3073" t="s">
        <v>8301</v>
      </c>
      <c r="T3073" t="s">
        <v>8356</v>
      </c>
      <c r="U3073" t="s">
        <v>8395</v>
      </c>
    </row>
    <row r="3074" spans="1:21" ht="50" customHeight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15" t="str">
        <f t="shared" ref="E3074:E3137" si="144">_xlfn.IFS(D3074&lt;1000,"less than 1000",D3074&lt;5000, "1000 to 4999",D3074&lt;10000, "5000 to 9999",D3074&lt;15000, "10000 to 14999",D3074&lt;20000,"15000 to 19999",D3074&lt;25000, "20000 to 24999", D3074&lt;30000, "25000 to 29999",D3074&lt;35000,"30000 to 34999", D3074&lt;40000,"35000 to 39999", D3074&lt;45000,"40000 to 44999",D3074&lt;50000,"45000 to 49999",TRUE, "Greater than 50000")</f>
        <v>10000 to 14999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 s="9">
        <f t="shared" si="142"/>
        <v>42673.073611111111</v>
      </c>
      <c r="L3074" s="11">
        <v>2016</v>
      </c>
      <c r="M3074">
        <v>1476549262</v>
      </c>
      <c r="N3074" s="9">
        <f t="shared" si="143"/>
        <v>42658.690532407403</v>
      </c>
      <c r="O3074" s="11">
        <f>YEAR(Table1[[#This Row],[launch date  conversion]])</f>
        <v>2016</v>
      </c>
      <c r="P3074" t="b">
        <v>0</v>
      </c>
      <c r="Q3074">
        <v>2</v>
      </c>
      <c r="R3074" t="b">
        <v>0</v>
      </c>
      <c r="S3074" t="s">
        <v>8301</v>
      </c>
      <c r="T3074" t="s">
        <v>8356</v>
      </c>
      <c r="U3074" t="s">
        <v>8395</v>
      </c>
    </row>
    <row r="3075" spans="1:21" ht="50" customHeight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15" t="str">
        <f t="shared" si="144"/>
        <v>Greater than 50000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 s="9">
        <f t="shared" ref="K3075:K3138" si="145">(((J3075/60)/60)/24)+DATE(1970,1,1)</f>
        <v>42169.804861111115</v>
      </c>
      <c r="L3075" s="11">
        <v>2015</v>
      </c>
      <c r="M3075">
        <v>1429287900</v>
      </c>
      <c r="N3075" s="9">
        <f t="shared" ref="N3075:N3138" si="146">(((M3075/60)/60)/24)+DATE(1970,1,1)</f>
        <v>42111.684027777781</v>
      </c>
      <c r="O3075" s="11">
        <f>YEAR(Table1[[#This Row],[launch date  conversion]])</f>
        <v>2015</v>
      </c>
      <c r="P3075" t="b">
        <v>0</v>
      </c>
      <c r="Q3075">
        <v>7</v>
      </c>
      <c r="R3075" t="b">
        <v>0</v>
      </c>
      <c r="S3075" t="s">
        <v>8301</v>
      </c>
      <c r="T3075" t="s">
        <v>8356</v>
      </c>
      <c r="U3075" t="s">
        <v>8395</v>
      </c>
    </row>
    <row r="3076" spans="1:21" ht="50" customHeight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15" t="str">
        <f t="shared" si="144"/>
        <v>25000 to 29999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 s="9">
        <f t="shared" si="145"/>
        <v>42439.571284722217</v>
      </c>
      <c r="L3076" s="11">
        <v>2016</v>
      </c>
      <c r="M3076">
        <v>1455025359</v>
      </c>
      <c r="N3076" s="9">
        <f t="shared" si="146"/>
        <v>42409.571284722217</v>
      </c>
      <c r="O3076" s="11">
        <f>YEAR(Table1[[#This Row],[launch date  conversion]])</f>
        <v>2016</v>
      </c>
      <c r="P3076" t="b">
        <v>0</v>
      </c>
      <c r="Q3076">
        <v>3</v>
      </c>
      <c r="R3076" t="b">
        <v>0</v>
      </c>
      <c r="S3076" t="s">
        <v>8301</v>
      </c>
      <c r="T3076" t="s">
        <v>8356</v>
      </c>
      <c r="U3076" t="s">
        <v>8395</v>
      </c>
    </row>
    <row r="3077" spans="1:21" ht="50" customHeight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15" t="str">
        <f t="shared" si="144"/>
        <v>15000 to 19999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 s="9">
        <f t="shared" si="145"/>
        <v>42601.102314814809</v>
      </c>
      <c r="L3077" s="11">
        <v>2016</v>
      </c>
      <c r="M3077">
        <v>1467253640</v>
      </c>
      <c r="N3077" s="9">
        <f t="shared" si="146"/>
        <v>42551.102314814809</v>
      </c>
      <c r="O3077" s="11">
        <f>YEAR(Table1[[#This Row],[launch date  conversion]])</f>
        <v>2016</v>
      </c>
      <c r="P3077" t="b">
        <v>0</v>
      </c>
      <c r="Q3077">
        <v>20</v>
      </c>
      <c r="R3077" t="b">
        <v>0</v>
      </c>
      <c r="S3077" t="s">
        <v>8301</v>
      </c>
      <c r="T3077" t="s">
        <v>8356</v>
      </c>
      <c r="U3077" t="s">
        <v>8395</v>
      </c>
    </row>
    <row r="3078" spans="1:21" ht="50" customHeight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15" t="str">
        <f t="shared" si="144"/>
        <v>10000 to 14999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 s="9">
        <f t="shared" si="145"/>
        <v>42286.651886574073</v>
      </c>
      <c r="L3078" s="11">
        <v>2015</v>
      </c>
      <c r="M3078">
        <v>1439221123</v>
      </c>
      <c r="N3078" s="9">
        <f t="shared" si="146"/>
        <v>42226.651886574073</v>
      </c>
      <c r="O3078" s="11">
        <f>YEAR(Table1[[#This Row],[launch date  conversion]])</f>
        <v>2015</v>
      </c>
      <c r="P3078" t="b">
        <v>0</v>
      </c>
      <c r="Q3078">
        <v>50</v>
      </c>
      <c r="R3078" t="b">
        <v>0</v>
      </c>
      <c r="S3078" t="s">
        <v>8301</v>
      </c>
      <c r="T3078" t="s">
        <v>8356</v>
      </c>
      <c r="U3078" t="s">
        <v>8395</v>
      </c>
    </row>
    <row r="3079" spans="1:21" ht="50" customHeight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15" t="str">
        <f t="shared" si="144"/>
        <v>20000 to 24999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 s="9">
        <f t="shared" si="145"/>
        <v>42796.956921296296</v>
      </c>
      <c r="L3079" s="11">
        <v>2017</v>
      </c>
      <c r="M3079">
        <v>1485903478</v>
      </c>
      <c r="N3079" s="9">
        <f t="shared" si="146"/>
        <v>42766.956921296296</v>
      </c>
      <c r="O3079" s="11">
        <f>YEAR(Table1[[#This Row],[launch date  conversion]])</f>
        <v>2017</v>
      </c>
      <c r="P3079" t="b">
        <v>0</v>
      </c>
      <c r="Q3079">
        <v>2</v>
      </c>
      <c r="R3079" t="b">
        <v>0</v>
      </c>
      <c r="S3079" t="s">
        <v>8301</v>
      </c>
      <c r="T3079" t="s">
        <v>8356</v>
      </c>
      <c r="U3079" t="s">
        <v>8395</v>
      </c>
    </row>
    <row r="3080" spans="1:21" ht="50" customHeight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15" t="str">
        <f t="shared" si="144"/>
        <v>Greater than 50000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 s="9">
        <f t="shared" si="145"/>
        <v>42061.138831018514</v>
      </c>
      <c r="L3080" s="11">
        <v>2015</v>
      </c>
      <c r="M3080">
        <v>1422328795</v>
      </c>
      <c r="N3080" s="9">
        <f t="shared" si="146"/>
        <v>42031.138831018514</v>
      </c>
      <c r="O3080" s="11">
        <f>YEAR(Table1[[#This Row],[launch date  conversion]])</f>
        <v>2015</v>
      </c>
      <c r="P3080" t="b">
        <v>0</v>
      </c>
      <c r="Q3080">
        <v>3</v>
      </c>
      <c r="R3080" t="b">
        <v>0</v>
      </c>
      <c r="S3080" t="s">
        <v>8301</v>
      </c>
      <c r="T3080" t="s">
        <v>8356</v>
      </c>
      <c r="U3080" t="s">
        <v>8395</v>
      </c>
    </row>
    <row r="3081" spans="1:21" ht="50" customHeight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15" t="str">
        <f t="shared" si="144"/>
        <v>Greater than 50000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 s="9">
        <f t="shared" si="145"/>
        <v>42085.671701388885</v>
      </c>
      <c r="L3081" s="11">
        <v>2015</v>
      </c>
      <c r="M3081">
        <v>1424452035</v>
      </c>
      <c r="N3081" s="9">
        <f t="shared" si="146"/>
        <v>42055.713368055556</v>
      </c>
      <c r="O3081" s="11">
        <f>YEAR(Table1[[#This Row],[launch date  conversion]])</f>
        <v>2015</v>
      </c>
      <c r="P3081" t="b">
        <v>0</v>
      </c>
      <c r="Q3081">
        <v>27</v>
      </c>
      <c r="R3081" t="b">
        <v>0</v>
      </c>
      <c r="S3081" t="s">
        <v>8301</v>
      </c>
      <c r="T3081" t="s">
        <v>8356</v>
      </c>
      <c r="U3081" t="s">
        <v>8395</v>
      </c>
    </row>
    <row r="3082" spans="1:21" ht="50" customHeight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15" t="str">
        <f t="shared" si="144"/>
        <v>Greater than 50000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 s="9">
        <f t="shared" si="145"/>
        <v>42000.0699537037</v>
      </c>
      <c r="L3082" s="11">
        <v>2014</v>
      </c>
      <c r="M3082">
        <v>1414456844</v>
      </c>
      <c r="N3082" s="9">
        <f t="shared" si="146"/>
        <v>41940.028287037036</v>
      </c>
      <c r="O3082" s="11">
        <f>YEAR(Table1[[#This Row],[launch date  conversion]])</f>
        <v>2014</v>
      </c>
      <c r="P3082" t="b">
        <v>0</v>
      </c>
      <c r="Q3082">
        <v>7</v>
      </c>
      <c r="R3082" t="b">
        <v>0</v>
      </c>
      <c r="S3082" t="s">
        <v>8301</v>
      </c>
      <c r="T3082" t="s">
        <v>8356</v>
      </c>
      <c r="U3082" t="s">
        <v>8395</v>
      </c>
    </row>
    <row r="3083" spans="1:21" ht="50" customHeight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15" t="str">
        <f t="shared" si="144"/>
        <v>Greater than 50000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 s="9">
        <f t="shared" si="145"/>
        <v>42267.181608796294</v>
      </c>
      <c r="L3083" s="11">
        <v>2015</v>
      </c>
      <c r="M3083">
        <v>1440130891</v>
      </c>
      <c r="N3083" s="9">
        <f t="shared" si="146"/>
        <v>42237.181608796294</v>
      </c>
      <c r="O3083" s="11">
        <f>YEAR(Table1[[#This Row],[launch date  conversion]])</f>
        <v>2015</v>
      </c>
      <c r="P3083" t="b">
        <v>0</v>
      </c>
      <c r="Q3083">
        <v>5</v>
      </c>
      <c r="R3083" t="b">
        <v>0</v>
      </c>
      <c r="S3083" t="s">
        <v>8301</v>
      </c>
      <c r="T3083" t="s">
        <v>8356</v>
      </c>
      <c r="U3083" t="s">
        <v>8395</v>
      </c>
    </row>
    <row r="3084" spans="1:21" ht="50" customHeight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15" t="str">
        <f t="shared" si="144"/>
        <v>5000 to 9999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9">
        <f t="shared" si="145"/>
        <v>42323.96465277778</v>
      </c>
      <c r="L3084" s="11">
        <v>2015</v>
      </c>
      <c r="M3084">
        <v>1445033346</v>
      </c>
      <c r="N3084" s="9">
        <f t="shared" si="146"/>
        <v>42293.922986111109</v>
      </c>
      <c r="O3084" s="11">
        <f>YEAR(Table1[[#This Row],[launch date  conversion]])</f>
        <v>2015</v>
      </c>
      <c r="P3084" t="b">
        <v>0</v>
      </c>
      <c r="Q3084">
        <v>0</v>
      </c>
      <c r="R3084" t="b">
        <v>0</v>
      </c>
      <c r="S3084" t="s">
        <v>8301</v>
      </c>
      <c r="T3084" t="s">
        <v>8356</v>
      </c>
      <c r="U3084" t="s">
        <v>8395</v>
      </c>
    </row>
    <row r="3085" spans="1:21" ht="50" customHeight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15" t="str">
        <f t="shared" si="144"/>
        <v>20000 to 24999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 s="9">
        <f t="shared" si="145"/>
        <v>41883.208333333336</v>
      </c>
      <c r="L3085" s="11">
        <v>2014</v>
      </c>
      <c r="M3085">
        <v>1406986278</v>
      </c>
      <c r="N3085" s="9">
        <f t="shared" si="146"/>
        <v>41853.563402777778</v>
      </c>
      <c r="O3085" s="11">
        <f>YEAR(Table1[[#This Row],[launch date  conversion]])</f>
        <v>2014</v>
      </c>
      <c r="P3085" t="b">
        <v>0</v>
      </c>
      <c r="Q3085">
        <v>3</v>
      </c>
      <c r="R3085" t="b">
        <v>0</v>
      </c>
      <c r="S3085" t="s">
        <v>8301</v>
      </c>
      <c r="T3085" t="s">
        <v>8356</v>
      </c>
      <c r="U3085" t="s">
        <v>8395</v>
      </c>
    </row>
    <row r="3086" spans="1:21" ht="50" customHeight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15" t="str">
        <f t="shared" si="144"/>
        <v>1000 to 4999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 s="9">
        <f t="shared" si="145"/>
        <v>42129.783333333333</v>
      </c>
      <c r="L3086" s="11">
        <v>2015</v>
      </c>
      <c r="M3086">
        <v>1428340931</v>
      </c>
      <c r="N3086" s="9">
        <f t="shared" si="146"/>
        <v>42100.723738425921</v>
      </c>
      <c r="O3086" s="11">
        <f>YEAR(Table1[[#This Row],[launch date  conversion]])</f>
        <v>2015</v>
      </c>
      <c r="P3086" t="b">
        <v>0</v>
      </c>
      <c r="Q3086">
        <v>6</v>
      </c>
      <c r="R3086" t="b">
        <v>0</v>
      </c>
      <c r="S3086" t="s">
        <v>8301</v>
      </c>
      <c r="T3086" t="s">
        <v>8356</v>
      </c>
      <c r="U3086" t="s">
        <v>8395</v>
      </c>
    </row>
    <row r="3087" spans="1:21" ht="50" customHeight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15" t="str">
        <f t="shared" si="144"/>
        <v>25000 to 29999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 s="9">
        <f t="shared" si="145"/>
        <v>42276.883784722217</v>
      </c>
      <c r="L3087" s="11">
        <v>2015</v>
      </c>
      <c r="M3087">
        <v>1440969159</v>
      </c>
      <c r="N3087" s="9">
        <f t="shared" si="146"/>
        <v>42246.883784722217</v>
      </c>
      <c r="O3087" s="11">
        <f>YEAR(Table1[[#This Row],[launch date  conversion]])</f>
        <v>2015</v>
      </c>
      <c r="P3087" t="b">
        <v>0</v>
      </c>
      <c r="Q3087">
        <v>9</v>
      </c>
      <c r="R3087" t="b">
        <v>0</v>
      </c>
      <c r="S3087" t="s">
        <v>8301</v>
      </c>
      <c r="T3087" t="s">
        <v>8356</v>
      </c>
      <c r="U3087" t="s">
        <v>8395</v>
      </c>
    </row>
    <row r="3088" spans="1:21" ht="50" customHeight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15" t="str">
        <f t="shared" si="144"/>
        <v>20000 to 24999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 s="9">
        <f t="shared" si="145"/>
        <v>42233.67082175926</v>
      </c>
      <c r="L3088" s="11">
        <v>2015</v>
      </c>
      <c r="M3088">
        <v>1434643559</v>
      </c>
      <c r="N3088" s="9">
        <f t="shared" si="146"/>
        <v>42173.67082175926</v>
      </c>
      <c r="O3088" s="11">
        <f>YEAR(Table1[[#This Row],[launch date  conversion]])</f>
        <v>2015</v>
      </c>
      <c r="P3088" t="b">
        <v>0</v>
      </c>
      <c r="Q3088">
        <v>3</v>
      </c>
      <c r="R3088" t="b">
        <v>0</v>
      </c>
      <c r="S3088" t="s">
        <v>8301</v>
      </c>
      <c r="T3088" t="s">
        <v>8356</v>
      </c>
      <c r="U3088" t="s">
        <v>8395</v>
      </c>
    </row>
    <row r="3089" spans="1:21" ht="50" customHeight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15" t="str">
        <f t="shared" si="144"/>
        <v>20000 to 24999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 s="9">
        <f t="shared" si="145"/>
        <v>42725.192013888889</v>
      </c>
      <c r="L3089" s="11">
        <v>2016</v>
      </c>
      <c r="M3089">
        <v>1477107390</v>
      </c>
      <c r="N3089" s="9">
        <f t="shared" si="146"/>
        <v>42665.150347222225</v>
      </c>
      <c r="O3089" s="11">
        <f>YEAR(Table1[[#This Row],[launch date  conversion]])</f>
        <v>2016</v>
      </c>
      <c r="P3089" t="b">
        <v>0</v>
      </c>
      <c r="Q3089">
        <v>2</v>
      </c>
      <c r="R3089" t="b">
        <v>0</v>
      </c>
      <c r="S3089" t="s">
        <v>8301</v>
      </c>
      <c r="T3089" t="s">
        <v>8356</v>
      </c>
      <c r="U3089" t="s">
        <v>8395</v>
      </c>
    </row>
    <row r="3090" spans="1:21" ht="50" customHeight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15" t="str">
        <f t="shared" si="144"/>
        <v>Greater than 50000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 s="9">
        <f t="shared" si="145"/>
        <v>42012.570138888885</v>
      </c>
      <c r="L3090" s="11">
        <v>2015</v>
      </c>
      <c r="M3090">
        <v>1418046247</v>
      </c>
      <c r="N3090" s="9">
        <f t="shared" si="146"/>
        <v>41981.57230324074</v>
      </c>
      <c r="O3090" s="11">
        <f>YEAR(Table1[[#This Row],[launch date  conversion]])</f>
        <v>2014</v>
      </c>
      <c r="P3090" t="b">
        <v>0</v>
      </c>
      <c r="Q3090">
        <v>3</v>
      </c>
      <c r="R3090" t="b">
        <v>0</v>
      </c>
      <c r="S3090" t="s">
        <v>8301</v>
      </c>
      <c r="T3090" t="s">
        <v>8356</v>
      </c>
      <c r="U3090" t="s">
        <v>8395</v>
      </c>
    </row>
    <row r="3091" spans="1:21" ht="50" customHeight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15" t="str">
        <f t="shared" si="144"/>
        <v>25000 to 29999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 s="9">
        <f t="shared" si="145"/>
        <v>42560.082638888889</v>
      </c>
      <c r="L3091" s="11">
        <v>2016</v>
      </c>
      <c r="M3091">
        <v>1465304483</v>
      </c>
      <c r="N3091" s="9">
        <f t="shared" si="146"/>
        <v>42528.542627314819</v>
      </c>
      <c r="O3091" s="11">
        <f>YEAR(Table1[[#This Row],[launch date  conversion]])</f>
        <v>2016</v>
      </c>
      <c r="P3091" t="b">
        <v>0</v>
      </c>
      <c r="Q3091">
        <v>45</v>
      </c>
      <c r="R3091" t="b">
        <v>0</v>
      </c>
      <c r="S3091" t="s">
        <v>8301</v>
      </c>
      <c r="T3091" t="s">
        <v>8356</v>
      </c>
      <c r="U3091" t="s">
        <v>8395</v>
      </c>
    </row>
    <row r="3092" spans="1:21" ht="50" customHeight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15" t="str">
        <f t="shared" si="144"/>
        <v>Greater than 50000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 s="9">
        <f t="shared" si="145"/>
        <v>42125.777141203704</v>
      </c>
      <c r="L3092" s="11">
        <v>2015</v>
      </c>
      <c r="M3092">
        <v>1425325145</v>
      </c>
      <c r="N3092" s="9">
        <f t="shared" si="146"/>
        <v>42065.818807870368</v>
      </c>
      <c r="O3092" s="11">
        <f>YEAR(Table1[[#This Row],[launch date  conversion]])</f>
        <v>2015</v>
      </c>
      <c r="P3092" t="b">
        <v>0</v>
      </c>
      <c r="Q3092">
        <v>9</v>
      </c>
      <c r="R3092" t="b">
        <v>0</v>
      </c>
      <c r="S3092" t="s">
        <v>8301</v>
      </c>
      <c r="T3092" t="s">
        <v>8356</v>
      </c>
      <c r="U3092" t="s">
        <v>8395</v>
      </c>
    </row>
    <row r="3093" spans="1:21" ht="50" customHeight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15" t="str">
        <f t="shared" si="144"/>
        <v>5000 to 9999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 s="9">
        <f t="shared" si="145"/>
        <v>42596.948414351849</v>
      </c>
      <c r="L3093" s="11">
        <v>2016</v>
      </c>
      <c r="M3093">
        <v>1468622743</v>
      </c>
      <c r="N3093" s="9">
        <f t="shared" si="146"/>
        <v>42566.948414351849</v>
      </c>
      <c r="O3093" s="11">
        <f>YEAR(Table1[[#This Row],[launch date  conversion]])</f>
        <v>2016</v>
      </c>
      <c r="P3093" t="b">
        <v>0</v>
      </c>
      <c r="Q3093">
        <v>9</v>
      </c>
      <c r="R3093" t="b">
        <v>0</v>
      </c>
      <c r="S3093" t="s">
        <v>8301</v>
      </c>
      <c r="T3093" t="s">
        <v>8356</v>
      </c>
      <c r="U3093" t="s">
        <v>8395</v>
      </c>
    </row>
    <row r="3094" spans="1:21" ht="50" customHeight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15" t="str">
        <f t="shared" si="144"/>
        <v>Greater than 50000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 s="9">
        <f t="shared" si="145"/>
        <v>42292.916666666672</v>
      </c>
      <c r="L3094" s="11">
        <v>2015</v>
      </c>
      <c r="M3094">
        <v>1441723912</v>
      </c>
      <c r="N3094" s="9">
        <f t="shared" si="146"/>
        <v>42255.619351851856</v>
      </c>
      <c r="O3094" s="11">
        <f>YEAR(Table1[[#This Row],[launch date  conversion]])</f>
        <v>2015</v>
      </c>
      <c r="P3094" t="b">
        <v>0</v>
      </c>
      <c r="Q3094">
        <v>21</v>
      </c>
      <c r="R3094" t="b">
        <v>0</v>
      </c>
      <c r="S3094" t="s">
        <v>8301</v>
      </c>
      <c r="T3094" t="s">
        <v>8356</v>
      </c>
      <c r="U3094" t="s">
        <v>8395</v>
      </c>
    </row>
    <row r="3095" spans="1:21" ht="50" customHeight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15" t="str">
        <f t="shared" si="144"/>
        <v>1000 to 4999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 s="9">
        <f t="shared" si="145"/>
        <v>41791.165972222225</v>
      </c>
      <c r="L3095" s="11">
        <v>2014</v>
      </c>
      <c r="M3095">
        <v>1398980941</v>
      </c>
      <c r="N3095" s="9">
        <f t="shared" si="146"/>
        <v>41760.909039351849</v>
      </c>
      <c r="O3095" s="11">
        <f>YEAR(Table1[[#This Row],[launch date  conversion]])</f>
        <v>2014</v>
      </c>
      <c r="P3095" t="b">
        <v>0</v>
      </c>
      <c r="Q3095">
        <v>17</v>
      </c>
      <c r="R3095" t="b">
        <v>0</v>
      </c>
      <c r="S3095" t="s">
        <v>8301</v>
      </c>
      <c r="T3095" t="s">
        <v>8356</v>
      </c>
      <c r="U3095" t="s">
        <v>8395</v>
      </c>
    </row>
    <row r="3096" spans="1:21" ht="50" customHeight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15" t="str">
        <f t="shared" si="144"/>
        <v>Greater than 50000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 s="9">
        <f t="shared" si="145"/>
        <v>42267.795787037037</v>
      </c>
      <c r="L3096" s="11">
        <v>2015</v>
      </c>
      <c r="M3096">
        <v>1437591956</v>
      </c>
      <c r="N3096" s="9">
        <f t="shared" si="146"/>
        <v>42207.795787037037</v>
      </c>
      <c r="O3096" s="11">
        <f>YEAR(Table1[[#This Row],[launch date  conversion]])</f>
        <v>2015</v>
      </c>
      <c r="P3096" t="b">
        <v>0</v>
      </c>
      <c r="Q3096">
        <v>1</v>
      </c>
      <c r="R3096" t="b">
        <v>0</v>
      </c>
      <c r="S3096" t="s">
        <v>8301</v>
      </c>
      <c r="T3096" t="s">
        <v>8356</v>
      </c>
      <c r="U3096" t="s">
        <v>8395</v>
      </c>
    </row>
    <row r="3097" spans="1:21" ht="50" customHeight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15" t="str">
        <f t="shared" si="144"/>
        <v>10000 to 14999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 s="9">
        <f t="shared" si="145"/>
        <v>42583.025231481486</v>
      </c>
      <c r="L3097" s="11">
        <v>2016</v>
      </c>
      <c r="M3097">
        <v>1464827780</v>
      </c>
      <c r="N3097" s="9">
        <f t="shared" si="146"/>
        <v>42523.025231481486</v>
      </c>
      <c r="O3097" s="11">
        <f>YEAR(Table1[[#This Row],[launch date  conversion]])</f>
        <v>2016</v>
      </c>
      <c r="P3097" t="b">
        <v>0</v>
      </c>
      <c r="Q3097">
        <v>1</v>
      </c>
      <c r="R3097" t="b">
        <v>0</v>
      </c>
      <c r="S3097" t="s">
        <v>8301</v>
      </c>
      <c r="T3097" t="s">
        <v>8356</v>
      </c>
      <c r="U3097" t="s">
        <v>8395</v>
      </c>
    </row>
    <row r="3098" spans="1:21" ht="50" customHeight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15" t="str">
        <f t="shared" si="144"/>
        <v>20000 to 24999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 s="9">
        <f t="shared" si="145"/>
        <v>42144.825532407413</v>
      </c>
      <c r="L3098" s="11">
        <v>2015</v>
      </c>
      <c r="M3098">
        <v>1429559326</v>
      </c>
      <c r="N3098" s="9">
        <f t="shared" si="146"/>
        <v>42114.825532407413</v>
      </c>
      <c r="O3098" s="11">
        <f>YEAR(Table1[[#This Row],[launch date  conversion]])</f>
        <v>2015</v>
      </c>
      <c r="P3098" t="b">
        <v>0</v>
      </c>
      <c r="Q3098">
        <v>14</v>
      </c>
      <c r="R3098" t="b">
        <v>0</v>
      </c>
      <c r="S3098" t="s">
        <v>8301</v>
      </c>
      <c r="T3098" t="s">
        <v>8356</v>
      </c>
      <c r="U3098" t="s">
        <v>8395</v>
      </c>
    </row>
    <row r="3099" spans="1:21" ht="50" customHeight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15" t="str">
        <f t="shared" si="144"/>
        <v>10000 to 14999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 s="9">
        <f t="shared" si="145"/>
        <v>42650.583333333328</v>
      </c>
      <c r="L3099" s="11">
        <v>2016</v>
      </c>
      <c r="M3099">
        <v>1474027501</v>
      </c>
      <c r="N3099" s="9">
        <f t="shared" si="146"/>
        <v>42629.503483796296</v>
      </c>
      <c r="O3099" s="11">
        <f>YEAR(Table1[[#This Row],[launch date  conversion]])</f>
        <v>2016</v>
      </c>
      <c r="P3099" t="b">
        <v>0</v>
      </c>
      <c r="Q3099">
        <v>42</v>
      </c>
      <c r="R3099" t="b">
        <v>0</v>
      </c>
      <c r="S3099" t="s">
        <v>8301</v>
      </c>
      <c r="T3099" t="s">
        <v>8356</v>
      </c>
      <c r="U3099" t="s">
        <v>8395</v>
      </c>
    </row>
    <row r="3100" spans="1:21" ht="50" customHeight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15" t="str">
        <f t="shared" si="144"/>
        <v>45000 to 49999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 s="9">
        <f t="shared" si="145"/>
        <v>42408.01180555555</v>
      </c>
      <c r="L3100" s="11">
        <v>2016</v>
      </c>
      <c r="M3100">
        <v>1450724449</v>
      </c>
      <c r="N3100" s="9">
        <f t="shared" si="146"/>
        <v>42359.792233796295</v>
      </c>
      <c r="O3100" s="11">
        <f>YEAR(Table1[[#This Row],[launch date  conversion]])</f>
        <v>2015</v>
      </c>
      <c r="P3100" t="b">
        <v>0</v>
      </c>
      <c r="Q3100">
        <v>27</v>
      </c>
      <c r="R3100" t="b">
        <v>0</v>
      </c>
      <c r="S3100" t="s">
        <v>8301</v>
      </c>
      <c r="T3100" t="s">
        <v>8356</v>
      </c>
      <c r="U3100" t="s">
        <v>8395</v>
      </c>
    </row>
    <row r="3101" spans="1:21" ht="50" customHeight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15" t="str">
        <f t="shared" si="144"/>
        <v>1000 to 4999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 s="9">
        <f t="shared" si="145"/>
        <v>42412.189710648148</v>
      </c>
      <c r="L3101" s="11">
        <v>2016</v>
      </c>
      <c r="M3101">
        <v>1452659591</v>
      </c>
      <c r="N3101" s="9">
        <f t="shared" si="146"/>
        <v>42382.189710648148</v>
      </c>
      <c r="O3101" s="11">
        <f>YEAR(Table1[[#This Row],[launch date  conversion]])</f>
        <v>2016</v>
      </c>
      <c r="P3101" t="b">
        <v>0</v>
      </c>
      <c r="Q3101">
        <v>5</v>
      </c>
      <c r="R3101" t="b">
        <v>0</v>
      </c>
      <c r="S3101" t="s">
        <v>8301</v>
      </c>
      <c r="T3101" t="s">
        <v>8356</v>
      </c>
      <c r="U3101" t="s">
        <v>8395</v>
      </c>
    </row>
    <row r="3102" spans="1:21" ht="50" customHeight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15" t="str">
        <f t="shared" si="144"/>
        <v>10000 to 14999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 s="9">
        <f t="shared" si="145"/>
        <v>41932.622395833336</v>
      </c>
      <c r="L3102" s="11">
        <v>2014</v>
      </c>
      <c r="M3102">
        <v>1411224975</v>
      </c>
      <c r="N3102" s="9">
        <f t="shared" si="146"/>
        <v>41902.622395833336</v>
      </c>
      <c r="O3102" s="11">
        <f>YEAR(Table1[[#This Row],[launch date  conversion]])</f>
        <v>2014</v>
      </c>
      <c r="P3102" t="b">
        <v>0</v>
      </c>
      <c r="Q3102">
        <v>13</v>
      </c>
      <c r="R3102" t="b">
        <v>0</v>
      </c>
      <c r="S3102" t="s">
        <v>8301</v>
      </c>
      <c r="T3102" t="s">
        <v>8356</v>
      </c>
      <c r="U3102" t="s">
        <v>8395</v>
      </c>
    </row>
    <row r="3103" spans="1:21" ht="50" customHeight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15" t="str">
        <f t="shared" si="144"/>
        <v>1000 to 4999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 s="9">
        <f t="shared" si="145"/>
        <v>42201.330555555556</v>
      </c>
      <c r="L3103" s="11">
        <v>2015</v>
      </c>
      <c r="M3103">
        <v>1434445937</v>
      </c>
      <c r="N3103" s="9">
        <f t="shared" si="146"/>
        <v>42171.383530092593</v>
      </c>
      <c r="O3103" s="11">
        <f>YEAR(Table1[[#This Row],[launch date  conversion]])</f>
        <v>2015</v>
      </c>
      <c r="P3103" t="b">
        <v>0</v>
      </c>
      <c r="Q3103">
        <v>12</v>
      </c>
      <c r="R3103" t="b">
        <v>0</v>
      </c>
      <c r="S3103" t="s">
        <v>8301</v>
      </c>
      <c r="T3103" t="s">
        <v>8356</v>
      </c>
      <c r="U3103" t="s">
        <v>8395</v>
      </c>
    </row>
    <row r="3104" spans="1:21" ht="50" customHeight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15" t="str">
        <f t="shared" si="144"/>
        <v>15000 to 19999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 s="9">
        <f t="shared" si="145"/>
        <v>42605.340486111112</v>
      </c>
      <c r="L3104" s="11">
        <v>2016</v>
      </c>
      <c r="M3104">
        <v>1467619818</v>
      </c>
      <c r="N3104" s="9">
        <f t="shared" si="146"/>
        <v>42555.340486111112</v>
      </c>
      <c r="O3104" s="11">
        <f>YEAR(Table1[[#This Row],[launch date  conversion]])</f>
        <v>2016</v>
      </c>
      <c r="P3104" t="b">
        <v>0</v>
      </c>
      <c r="Q3104">
        <v>90</v>
      </c>
      <c r="R3104" t="b">
        <v>0</v>
      </c>
      <c r="S3104" t="s">
        <v>8301</v>
      </c>
      <c r="T3104" t="s">
        <v>8356</v>
      </c>
      <c r="U3104" t="s">
        <v>8395</v>
      </c>
    </row>
    <row r="3105" spans="1:21" ht="50" customHeight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15" t="str">
        <f t="shared" si="144"/>
        <v>1000 to 4999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 s="9">
        <f t="shared" si="145"/>
        <v>42167.156319444446</v>
      </c>
      <c r="L3105" s="11">
        <v>2015</v>
      </c>
      <c r="M3105">
        <v>1428896706</v>
      </c>
      <c r="N3105" s="9">
        <f t="shared" si="146"/>
        <v>42107.156319444446</v>
      </c>
      <c r="O3105" s="11">
        <f>YEAR(Table1[[#This Row],[launch date  conversion]])</f>
        <v>2015</v>
      </c>
      <c r="P3105" t="b">
        <v>0</v>
      </c>
      <c r="Q3105">
        <v>2</v>
      </c>
      <c r="R3105" t="b">
        <v>0</v>
      </c>
      <c r="S3105" t="s">
        <v>8301</v>
      </c>
      <c r="T3105" t="s">
        <v>8356</v>
      </c>
      <c r="U3105" t="s">
        <v>8395</v>
      </c>
    </row>
    <row r="3106" spans="1:21" ht="50" customHeight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15" t="str">
        <f t="shared" si="144"/>
        <v>1000 to 4999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 s="9">
        <f t="shared" si="145"/>
        <v>42038.083333333328</v>
      </c>
      <c r="L3106" s="11">
        <v>2015</v>
      </c>
      <c r="M3106">
        <v>1420235311</v>
      </c>
      <c r="N3106" s="9">
        <f t="shared" si="146"/>
        <v>42006.908692129626</v>
      </c>
      <c r="O3106" s="11">
        <f>YEAR(Table1[[#This Row],[launch date  conversion]])</f>
        <v>2015</v>
      </c>
      <c r="P3106" t="b">
        <v>0</v>
      </c>
      <c r="Q3106">
        <v>5</v>
      </c>
      <c r="R3106" t="b">
        <v>0</v>
      </c>
      <c r="S3106" t="s">
        <v>8301</v>
      </c>
      <c r="T3106" t="s">
        <v>8356</v>
      </c>
      <c r="U3106" t="s">
        <v>8395</v>
      </c>
    </row>
    <row r="3107" spans="1:21" ht="50" customHeight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15" t="str">
        <f t="shared" si="144"/>
        <v>5000 to 9999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 s="9">
        <f t="shared" si="145"/>
        <v>41931.208333333336</v>
      </c>
      <c r="L3107" s="11">
        <v>2014</v>
      </c>
      <c r="M3107">
        <v>1408986916</v>
      </c>
      <c r="N3107" s="9">
        <f t="shared" si="146"/>
        <v>41876.718935185185</v>
      </c>
      <c r="O3107" s="11">
        <f>YEAR(Table1[[#This Row],[launch date  conversion]])</f>
        <v>2014</v>
      </c>
      <c r="P3107" t="b">
        <v>0</v>
      </c>
      <c r="Q3107">
        <v>31</v>
      </c>
      <c r="R3107" t="b">
        <v>0</v>
      </c>
      <c r="S3107" t="s">
        <v>8301</v>
      </c>
      <c r="T3107" t="s">
        <v>8356</v>
      </c>
      <c r="U3107" t="s">
        <v>8395</v>
      </c>
    </row>
    <row r="3108" spans="1:21" ht="50" customHeight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15" t="str">
        <f t="shared" si="144"/>
        <v>1000 to 4999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 s="9">
        <f t="shared" si="145"/>
        <v>42263.916666666672</v>
      </c>
      <c r="L3108" s="11">
        <v>2015</v>
      </c>
      <c r="M3108">
        <v>1440497876</v>
      </c>
      <c r="N3108" s="9">
        <f t="shared" si="146"/>
        <v>42241.429120370376</v>
      </c>
      <c r="O3108" s="11">
        <f>YEAR(Table1[[#This Row],[launch date  conversion]])</f>
        <v>2015</v>
      </c>
      <c r="P3108" t="b">
        <v>0</v>
      </c>
      <c r="Q3108">
        <v>4</v>
      </c>
      <c r="R3108" t="b">
        <v>0</v>
      </c>
      <c r="S3108" t="s">
        <v>8301</v>
      </c>
      <c r="T3108" t="s">
        <v>8356</v>
      </c>
      <c r="U3108" t="s">
        <v>8395</v>
      </c>
    </row>
    <row r="3109" spans="1:21" ht="50" customHeight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15" t="str">
        <f t="shared" si="144"/>
        <v>40000 to 44999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 s="9">
        <f t="shared" si="145"/>
        <v>42135.814247685179</v>
      </c>
      <c r="L3109" s="11">
        <v>2015</v>
      </c>
      <c r="M3109">
        <v>1430767951</v>
      </c>
      <c r="N3109" s="9">
        <f t="shared" si="146"/>
        <v>42128.814247685179</v>
      </c>
      <c r="O3109" s="11">
        <f>YEAR(Table1[[#This Row],[launch date  conversion]])</f>
        <v>2015</v>
      </c>
      <c r="P3109" t="b">
        <v>0</v>
      </c>
      <c r="Q3109">
        <v>29</v>
      </c>
      <c r="R3109" t="b">
        <v>0</v>
      </c>
      <c r="S3109" t="s">
        <v>8301</v>
      </c>
      <c r="T3109" t="s">
        <v>8356</v>
      </c>
      <c r="U3109" t="s">
        <v>8395</v>
      </c>
    </row>
    <row r="3110" spans="1:21" ht="50" customHeight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15" t="str">
        <f t="shared" si="144"/>
        <v>Greater than 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 s="9">
        <f t="shared" si="145"/>
        <v>42122.638819444444</v>
      </c>
      <c r="L3110" s="11">
        <v>2015</v>
      </c>
      <c r="M3110">
        <v>1425053994</v>
      </c>
      <c r="N3110" s="9">
        <f t="shared" si="146"/>
        <v>42062.680486111116</v>
      </c>
      <c r="O3110" s="11">
        <f>YEAR(Table1[[#This Row],[launch date  conversion]])</f>
        <v>2015</v>
      </c>
      <c r="P3110" t="b">
        <v>0</v>
      </c>
      <c r="Q3110">
        <v>2</v>
      </c>
      <c r="R3110" t="b">
        <v>0</v>
      </c>
      <c r="S3110" t="s">
        <v>8301</v>
      </c>
      <c r="T3110" t="s">
        <v>8356</v>
      </c>
      <c r="U3110" t="s">
        <v>8395</v>
      </c>
    </row>
    <row r="3111" spans="1:21" ht="50" customHeight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15" t="str">
        <f t="shared" si="144"/>
        <v>25000 to 29999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 s="9">
        <f t="shared" si="145"/>
        <v>41879.125115740739</v>
      </c>
      <c r="L3111" s="11">
        <v>2014</v>
      </c>
      <c r="M3111">
        <v>1406170810</v>
      </c>
      <c r="N3111" s="9">
        <f t="shared" si="146"/>
        <v>41844.125115740739</v>
      </c>
      <c r="O3111" s="11">
        <f>YEAR(Table1[[#This Row],[launch date  conversion]])</f>
        <v>2014</v>
      </c>
      <c r="P3111" t="b">
        <v>0</v>
      </c>
      <c r="Q3111">
        <v>114</v>
      </c>
      <c r="R3111" t="b">
        <v>0</v>
      </c>
      <c r="S3111" t="s">
        <v>8301</v>
      </c>
      <c r="T3111" t="s">
        <v>8356</v>
      </c>
      <c r="U3111" t="s">
        <v>8395</v>
      </c>
    </row>
    <row r="3112" spans="1:21" ht="50" customHeight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15" t="str">
        <f t="shared" si="144"/>
        <v>25000 to 29999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 s="9">
        <f t="shared" si="145"/>
        <v>42785.031469907408</v>
      </c>
      <c r="L3112" s="11">
        <v>2017</v>
      </c>
      <c r="M3112">
        <v>1484009119</v>
      </c>
      <c r="N3112" s="9">
        <f t="shared" si="146"/>
        <v>42745.031469907408</v>
      </c>
      <c r="O3112" s="11">
        <f>YEAR(Table1[[#This Row],[launch date  conversion]])</f>
        <v>2017</v>
      </c>
      <c r="P3112" t="b">
        <v>0</v>
      </c>
      <c r="Q3112">
        <v>1</v>
      </c>
      <c r="R3112" t="b">
        <v>0</v>
      </c>
      <c r="S3112" t="s">
        <v>8301</v>
      </c>
      <c r="T3112" t="s">
        <v>8356</v>
      </c>
      <c r="U3112" t="s">
        <v>8395</v>
      </c>
    </row>
    <row r="3113" spans="1:21" ht="50" customHeight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15" t="str">
        <f t="shared" si="144"/>
        <v>20000 to 24999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 s="9">
        <f t="shared" si="145"/>
        <v>41916.595138888886</v>
      </c>
      <c r="L3113" s="11">
        <v>2014</v>
      </c>
      <c r="M3113">
        <v>1409753820</v>
      </c>
      <c r="N3113" s="9">
        <f t="shared" si="146"/>
        <v>41885.595138888886</v>
      </c>
      <c r="O3113" s="11">
        <f>YEAR(Table1[[#This Row],[launch date  conversion]])</f>
        <v>2014</v>
      </c>
      <c r="P3113" t="b">
        <v>0</v>
      </c>
      <c r="Q3113">
        <v>76</v>
      </c>
      <c r="R3113" t="b">
        <v>0</v>
      </c>
      <c r="S3113" t="s">
        <v>8301</v>
      </c>
      <c r="T3113" t="s">
        <v>8356</v>
      </c>
      <c r="U3113" t="s">
        <v>8395</v>
      </c>
    </row>
    <row r="3114" spans="1:21" ht="50" customHeight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15" t="str">
        <f t="shared" si="144"/>
        <v>10000 to 14999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 s="9">
        <f t="shared" si="145"/>
        <v>42675.121921296297</v>
      </c>
      <c r="L3114" s="11">
        <v>2016</v>
      </c>
      <c r="M3114">
        <v>1472784934</v>
      </c>
      <c r="N3114" s="9">
        <f t="shared" si="146"/>
        <v>42615.121921296297</v>
      </c>
      <c r="O3114" s="11">
        <f>YEAR(Table1[[#This Row],[launch date  conversion]])</f>
        <v>2016</v>
      </c>
      <c r="P3114" t="b">
        <v>0</v>
      </c>
      <c r="Q3114">
        <v>9</v>
      </c>
      <c r="R3114" t="b">
        <v>0</v>
      </c>
      <c r="S3114" t="s">
        <v>8301</v>
      </c>
      <c r="T3114" t="s">
        <v>8356</v>
      </c>
      <c r="U3114" t="s">
        <v>8395</v>
      </c>
    </row>
    <row r="3115" spans="1:21" ht="50" customHeight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15" t="str">
        <f t="shared" si="144"/>
        <v>Greater than 50000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 s="9">
        <f t="shared" si="145"/>
        <v>42111.731273148151</v>
      </c>
      <c r="L3115" s="11">
        <v>2015</v>
      </c>
      <c r="M3115">
        <v>1426699982</v>
      </c>
      <c r="N3115" s="9">
        <f t="shared" si="146"/>
        <v>42081.731273148151</v>
      </c>
      <c r="O3115" s="11">
        <f>YEAR(Table1[[#This Row],[launch date  conversion]])</f>
        <v>2015</v>
      </c>
      <c r="P3115" t="b">
        <v>0</v>
      </c>
      <c r="Q3115">
        <v>37</v>
      </c>
      <c r="R3115" t="b">
        <v>0</v>
      </c>
      <c r="S3115" t="s">
        <v>8301</v>
      </c>
      <c r="T3115" t="s">
        <v>8356</v>
      </c>
      <c r="U3115" t="s">
        <v>8395</v>
      </c>
    </row>
    <row r="3116" spans="1:21" ht="50" customHeight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15" t="str">
        <f t="shared" si="144"/>
        <v>Greater than 50000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9">
        <f t="shared" si="145"/>
        <v>41903.632523148146</v>
      </c>
      <c r="L3116" s="11">
        <v>2014</v>
      </c>
      <c r="M3116">
        <v>1406128250</v>
      </c>
      <c r="N3116" s="9">
        <f t="shared" si="146"/>
        <v>41843.632523148146</v>
      </c>
      <c r="O3116" s="11">
        <f>YEAR(Table1[[#This Row],[launch date  conversion]])</f>
        <v>2014</v>
      </c>
      <c r="P3116" t="b">
        <v>0</v>
      </c>
      <c r="Q3116">
        <v>0</v>
      </c>
      <c r="R3116" t="b">
        <v>0</v>
      </c>
      <c r="S3116" t="s">
        <v>8301</v>
      </c>
      <c r="T3116" t="s">
        <v>8356</v>
      </c>
      <c r="U3116" t="s">
        <v>8395</v>
      </c>
    </row>
    <row r="3117" spans="1:21" ht="50" customHeight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15" t="str">
        <f t="shared" si="144"/>
        <v>10000 to 14999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 s="9">
        <f t="shared" si="145"/>
        <v>42526.447071759263</v>
      </c>
      <c r="L3117" s="11">
        <v>2016</v>
      </c>
      <c r="M3117">
        <v>1462531427</v>
      </c>
      <c r="N3117" s="9">
        <f t="shared" si="146"/>
        <v>42496.447071759263</v>
      </c>
      <c r="O3117" s="11">
        <f>YEAR(Table1[[#This Row],[launch date  conversion]])</f>
        <v>2016</v>
      </c>
      <c r="P3117" t="b">
        <v>0</v>
      </c>
      <c r="Q3117">
        <v>1</v>
      </c>
      <c r="R3117" t="b">
        <v>0</v>
      </c>
      <c r="S3117" t="s">
        <v>8301</v>
      </c>
      <c r="T3117" t="s">
        <v>8356</v>
      </c>
      <c r="U3117" t="s">
        <v>8395</v>
      </c>
    </row>
    <row r="3118" spans="1:21" ht="50" customHeight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15" t="str">
        <f t="shared" si="144"/>
        <v>less than 1000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 s="9">
        <f t="shared" si="145"/>
        <v>42095.515335648146</v>
      </c>
      <c r="L3118" s="11">
        <v>2015</v>
      </c>
      <c r="M3118">
        <v>1426681325</v>
      </c>
      <c r="N3118" s="9">
        <f t="shared" si="146"/>
        <v>42081.515335648146</v>
      </c>
      <c r="O3118" s="11">
        <f>YEAR(Table1[[#This Row],[launch date  conversion]])</f>
        <v>2015</v>
      </c>
      <c r="P3118" t="b">
        <v>0</v>
      </c>
      <c r="Q3118">
        <v>10</v>
      </c>
      <c r="R3118" t="b">
        <v>0</v>
      </c>
      <c r="S3118" t="s">
        <v>8301</v>
      </c>
      <c r="T3118" t="s">
        <v>8356</v>
      </c>
      <c r="U3118" t="s">
        <v>8395</v>
      </c>
    </row>
    <row r="3119" spans="1:21" ht="50" customHeight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15" t="str">
        <f t="shared" si="144"/>
        <v>1000 to 4999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 s="9">
        <f t="shared" si="145"/>
        <v>42517.55</v>
      </c>
      <c r="L3119" s="11">
        <v>2016</v>
      </c>
      <c r="M3119">
        <v>1463648360</v>
      </c>
      <c r="N3119" s="9">
        <f t="shared" si="146"/>
        <v>42509.374537037031</v>
      </c>
      <c r="O3119" s="11">
        <f>YEAR(Table1[[#This Row],[launch date  conversion]])</f>
        <v>2016</v>
      </c>
      <c r="P3119" t="b">
        <v>0</v>
      </c>
      <c r="Q3119">
        <v>1</v>
      </c>
      <c r="R3119" t="b">
        <v>0</v>
      </c>
      <c r="S3119" t="s">
        <v>8301</v>
      </c>
      <c r="T3119" t="s">
        <v>8356</v>
      </c>
      <c r="U3119" t="s">
        <v>8395</v>
      </c>
    </row>
    <row r="3120" spans="1:21" ht="50" customHeight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15" t="str">
        <f t="shared" si="144"/>
        <v>Greater than 50000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 s="9">
        <f t="shared" si="145"/>
        <v>42553.649571759262</v>
      </c>
      <c r="L3120" s="11">
        <v>2016</v>
      </c>
      <c r="M3120">
        <v>1465832123</v>
      </c>
      <c r="N3120" s="9">
        <f t="shared" si="146"/>
        <v>42534.649571759262</v>
      </c>
      <c r="O3120" s="11">
        <f>YEAR(Table1[[#This Row],[launch date  conversion]])</f>
        <v>2016</v>
      </c>
      <c r="P3120" t="b">
        <v>0</v>
      </c>
      <c r="Q3120">
        <v>2</v>
      </c>
      <c r="R3120" t="b">
        <v>0</v>
      </c>
      <c r="S3120" t="s">
        <v>8301</v>
      </c>
      <c r="T3120" t="s">
        <v>8356</v>
      </c>
      <c r="U3120" t="s">
        <v>8395</v>
      </c>
    </row>
    <row r="3121" spans="1:21" ht="50" customHeight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15" t="str">
        <f t="shared" si="144"/>
        <v>10000 to 14999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 s="9">
        <f t="shared" si="145"/>
        <v>42090.003842592589</v>
      </c>
      <c r="L3121" s="11">
        <v>2015</v>
      </c>
      <c r="M3121">
        <v>1424826332</v>
      </c>
      <c r="N3121" s="9">
        <f t="shared" si="146"/>
        <v>42060.04550925926</v>
      </c>
      <c r="O3121" s="11">
        <f>YEAR(Table1[[#This Row],[launch date  conversion]])</f>
        <v>2015</v>
      </c>
      <c r="P3121" t="b">
        <v>0</v>
      </c>
      <c r="Q3121">
        <v>1</v>
      </c>
      <c r="R3121" t="b">
        <v>0</v>
      </c>
      <c r="S3121" t="s">
        <v>8301</v>
      </c>
      <c r="T3121" t="s">
        <v>8356</v>
      </c>
      <c r="U3121" t="s">
        <v>8395</v>
      </c>
    </row>
    <row r="3122" spans="1:21" ht="50" customHeight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15" t="str">
        <f t="shared" si="144"/>
        <v>Greater than 50000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 s="9">
        <f t="shared" si="145"/>
        <v>42495.900416666671</v>
      </c>
      <c r="L3122" s="11">
        <v>2016</v>
      </c>
      <c r="M3122">
        <v>1457303796</v>
      </c>
      <c r="N3122" s="9">
        <f t="shared" si="146"/>
        <v>42435.942083333335</v>
      </c>
      <c r="O3122" s="11">
        <f>YEAR(Table1[[#This Row],[launch date  conversion]])</f>
        <v>2016</v>
      </c>
      <c r="P3122" t="b">
        <v>0</v>
      </c>
      <c r="Q3122">
        <v>10</v>
      </c>
      <c r="R3122" t="b">
        <v>0</v>
      </c>
      <c r="S3122" t="s">
        <v>8301</v>
      </c>
      <c r="T3122" t="s">
        <v>8356</v>
      </c>
      <c r="U3122" t="s">
        <v>8395</v>
      </c>
    </row>
    <row r="3123" spans="1:21" ht="50" customHeight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15" t="str">
        <f t="shared" si="144"/>
        <v>1000 to 4999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 s="9">
        <f t="shared" si="145"/>
        <v>41908.679803240739</v>
      </c>
      <c r="L3123" s="11">
        <v>2014</v>
      </c>
      <c r="M3123">
        <v>1406564335</v>
      </c>
      <c r="N3123" s="9">
        <f t="shared" si="146"/>
        <v>41848.679803240739</v>
      </c>
      <c r="O3123" s="11">
        <f>YEAR(Table1[[#This Row],[launch date  conversion]])</f>
        <v>2014</v>
      </c>
      <c r="P3123" t="b">
        <v>0</v>
      </c>
      <c r="Q3123">
        <v>1</v>
      </c>
      <c r="R3123" t="b">
        <v>0</v>
      </c>
      <c r="S3123" t="s">
        <v>8301</v>
      </c>
      <c r="T3123" t="s">
        <v>8356</v>
      </c>
      <c r="U3123" t="s">
        <v>8395</v>
      </c>
    </row>
    <row r="3124" spans="1:21" ht="50" customHeight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15" t="str">
        <f t="shared" si="144"/>
        <v>less than 1000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 s="9">
        <f t="shared" si="145"/>
        <v>42683.973750000005</v>
      </c>
      <c r="L3124" s="11">
        <v>2016</v>
      </c>
      <c r="M3124">
        <v>1478298132</v>
      </c>
      <c r="N3124" s="9">
        <f t="shared" si="146"/>
        <v>42678.932083333333</v>
      </c>
      <c r="O3124" s="11">
        <f>YEAR(Table1[[#This Row],[launch date  conversion]])</f>
        <v>2016</v>
      </c>
      <c r="P3124" t="b">
        <v>0</v>
      </c>
      <c r="Q3124">
        <v>2</v>
      </c>
      <c r="R3124" t="b">
        <v>0</v>
      </c>
      <c r="S3124" t="s">
        <v>8301</v>
      </c>
      <c r="T3124" t="s">
        <v>8356</v>
      </c>
      <c r="U3124" t="s">
        <v>8395</v>
      </c>
    </row>
    <row r="3125" spans="1:21" ht="50" customHeight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15" t="str">
        <f t="shared" si="144"/>
        <v>Greater than 50000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 s="9">
        <f t="shared" si="145"/>
        <v>42560.993032407408</v>
      </c>
      <c r="L3125" s="11">
        <v>2016</v>
      </c>
      <c r="M3125">
        <v>1465516198</v>
      </c>
      <c r="N3125" s="9">
        <f t="shared" si="146"/>
        <v>42530.993032407408</v>
      </c>
      <c r="O3125" s="11">
        <f>YEAR(Table1[[#This Row],[launch date  conversion]])</f>
        <v>2016</v>
      </c>
      <c r="P3125" t="b">
        <v>0</v>
      </c>
      <c r="Q3125">
        <v>348</v>
      </c>
      <c r="R3125" t="b">
        <v>0</v>
      </c>
      <c r="S3125" t="s">
        <v>8301</v>
      </c>
      <c r="T3125" t="s">
        <v>8356</v>
      </c>
      <c r="U3125" t="s">
        <v>8395</v>
      </c>
    </row>
    <row r="3126" spans="1:21" ht="50" customHeight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15" t="str">
        <f t="shared" si="144"/>
        <v>Greater than 50000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 s="9">
        <f t="shared" si="145"/>
        <v>42037.780104166668</v>
      </c>
      <c r="L3126" s="11">
        <v>2015</v>
      </c>
      <c r="M3126">
        <v>1417718601</v>
      </c>
      <c r="N3126" s="9">
        <f t="shared" si="146"/>
        <v>41977.780104166668</v>
      </c>
      <c r="O3126" s="11">
        <f>YEAR(Table1[[#This Row],[launch date  conversion]])</f>
        <v>2014</v>
      </c>
      <c r="P3126" t="b">
        <v>0</v>
      </c>
      <c r="Q3126">
        <v>4</v>
      </c>
      <c r="R3126" t="b">
        <v>0</v>
      </c>
      <c r="S3126" t="s">
        <v>8301</v>
      </c>
      <c r="T3126" t="s">
        <v>8356</v>
      </c>
      <c r="U3126" t="s">
        <v>8395</v>
      </c>
    </row>
    <row r="3127" spans="1:21" ht="50" customHeight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15" t="str">
        <f t="shared" si="144"/>
        <v>Greater than 50000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9">
        <f t="shared" si="145"/>
        <v>42376.20685185185</v>
      </c>
      <c r="L3127" s="11">
        <v>2016</v>
      </c>
      <c r="M3127">
        <v>1449550672</v>
      </c>
      <c r="N3127" s="9">
        <f t="shared" si="146"/>
        <v>42346.20685185185</v>
      </c>
      <c r="O3127" s="11">
        <f>YEAR(Table1[[#This Row],[launch date  conversion]])</f>
        <v>2015</v>
      </c>
      <c r="P3127" t="b">
        <v>0</v>
      </c>
      <c r="Q3127">
        <v>0</v>
      </c>
      <c r="R3127" t="b">
        <v>0</v>
      </c>
      <c r="S3127" t="s">
        <v>8301</v>
      </c>
      <c r="T3127" t="s">
        <v>8356</v>
      </c>
      <c r="U3127" t="s">
        <v>8395</v>
      </c>
    </row>
    <row r="3128" spans="1:21" ht="50" customHeight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15" t="str">
        <f t="shared" si="144"/>
        <v>25000 to 29999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 s="9">
        <f t="shared" si="145"/>
        <v>42456.976412037038</v>
      </c>
      <c r="L3128" s="11">
        <v>2016</v>
      </c>
      <c r="M3128">
        <v>1456532762</v>
      </c>
      <c r="N3128" s="9">
        <f t="shared" si="146"/>
        <v>42427.01807870371</v>
      </c>
      <c r="O3128" s="11">
        <f>YEAR(Table1[[#This Row],[launch date  conversion]])</f>
        <v>2016</v>
      </c>
      <c r="P3128" t="b">
        <v>0</v>
      </c>
      <c r="Q3128">
        <v>17</v>
      </c>
      <c r="R3128" t="b">
        <v>0</v>
      </c>
      <c r="S3128" t="s">
        <v>8301</v>
      </c>
      <c r="T3128" t="s">
        <v>8356</v>
      </c>
      <c r="U3128" t="s">
        <v>8395</v>
      </c>
    </row>
    <row r="3129" spans="1:21" ht="50" customHeight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15" t="str">
        <f t="shared" si="144"/>
        <v>Greater than 50000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9">
        <f t="shared" si="145"/>
        <v>42064.856817129628</v>
      </c>
      <c r="L3129" s="11">
        <v>2015</v>
      </c>
      <c r="M3129">
        <v>1422650029</v>
      </c>
      <c r="N3129" s="9">
        <f t="shared" si="146"/>
        <v>42034.856817129628</v>
      </c>
      <c r="O3129" s="11">
        <f>YEAR(Table1[[#This Row],[launch date  conversion]])</f>
        <v>2015</v>
      </c>
      <c r="P3129" t="b">
        <v>0</v>
      </c>
      <c r="Q3129">
        <v>0</v>
      </c>
      <c r="R3129" t="b">
        <v>0</v>
      </c>
      <c r="S3129" t="s">
        <v>8301</v>
      </c>
      <c r="T3129" t="s">
        <v>8356</v>
      </c>
      <c r="U3129" t="s">
        <v>8395</v>
      </c>
    </row>
    <row r="3130" spans="1:21" ht="50" customHeight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15" t="str">
        <f t="shared" si="144"/>
        <v>15000 to 19999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 s="9">
        <f t="shared" si="145"/>
        <v>42810.784039351856</v>
      </c>
      <c r="L3130" s="11">
        <v>2017</v>
      </c>
      <c r="M3130">
        <v>1487101741</v>
      </c>
      <c r="N3130" s="9">
        <f t="shared" si="146"/>
        <v>42780.825706018513</v>
      </c>
      <c r="O3130" s="11">
        <f>YEAR(Table1[[#This Row],[launch date  conversion]])</f>
        <v>2017</v>
      </c>
      <c r="P3130" t="b">
        <v>0</v>
      </c>
      <c r="Q3130">
        <v>117</v>
      </c>
      <c r="R3130" t="b">
        <v>0</v>
      </c>
      <c r="S3130" t="s">
        <v>8269</v>
      </c>
      <c r="T3130" t="s">
        <v>8356</v>
      </c>
      <c r="U3130" t="s">
        <v>8360</v>
      </c>
    </row>
    <row r="3131" spans="1:21" ht="50" customHeight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15" t="str">
        <f t="shared" si="144"/>
        <v>1000 to 4999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 s="9">
        <f t="shared" si="145"/>
        <v>42843.801145833335</v>
      </c>
      <c r="L3131" s="11">
        <v>2017</v>
      </c>
      <c r="M3131">
        <v>1489090419</v>
      </c>
      <c r="N3131" s="9">
        <f t="shared" si="146"/>
        <v>42803.842812499999</v>
      </c>
      <c r="O3131" s="11">
        <f>YEAR(Table1[[#This Row],[launch date  conversion]])</f>
        <v>2017</v>
      </c>
      <c r="P3131" t="b">
        <v>0</v>
      </c>
      <c r="Q3131">
        <v>1</v>
      </c>
      <c r="R3131" t="b">
        <v>0</v>
      </c>
      <c r="S3131" t="s">
        <v>8269</v>
      </c>
      <c r="T3131" t="s">
        <v>8356</v>
      </c>
      <c r="U3131" t="s">
        <v>8360</v>
      </c>
    </row>
    <row r="3132" spans="1:21" ht="50" customHeight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15" t="str">
        <f t="shared" si="144"/>
        <v>10000 to 14999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 s="9">
        <f t="shared" si="145"/>
        <v>42839.207638888889</v>
      </c>
      <c r="L3132" s="11">
        <v>2017</v>
      </c>
      <c r="M3132">
        <v>1489504916</v>
      </c>
      <c r="N3132" s="9">
        <f t="shared" si="146"/>
        <v>42808.640231481477</v>
      </c>
      <c r="O3132" s="11">
        <f>YEAR(Table1[[#This Row],[launch date  conversion]])</f>
        <v>2017</v>
      </c>
      <c r="P3132" t="b">
        <v>0</v>
      </c>
      <c r="Q3132">
        <v>4</v>
      </c>
      <c r="R3132" t="b">
        <v>0</v>
      </c>
      <c r="S3132" t="s">
        <v>8269</v>
      </c>
      <c r="T3132" t="s">
        <v>8356</v>
      </c>
      <c r="U3132" t="s">
        <v>8360</v>
      </c>
    </row>
    <row r="3133" spans="1:21" ht="50" customHeight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15" t="str">
        <f t="shared" si="144"/>
        <v>1000 to 4999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 s="9">
        <f t="shared" si="145"/>
        <v>42833.537557870368</v>
      </c>
      <c r="L3133" s="11">
        <v>2017</v>
      </c>
      <c r="M3133">
        <v>1489067645</v>
      </c>
      <c r="N3133" s="9">
        <f t="shared" si="146"/>
        <v>42803.579224537039</v>
      </c>
      <c r="O3133" s="11">
        <f>YEAR(Table1[[#This Row],[launch date  conversion]])</f>
        <v>2017</v>
      </c>
      <c r="P3133" t="b">
        <v>0</v>
      </c>
      <c r="Q3133">
        <v>12</v>
      </c>
      <c r="R3133" t="b">
        <v>0</v>
      </c>
      <c r="S3133" t="s">
        <v>8269</v>
      </c>
      <c r="T3133" t="s">
        <v>8356</v>
      </c>
      <c r="U3133" t="s">
        <v>8360</v>
      </c>
    </row>
    <row r="3134" spans="1:21" ht="50" customHeight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15" t="str">
        <f t="shared" si="144"/>
        <v>30000 to 34999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 s="9">
        <f t="shared" si="145"/>
        <v>42846.308564814812</v>
      </c>
      <c r="L3134" s="11">
        <v>2017</v>
      </c>
      <c r="M3134">
        <v>1487579060</v>
      </c>
      <c r="N3134" s="9">
        <f t="shared" si="146"/>
        <v>42786.350231481483</v>
      </c>
      <c r="O3134" s="11">
        <f>YEAR(Table1[[#This Row],[launch date  conversion]])</f>
        <v>2017</v>
      </c>
      <c r="P3134" t="b">
        <v>0</v>
      </c>
      <c r="Q3134">
        <v>1</v>
      </c>
      <c r="R3134" t="b">
        <v>0</v>
      </c>
      <c r="S3134" t="s">
        <v>8269</v>
      </c>
      <c r="T3134" t="s">
        <v>8356</v>
      </c>
      <c r="U3134" t="s">
        <v>8360</v>
      </c>
    </row>
    <row r="3135" spans="1:21" ht="50" customHeight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15" t="str">
        <f t="shared" si="144"/>
        <v>less than 1000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 s="9">
        <f t="shared" si="145"/>
        <v>42818.523541666669</v>
      </c>
      <c r="L3135" s="11">
        <v>2017</v>
      </c>
      <c r="M3135">
        <v>1487770434</v>
      </c>
      <c r="N3135" s="9">
        <f t="shared" si="146"/>
        <v>42788.565208333333</v>
      </c>
      <c r="O3135" s="11">
        <f>YEAR(Table1[[#This Row],[launch date  conversion]])</f>
        <v>2017</v>
      </c>
      <c r="P3135" t="b">
        <v>0</v>
      </c>
      <c r="Q3135">
        <v>16</v>
      </c>
      <c r="R3135" t="b">
        <v>0</v>
      </c>
      <c r="S3135" t="s">
        <v>8269</v>
      </c>
      <c r="T3135" t="s">
        <v>8356</v>
      </c>
      <c r="U3135" t="s">
        <v>8360</v>
      </c>
    </row>
    <row r="3136" spans="1:21" ht="50" customHeight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15" t="str">
        <f t="shared" si="144"/>
        <v>1000 to 4999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 s="9">
        <f t="shared" si="145"/>
        <v>42821.678460648152</v>
      </c>
      <c r="L3136" s="11">
        <v>2017</v>
      </c>
      <c r="M3136">
        <v>1488820619</v>
      </c>
      <c r="N3136" s="9">
        <f t="shared" si="146"/>
        <v>42800.720127314817</v>
      </c>
      <c r="O3136" s="11">
        <f>YEAR(Table1[[#This Row],[launch date  conversion]])</f>
        <v>2017</v>
      </c>
      <c r="P3136" t="b">
        <v>0</v>
      </c>
      <c r="Q3136">
        <v>12</v>
      </c>
      <c r="R3136" t="b">
        <v>0</v>
      </c>
      <c r="S3136" t="s">
        <v>8269</v>
      </c>
      <c r="T3136" t="s">
        <v>8356</v>
      </c>
      <c r="U3136" t="s">
        <v>8360</v>
      </c>
    </row>
    <row r="3137" spans="1:21" ht="50" customHeight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15" t="str">
        <f t="shared" si="144"/>
        <v>less than 1000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 s="9">
        <f t="shared" si="145"/>
        <v>42829.151863425926</v>
      </c>
      <c r="L3137" s="11">
        <v>2017</v>
      </c>
      <c r="M3137">
        <v>1489376321</v>
      </c>
      <c r="N3137" s="9">
        <f t="shared" si="146"/>
        <v>42807.151863425926</v>
      </c>
      <c r="O3137" s="11">
        <f>YEAR(Table1[[#This Row],[launch date  conversion]])</f>
        <v>2017</v>
      </c>
      <c r="P3137" t="b">
        <v>0</v>
      </c>
      <c r="Q3137">
        <v>7</v>
      </c>
      <c r="R3137" t="b">
        <v>0</v>
      </c>
      <c r="S3137" t="s">
        <v>8269</v>
      </c>
      <c r="T3137" t="s">
        <v>8356</v>
      </c>
      <c r="U3137" t="s">
        <v>8360</v>
      </c>
    </row>
    <row r="3138" spans="1:21" ht="50" customHeight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15" t="str">
        <f t="shared" ref="E3138:E3201" si="147">_xlfn.IFS(D3138&lt;1000,"less than 1000",D3138&lt;5000, "1000 to 4999",D3138&lt;10000, "5000 to 9999",D3138&lt;15000, "10000 to 14999",D3138&lt;20000,"15000 to 19999",D3138&lt;25000, "20000 to 24999", D3138&lt;30000, "25000 to 29999",D3138&lt;35000,"30000 to 34999", D3138&lt;40000,"35000 to 39999", D3138&lt;45000,"40000 to 44999",D3138&lt;50000,"45000 to 49999",TRUE, "Greater than 50000")</f>
        <v>less than 1000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 s="9">
        <f t="shared" si="145"/>
        <v>42825.957638888889</v>
      </c>
      <c r="L3138" s="11">
        <v>2017</v>
      </c>
      <c r="M3138">
        <v>1487847954</v>
      </c>
      <c r="N3138" s="9">
        <f t="shared" si="146"/>
        <v>42789.462430555555</v>
      </c>
      <c r="O3138" s="11">
        <f>YEAR(Table1[[#This Row],[launch date  conversion]])</f>
        <v>2017</v>
      </c>
      <c r="P3138" t="b">
        <v>0</v>
      </c>
      <c r="Q3138">
        <v>22</v>
      </c>
      <c r="R3138" t="b">
        <v>0</v>
      </c>
      <c r="S3138" t="s">
        <v>8269</v>
      </c>
      <c r="T3138" t="s">
        <v>8356</v>
      </c>
      <c r="U3138" t="s">
        <v>8360</v>
      </c>
    </row>
    <row r="3139" spans="1:21" ht="50" customHeight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15" t="str">
        <f t="shared" si="147"/>
        <v>1000 to 4999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 s="9">
        <f t="shared" ref="K3139:K3202" si="148">(((J3139/60)/60)/24)+DATE(1970,1,1)</f>
        <v>42858.8</v>
      </c>
      <c r="L3139" s="11">
        <v>2017</v>
      </c>
      <c r="M3139">
        <v>1489439669</v>
      </c>
      <c r="N3139" s="9">
        <f t="shared" ref="N3139:N3202" si="149">(((M3139/60)/60)/24)+DATE(1970,1,1)</f>
        <v>42807.885057870371</v>
      </c>
      <c r="O3139" s="11">
        <f>YEAR(Table1[[#This Row],[launch date  conversion]])</f>
        <v>2017</v>
      </c>
      <c r="P3139" t="b">
        <v>0</v>
      </c>
      <c r="Q3139">
        <v>1</v>
      </c>
      <c r="R3139" t="b">
        <v>0</v>
      </c>
      <c r="S3139" t="s">
        <v>8269</v>
      </c>
      <c r="T3139" t="s">
        <v>8356</v>
      </c>
      <c r="U3139" t="s">
        <v>8360</v>
      </c>
    </row>
    <row r="3140" spans="1:21" ht="50" customHeight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15" t="str">
        <f t="shared" si="147"/>
        <v>less than 1000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9">
        <f t="shared" si="148"/>
        <v>42828.645914351851</v>
      </c>
      <c r="L3140" s="11">
        <v>2017</v>
      </c>
      <c r="M3140">
        <v>1489591807</v>
      </c>
      <c r="N3140" s="9">
        <f t="shared" si="149"/>
        <v>42809.645914351851</v>
      </c>
      <c r="O3140" s="11">
        <f>YEAR(Table1[[#This Row],[launch date  conversion]])</f>
        <v>2017</v>
      </c>
      <c r="P3140" t="b">
        <v>0</v>
      </c>
      <c r="Q3140">
        <v>0</v>
      </c>
      <c r="R3140" t="b">
        <v>0</v>
      </c>
      <c r="S3140" t="s">
        <v>8269</v>
      </c>
      <c r="T3140" t="s">
        <v>8356</v>
      </c>
      <c r="U3140" t="s">
        <v>8360</v>
      </c>
    </row>
    <row r="3141" spans="1:21" ht="50" customHeight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15" t="str">
        <f t="shared" si="147"/>
        <v>Greater than 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 s="9">
        <f t="shared" si="148"/>
        <v>42819.189583333333</v>
      </c>
      <c r="L3141" s="11">
        <v>2017</v>
      </c>
      <c r="M3141">
        <v>1487485760</v>
      </c>
      <c r="N3141" s="9">
        <f t="shared" si="149"/>
        <v>42785.270370370374</v>
      </c>
      <c r="O3141" s="11">
        <f>YEAR(Table1[[#This Row],[launch date  conversion]])</f>
        <v>2017</v>
      </c>
      <c r="P3141" t="b">
        <v>0</v>
      </c>
      <c r="Q3141">
        <v>6</v>
      </c>
      <c r="R3141" t="b">
        <v>0</v>
      </c>
      <c r="S3141" t="s">
        <v>8269</v>
      </c>
      <c r="T3141" t="s">
        <v>8356</v>
      </c>
      <c r="U3141" t="s">
        <v>8360</v>
      </c>
    </row>
    <row r="3142" spans="1:21" ht="50" customHeight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15" t="str">
        <f t="shared" si="147"/>
        <v>10000 to 14999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 s="9">
        <f t="shared" si="148"/>
        <v>42832.677118055552</v>
      </c>
      <c r="L3142" s="11">
        <v>2017</v>
      </c>
      <c r="M3142">
        <v>1488993303</v>
      </c>
      <c r="N3142" s="9">
        <f t="shared" si="149"/>
        <v>42802.718784722223</v>
      </c>
      <c r="O3142" s="11">
        <f>YEAR(Table1[[#This Row],[launch date  conversion]])</f>
        <v>2017</v>
      </c>
      <c r="P3142" t="b">
        <v>0</v>
      </c>
      <c r="Q3142">
        <v>4</v>
      </c>
      <c r="R3142" t="b">
        <v>0</v>
      </c>
      <c r="S3142" t="s">
        <v>8269</v>
      </c>
      <c r="T3142" t="s">
        <v>8356</v>
      </c>
      <c r="U3142" t="s">
        <v>8360</v>
      </c>
    </row>
    <row r="3143" spans="1:21" ht="50" customHeight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15" t="str">
        <f t="shared" si="147"/>
        <v>less than 1000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 s="9">
        <f t="shared" si="148"/>
        <v>42841.833333333328</v>
      </c>
      <c r="L3143" s="11">
        <v>2017</v>
      </c>
      <c r="M3143">
        <v>1488823488</v>
      </c>
      <c r="N3143" s="9">
        <f t="shared" si="149"/>
        <v>42800.753333333334</v>
      </c>
      <c r="O3143" s="11">
        <f>YEAR(Table1[[#This Row],[launch date  conversion]])</f>
        <v>2017</v>
      </c>
      <c r="P3143" t="b">
        <v>0</v>
      </c>
      <c r="Q3143">
        <v>8</v>
      </c>
      <c r="R3143" t="b">
        <v>0</v>
      </c>
      <c r="S3143" t="s">
        <v>8269</v>
      </c>
      <c r="T3143" t="s">
        <v>8356</v>
      </c>
      <c r="U3143" t="s">
        <v>8360</v>
      </c>
    </row>
    <row r="3144" spans="1:21" ht="50" customHeight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15" t="str">
        <f t="shared" si="147"/>
        <v>1000 to 4999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 s="9">
        <f t="shared" si="148"/>
        <v>42813.471516203703</v>
      </c>
      <c r="L3144" s="11">
        <v>2017</v>
      </c>
      <c r="M3144">
        <v>1487333939</v>
      </c>
      <c r="N3144" s="9">
        <f t="shared" si="149"/>
        <v>42783.513182870374</v>
      </c>
      <c r="O3144" s="11">
        <f>YEAR(Table1[[#This Row],[launch date  conversion]])</f>
        <v>2017</v>
      </c>
      <c r="P3144" t="b">
        <v>0</v>
      </c>
      <c r="Q3144">
        <v>3</v>
      </c>
      <c r="R3144" t="b">
        <v>0</v>
      </c>
      <c r="S3144" t="s">
        <v>8269</v>
      </c>
      <c r="T3144" t="s">
        <v>8356</v>
      </c>
      <c r="U3144" t="s">
        <v>8360</v>
      </c>
    </row>
    <row r="3145" spans="1:21" ht="50" customHeight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15" t="str">
        <f t="shared" si="147"/>
        <v>less than 1000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9">
        <f t="shared" si="148"/>
        <v>42834.358287037037</v>
      </c>
      <c r="L3145" s="11">
        <v>2017</v>
      </c>
      <c r="M3145">
        <v>1489480556</v>
      </c>
      <c r="N3145" s="9">
        <f t="shared" si="149"/>
        <v>42808.358287037037</v>
      </c>
      <c r="O3145" s="11">
        <f>YEAR(Table1[[#This Row],[launch date  conversion]])</f>
        <v>2017</v>
      </c>
      <c r="P3145" t="b">
        <v>0</v>
      </c>
      <c r="Q3145">
        <v>0</v>
      </c>
      <c r="R3145" t="b">
        <v>0</v>
      </c>
      <c r="S3145" t="s">
        <v>8269</v>
      </c>
      <c r="T3145" t="s">
        <v>8356</v>
      </c>
      <c r="U3145" t="s">
        <v>8360</v>
      </c>
    </row>
    <row r="3146" spans="1:21" ht="50" customHeight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15" t="str">
        <f t="shared" si="147"/>
        <v>10000 to 14999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 s="9">
        <f t="shared" si="148"/>
        <v>42813.25</v>
      </c>
      <c r="L3146" s="11">
        <v>2017</v>
      </c>
      <c r="M3146">
        <v>1488459307</v>
      </c>
      <c r="N3146" s="9">
        <f t="shared" si="149"/>
        <v>42796.538275462968</v>
      </c>
      <c r="O3146" s="11">
        <f>YEAR(Table1[[#This Row],[launch date  conversion]])</f>
        <v>2017</v>
      </c>
      <c r="P3146" t="b">
        <v>0</v>
      </c>
      <c r="Q3146">
        <v>30</v>
      </c>
      <c r="R3146" t="b">
        <v>0</v>
      </c>
      <c r="S3146" t="s">
        <v>8269</v>
      </c>
      <c r="T3146" t="s">
        <v>8356</v>
      </c>
      <c r="U3146" t="s">
        <v>8360</v>
      </c>
    </row>
    <row r="3147" spans="1:21" ht="50" customHeight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15" t="str">
        <f t="shared" si="147"/>
        <v>25000 to 29999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9">
        <f t="shared" si="148"/>
        <v>42821.999236111107</v>
      </c>
      <c r="L3147" s="11">
        <v>2017</v>
      </c>
      <c r="M3147">
        <v>1485478734</v>
      </c>
      <c r="N3147" s="9">
        <f t="shared" si="149"/>
        <v>42762.040902777779</v>
      </c>
      <c r="O3147" s="11">
        <f>YEAR(Table1[[#This Row],[launch date  conversion]])</f>
        <v>2017</v>
      </c>
      <c r="P3147" t="b">
        <v>0</v>
      </c>
      <c r="Q3147">
        <v>0</v>
      </c>
      <c r="R3147" t="b">
        <v>0</v>
      </c>
      <c r="S3147" t="s">
        <v>8269</v>
      </c>
      <c r="T3147" t="s">
        <v>8356</v>
      </c>
      <c r="U3147" t="s">
        <v>8360</v>
      </c>
    </row>
    <row r="3148" spans="1:21" ht="50" customHeight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15" t="str">
        <f t="shared" si="147"/>
        <v>Greater than 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 s="9">
        <f t="shared" si="148"/>
        <v>42841.640810185185</v>
      </c>
      <c r="L3148" s="11">
        <v>2017</v>
      </c>
      <c r="M3148">
        <v>1488471766</v>
      </c>
      <c r="N3148" s="9">
        <f t="shared" si="149"/>
        <v>42796.682476851856</v>
      </c>
      <c r="O3148" s="11">
        <f>YEAR(Table1[[#This Row],[launch date  conversion]])</f>
        <v>2017</v>
      </c>
      <c r="P3148" t="b">
        <v>0</v>
      </c>
      <c r="Q3148">
        <v>12</v>
      </c>
      <c r="R3148" t="b">
        <v>0</v>
      </c>
      <c r="S3148" t="s">
        <v>8269</v>
      </c>
      <c r="T3148" t="s">
        <v>8356</v>
      </c>
      <c r="U3148" t="s">
        <v>8360</v>
      </c>
    </row>
    <row r="3149" spans="1:21" ht="50" customHeight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15" t="str">
        <f t="shared" si="147"/>
        <v>20000 to 24999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 s="9">
        <f t="shared" si="148"/>
        <v>41950.011053240742</v>
      </c>
      <c r="L3149" s="11">
        <v>2014</v>
      </c>
      <c r="M3149">
        <v>1411859755</v>
      </c>
      <c r="N3149" s="9">
        <f t="shared" si="149"/>
        <v>41909.969386574077</v>
      </c>
      <c r="O3149" s="11">
        <f>YEAR(Table1[[#This Row],[launch date  conversion]])</f>
        <v>2014</v>
      </c>
      <c r="P3149" t="b">
        <v>1</v>
      </c>
      <c r="Q3149">
        <v>213</v>
      </c>
      <c r="R3149" t="b">
        <v>1</v>
      </c>
      <c r="S3149" t="s">
        <v>8269</v>
      </c>
      <c r="T3149" t="s">
        <v>8356</v>
      </c>
      <c r="U3149" t="s">
        <v>8360</v>
      </c>
    </row>
    <row r="3150" spans="1:21" ht="50" customHeight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15" t="str">
        <f t="shared" si="147"/>
        <v>1000 to 4999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 s="9">
        <f t="shared" si="148"/>
        <v>41913.166666666664</v>
      </c>
      <c r="L3150" s="11">
        <v>2014</v>
      </c>
      <c r="M3150">
        <v>1410278284</v>
      </c>
      <c r="N3150" s="9">
        <f t="shared" si="149"/>
        <v>41891.665324074071</v>
      </c>
      <c r="O3150" s="11">
        <f>YEAR(Table1[[#This Row],[launch date  conversion]])</f>
        <v>2014</v>
      </c>
      <c r="P3150" t="b">
        <v>1</v>
      </c>
      <c r="Q3150">
        <v>57</v>
      </c>
      <c r="R3150" t="b">
        <v>1</v>
      </c>
      <c r="S3150" t="s">
        <v>8269</v>
      </c>
      <c r="T3150" t="s">
        <v>8356</v>
      </c>
      <c r="U3150" t="s">
        <v>8360</v>
      </c>
    </row>
    <row r="3151" spans="1:21" ht="50" customHeight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15" t="str">
        <f t="shared" si="147"/>
        <v>1000 to 4999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 s="9">
        <f t="shared" si="148"/>
        <v>41250.083333333336</v>
      </c>
      <c r="L3151" s="11">
        <v>2012</v>
      </c>
      <c r="M3151">
        <v>1352766300</v>
      </c>
      <c r="N3151" s="9">
        <f t="shared" si="149"/>
        <v>41226.017361111109</v>
      </c>
      <c r="O3151" s="11">
        <f>YEAR(Table1[[#This Row],[launch date  conversion]])</f>
        <v>2012</v>
      </c>
      <c r="P3151" t="b">
        <v>1</v>
      </c>
      <c r="Q3151">
        <v>25</v>
      </c>
      <c r="R3151" t="b">
        <v>1</v>
      </c>
      <c r="S3151" t="s">
        <v>8269</v>
      </c>
      <c r="T3151" t="s">
        <v>8356</v>
      </c>
      <c r="U3151" t="s">
        <v>8360</v>
      </c>
    </row>
    <row r="3152" spans="1:21" ht="50" customHeight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15" t="str">
        <f t="shared" si="147"/>
        <v>1000 to 4999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 s="9">
        <f t="shared" si="148"/>
        <v>40568.166666666664</v>
      </c>
      <c r="L3152" s="11">
        <v>2011</v>
      </c>
      <c r="M3152">
        <v>1288160403</v>
      </c>
      <c r="N3152" s="9">
        <f t="shared" si="149"/>
        <v>40478.263923611114</v>
      </c>
      <c r="O3152" s="11">
        <f>YEAR(Table1[[#This Row],[launch date  conversion]])</f>
        <v>2010</v>
      </c>
      <c r="P3152" t="b">
        <v>1</v>
      </c>
      <c r="Q3152">
        <v>104</v>
      </c>
      <c r="R3152" t="b">
        <v>1</v>
      </c>
      <c r="S3152" t="s">
        <v>8269</v>
      </c>
      <c r="T3152" t="s">
        <v>8356</v>
      </c>
      <c r="U3152" t="s">
        <v>8360</v>
      </c>
    </row>
    <row r="3153" spans="1:21" ht="50" customHeight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15" t="str">
        <f t="shared" si="147"/>
        <v>1000 to 4999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 s="9">
        <f t="shared" si="148"/>
        <v>41892.83997685185</v>
      </c>
      <c r="L3153" s="11">
        <v>2014</v>
      </c>
      <c r="M3153">
        <v>1407787774</v>
      </c>
      <c r="N3153" s="9">
        <f t="shared" si="149"/>
        <v>41862.83997685185</v>
      </c>
      <c r="O3153" s="11">
        <f>YEAR(Table1[[#This Row],[launch date  conversion]])</f>
        <v>2014</v>
      </c>
      <c r="P3153" t="b">
        <v>1</v>
      </c>
      <c r="Q3153">
        <v>34</v>
      </c>
      <c r="R3153" t="b">
        <v>1</v>
      </c>
      <c r="S3153" t="s">
        <v>8269</v>
      </c>
      <c r="T3153" t="s">
        <v>8356</v>
      </c>
      <c r="U3153" t="s">
        <v>8360</v>
      </c>
    </row>
    <row r="3154" spans="1:21" ht="50" customHeight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15" t="str">
        <f t="shared" si="147"/>
        <v>1000 to 4999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 s="9">
        <f t="shared" si="148"/>
        <v>41580.867673611108</v>
      </c>
      <c r="L3154" s="11">
        <v>2013</v>
      </c>
      <c r="M3154">
        <v>1380833367</v>
      </c>
      <c r="N3154" s="9">
        <f t="shared" si="149"/>
        <v>41550.867673611108</v>
      </c>
      <c r="O3154" s="11">
        <f>YEAR(Table1[[#This Row],[launch date  conversion]])</f>
        <v>2013</v>
      </c>
      <c r="P3154" t="b">
        <v>1</v>
      </c>
      <c r="Q3154">
        <v>67</v>
      </c>
      <c r="R3154" t="b">
        <v>1</v>
      </c>
      <c r="S3154" t="s">
        <v>8269</v>
      </c>
      <c r="T3154" t="s">
        <v>8356</v>
      </c>
      <c r="U3154" t="s">
        <v>8360</v>
      </c>
    </row>
    <row r="3155" spans="1:21" ht="50" customHeight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15" t="str">
        <f t="shared" si="147"/>
        <v>1000 to 4999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 s="9">
        <f t="shared" si="148"/>
        <v>40664.207638888889</v>
      </c>
      <c r="L3155" s="11">
        <v>2011</v>
      </c>
      <c r="M3155">
        <v>1301542937</v>
      </c>
      <c r="N3155" s="9">
        <f t="shared" si="149"/>
        <v>40633.154363425929</v>
      </c>
      <c r="O3155" s="11">
        <f>YEAR(Table1[[#This Row],[launch date  conversion]])</f>
        <v>2011</v>
      </c>
      <c r="P3155" t="b">
        <v>1</v>
      </c>
      <c r="Q3155">
        <v>241</v>
      </c>
      <c r="R3155" t="b">
        <v>1</v>
      </c>
      <c r="S3155" t="s">
        <v>8269</v>
      </c>
      <c r="T3155" t="s">
        <v>8356</v>
      </c>
      <c r="U3155" t="s">
        <v>8360</v>
      </c>
    </row>
    <row r="3156" spans="1:21" ht="50" customHeight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15" t="str">
        <f t="shared" si="147"/>
        <v>5000 to 9999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 s="9">
        <f t="shared" si="148"/>
        <v>41000.834004629629</v>
      </c>
      <c r="L3156" s="11">
        <v>2012</v>
      </c>
      <c r="M3156">
        <v>1330722058</v>
      </c>
      <c r="N3156" s="9">
        <f t="shared" si="149"/>
        <v>40970.875671296293</v>
      </c>
      <c r="O3156" s="11">
        <f>YEAR(Table1[[#This Row],[launch date  conversion]])</f>
        <v>2012</v>
      </c>
      <c r="P3156" t="b">
        <v>1</v>
      </c>
      <c r="Q3156">
        <v>123</v>
      </c>
      <c r="R3156" t="b">
        <v>1</v>
      </c>
      <c r="S3156" t="s">
        <v>8269</v>
      </c>
      <c r="T3156" t="s">
        <v>8356</v>
      </c>
      <c r="U3156" t="s">
        <v>8360</v>
      </c>
    </row>
    <row r="3157" spans="1:21" ht="50" customHeight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15" t="str">
        <f t="shared" si="147"/>
        <v>5000 to 9999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 s="9">
        <f t="shared" si="148"/>
        <v>41263.499131944445</v>
      </c>
      <c r="L3157" s="11">
        <v>2012</v>
      </c>
      <c r="M3157">
        <v>1353412725</v>
      </c>
      <c r="N3157" s="9">
        <f t="shared" si="149"/>
        <v>41233.499131944445</v>
      </c>
      <c r="O3157" s="11">
        <f>YEAR(Table1[[#This Row],[launch date  conversion]])</f>
        <v>2012</v>
      </c>
      <c r="P3157" t="b">
        <v>1</v>
      </c>
      <c r="Q3157">
        <v>302</v>
      </c>
      <c r="R3157" t="b">
        <v>1</v>
      </c>
      <c r="S3157" t="s">
        <v>8269</v>
      </c>
      <c r="T3157" t="s">
        <v>8356</v>
      </c>
      <c r="U3157" t="s">
        <v>8360</v>
      </c>
    </row>
    <row r="3158" spans="1:21" ht="50" customHeight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15" t="str">
        <f t="shared" si="147"/>
        <v>5000 to 9999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 s="9">
        <f t="shared" si="148"/>
        <v>41061.953055555554</v>
      </c>
      <c r="L3158" s="11">
        <v>2012</v>
      </c>
      <c r="M3158">
        <v>1335567144</v>
      </c>
      <c r="N3158" s="9">
        <f t="shared" si="149"/>
        <v>41026.953055555554</v>
      </c>
      <c r="O3158" s="11">
        <f>YEAR(Table1[[#This Row],[launch date  conversion]])</f>
        <v>2012</v>
      </c>
      <c r="P3158" t="b">
        <v>1</v>
      </c>
      <c r="Q3158">
        <v>89</v>
      </c>
      <c r="R3158" t="b">
        <v>1</v>
      </c>
      <c r="S3158" t="s">
        <v>8269</v>
      </c>
      <c r="T3158" t="s">
        <v>8356</v>
      </c>
      <c r="U3158" t="s">
        <v>8360</v>
      </c>
    </row>
    <row r="3159" spans="1:21" ht="50" customHeight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15" t="str">
        <f t="shared" si="147"/>
        <v>1000 to 4999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 s="9">
        <f t="shared" si="148"/>
        <v>41839.208333333336</v>
      </c>
      <c r="L3159" s="11">
        <v>2014</v>
      </c>
      <c r="M3159">
        <v>1404932105</v>
      </c>
      <c r="N3159" s="9">
        <f t="shared" si="149"/>
        <v>41829.788252314815</v>
      </c>
      <c r="O3159" s="11">
        <f>YEAR(Table1[[#This Row],[launch date  conversion]])</f>
        <v>2014</v>
      </c>
      <c r="P3159" t="b">
        <v>1</v>
      </c>
      <c r="Q3159">
        <v>41</v>
      </c>
      <c r="R3159" t="b">
        <v>1</v>
      </c>
      <c r="S3159" t="s">
        <v>8269</v>
      </c>
      <c r="T3159" t="s">
        <v>8356</v>
      </c>
      <c r="U3159" t="s">
        <v>8360</v>
      </c>
    </row>
    <row r="3160" spans="1:21" ht="50" customHeight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15" t="str">
        <f t="shared" si="147"/>
        <v>5000 to 9999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 s="9">
        <f t="shared" si="148"/>
        <v>41477.839722222219</v>
      </c>
      <c r="L3160" s="11">
        <v>2013</v>
      </c>
      <c r="M3160">
        <v>1371931752</v>
      </c>
      <c r="N3160" s="9">
        <f t="shared" si="149"/>
        <v>41447.839722222219</v>
      </c>
      <c r="O3160" s="11">
        <f>YEAR(Table1[[#This Row],[launch date  conversion]])</f>
        <v>2013</v>
      </c>
      <c r="P3160" t="b">
        <v>1</v>
      </c>
      <c r="Q3160">
        <v>69</v>
      </c>
      <c r="R3160" t="b">
        <v>1</v>
      </c>
      <c r="S3160" t="s">
        <v>8269</v>
      </c>
      <c r="T3160" t="s">
        <v>8356</v>
      </c>
      <c r="U3160" t="s">
        <v>8360</v>
      </c>
    </row>
    <row r="3161" spans="1:21" ht="50" customHeight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15" t="str">
        <f t="shared" si="147"/>
        <v>1000 to 4999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 s="9">
        <f t="shared" si="148"/>
        <v>40926.958333333336</v>
      </c>
      <c r="L3161" s="11">
        <v>2012</v>
      </c>
      <c r="M3161">
        <v>1323221761</v>
      </c>
      <c r="N3161" s="9">
        <f t="shared" si="149"/>
        <v>40884.066678240742</v>
      </c>
      <c r="O3161" s="11">
        <f>YEAR(Table1[[#This Row],[launch date  conversion]])</f>
        <v>2011</v>
      </c>
      <c r="P3161" t="b">
        <v>1</v>
      </c>
      <c r="Q3161">
        <v>52</v>
      </c>
      <c r="R3161" t="b">
        <v>1</v>
      </c>
      <c r="S3161" t="s">
        <v>8269</v>
      </c>
      <c r="T3161" t="s">
        <v>8356</v>
      </c>
      <c r="U3161" t="s">
        <v>8360</v>
      </c>
    </row>
    <row r="3162" spans="1:21" ht="50" customHeight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15" t="str">
        <f t="shared" si="147"/>
        <v>1000 to 4999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 s="9">
        <f t="shared" si="148"/>
        <v>41864.207638888889</v>
      </c>
      <c r="L3162" s="11">
        <v>2014</v>
      </c>
      <c r="M3162">
        <v>1405923687</v>
      </c>
      <c r="N3162" s="9">
        <f t="shared" si="149"/>
        <v>41841.26489583333</v>
      </c>
      <c r="O3162" s="11">
        <f>YEAR(Table1[[#This Row],[launch date  conversion]])</f>
        <v>2014</v>
      </c>
      <c r="P3162" t="b">
        <v>1</v>
      </c>
      <c r="Q3162">
        <v>57</v>
      </c>
      <c r="R3162" t="b">
        <v>1</v>
      </c>
      <c r="S3162" t="s">
        <v>8269</v>
      </c>
      <c r="T3162" t="s">
        <v>8356</v>
      </c>
      <c r="U3162" t="s">
        <v>8360</v>
      </c>
    </row>
    <row r="3163" spans="1:21" ht="50" customHeight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15" t="str">
        <f t="shared" si="147"/>
        <v>1000 to 4999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 s="9">
        <f t="shared" si="148"/>
        <v>41927.536134259259</v>
      </c>
      <c r="L3163" s="11">
        <v>2014</v>
      </c>
      <c r="M3163">
        <v>1410785522</v>
      </c>
      <c r="N3163" s="9">
        <f t="shared" si="149"/>
        <v>41897.536134259259</v>
      </c>
      <c r="O3163" s="11">
        <f>YEAR(Table1[[#This Row],[launch date  conversion]])</f>
        <v>2014</v>
      </c>
      <c r="P3163" t="b">
        <v>1</v>
      </c>
      <c r="Q3163">
        <v>74</v>
      </c>
      <c r="R3163" t="b">
        <v>1</v>
      </c>
      <c r="S3163" t="s">
        <v>8269</v>
      </c>
      <c r="T3163" t="s">
        <v>8356</v>
      </c>
      <c r="U3163" t="s">
        <v>8360</v>
      </c>
    </row>
    <row r="3164" spans="1:21" ht="50" customHeight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15" t="str">
        <f t="shared" si="147"/>
        <v>1000 to 4999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 s="9">
        <f t="shared" si="148"/>
        <v>41827.083333333336</v>
      </c>
      <c r="L3164" s="11">
        <v>2014</v>
      </c>
      <c r="M3164">
        <v>1402331262</v>
      </c>
      <c r="N3164" s="9">
        <f t="shared" si="149"/>
        <v>41799.685902777775</v>
      </c>
      <c r="O3164" s="11">
        <f>YEAR(Table1[[#This Row],[launch date  conversion]])</f>
        <v>2014</v>
      </c>
      <c r="P3164" t="b">
        <v>1</v>
      </c>
      <c r="Q3164">
        <v>63</v>
      </c>
      <c r="R3164" t="b">
        <v>1</v>
      </c>
      <c r="S3164" t="s">
        <v>8269</v>
      </c>
      <c r="T3164" t="s">
        <v>8356</v>
      </c>
      <c r="U3164" t="s">
        <v>8360</v>
      </c>
    </row>
    <row r="3165" spans="1:21" ht="50" customHeight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15" t="str">
        <f t="shared" si="147"/>
        <v>10000 to 14999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 s="9">
        <f t="shared" si="148"/>
        <v>41805.753761574073</v>
      </c>
      <c r="L3165" s="11">
        <v>2014</v>
      </c>
      <c r="M3165">
        <v>1400263525</v>
      </c>
      <c r="N3165" s="9">
        <f t="shared" si="149"/>
        <v>41775.753761574073</v>
      </c>
      <c r="O3165" s="11">
        <f>YEAR(Table1[[#This Row],[launch date  conversion]])</f>
        <v>2014</v>
      </c>
      <c r="P3165" t="b">
        <v>1</v>
      </c>
      <c r="Q3165">
        <v>72</v>
      </c>
      <c r="R3165" t="b">
        <v>1</v>
      </c>
      <c r="S3165" t="s">
        <v>8269</v>
      </c>
      <c r="T3165" t="s">
        <v>8356</v>
      </c>
      <c r="U3165" t="s">
        <v>8360</v>
      </c>
    </row>
    <row r="3166" spans="1:21" ht="50" customHeight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15" t="str">
        <f t="shared" si="147"/>
        <v>1000 to 4999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 s="9">
        <f t="shared" si="148"/>
        <v>41799.80572916667</v>
      </c>
      <c r="L3166" s="11">
        <v>2014</v>
      </c>
      <c r="M3166">
        <v>1399490415</v>
      </c>
      <c r="N3166" s="9">
        <f t="shared" si="149"/>
        <v>41766.80572916667</v>
      </c>
      <c r="O3166" s="11">
        <f>YEAR(Table1[[#This Row],[launch date  conversion]])</f>
        <v>2014</v>
      </c>
      <c r="P3166" t="b">
        <v>1</v>
      </c>
      <c r="Q3166">
        <v>71</v>
      </c>
      <c r="R3166" t="b">
        <v>1</v>
      </c>
      <c r="S3166" t="s">
        <v>8269</v>
      </c>
      <c r="T3166" t="s">
        <v>8356</v>
      </c>
      <c r="U3166" t="s">
        <v>8360</v>
      </c>
    </row>
    <row r="3167" spans="1:21" ht="50" customHeight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15" t="str">
        <f t="shared" si="147"/>
        <v>less than 1000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 s="9">
        <f t="shared" si="148"/>
        <v>40666.165972222225</v>
      </c>
      <c r="L3167" s="11">
        <v>2011</v>
      </c>
      <c r="M3167">
        <v>1302493760</v>
      </c>
      <c r="N3167" s="9">
        <f t="shared" si="149"/>
        <v>40644.159259259257</v>
      </c>
      <c r="O3167" s="11">
        <f>YEAR(Table1[[#This Row],[launch date  conversion]])</f>
        <v>2011</v>
      </c>
      <c r="P3167" t="b">
        <v>1</v>
      </c>
      <c r="Q3167">
        <v>21</v>
      </c>
      <c r="R3167" t="b">
        <v>1</v>
      </c>
      <c r="S3167" t="s">
        <v>8269</v>
      </c>
      <c r="T3167" t="s">
        <v>8356</v>
      </c>
      <c r="U3167" t="s">
        <v>8360</v>
      </c>
    </row>
    <row r="3168" spans="1:21" ht="50" customHeight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15" t="str">
        <f t="shared" si="147"/>
        <v>35000 to 39999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 s="9">
        <f t="shared" si="148"/>
        <v>41969.332638888889</v>
      </c>
      <c r="L3168" s="11">
        <v>2014</v>
      </c>
      <c r="M3168">
        <v>1414514153</v>
      </c>
      <c r="N3168" s="9">
        <f t="shared" si="149"/>
        <v>41940.69158564815</v>
      </c>
      <c r="O3168" s="11">
        <f>YEAR(Table1[[#This Row],[launch date  conversion]])</f>
        <v>2014</v>
      </c>
      <c r="P3168" t="b">
        <v>1</v>
      </c>
      <c r="Q3168">
        <v>930</v>
      </c>
      <c r="R3168" t="b">
        <v>1</v>
      </c>
      <c r="S3168" t="s">
        <v>8269</v>
      </c>
      <c r="T3168" t="s">
        <v>8356</v>
      </c>
      <c r="U3168" t="s">
        <v>8360</v>
      </c>
    </row>
    <row r="3169" spans="1:21" ht="50" customHeight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15" t="str">
        <f t="shared" si="147"/>
        <v>1000 to 4999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 s="9">
        <f t="shared" si="148"/>
        <v>41853.175706018519</v>
      </c>
      <c r="L3169" s="11">
        <v>2014</v>
      </c>
      <c r="M3169">
        <v>1405743181</v>
      </c>
      <c r="N3169" s="9">
        <f t="shared" si="149"/>
        <v>41839.175706018519</v>
      </c>
      <c r="O3169" s="11">
        <f>YEAR(Table1[[#This Row],[launch date  conversion]])</f>
        <v>2014</v>
      </c>
      <c r="P3169" t="b">
        <v>1</v>
      </c>
      <c r="Q3169">
        <v>55</v>
      </c>
      <c r="R3169" t="b">
        <v>1</v>
      </c>
      <c r="S3169" t="s">
        <v>8269</v>
      </c>
      <c r="T3169" t="s">
        <v>8356</v>
      </c>
      <c r="U3169" t="s">
        <v>8360</v>
      </c>
    </row>
    <row r="3170" spans="1:21" ht="50" customHeight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15" t="str">
        <f t="shared" si="147"/>
        <v>1000 to 4999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 s="9">
        <f t="shared" si="148"/>
        <v>41803.916666666664</v>
      </c>
      <c r="L3170" s="11">
        <v>2014</v>
      </c>
      <c r="M3170">
        <v>1399948353</v>
      </c>
      <c r="N3170" s="9">
        <f t="shared" si="149"/>
        <v>41772.105937500004</v>
      </c>
      <c r="O3170" s="11">
        <f>YEAR(Table1[[#This Row],[launch date  conversion]])</f>
        <v>2014</v>
      </c>
      <c r="P3170" t="b">
        <v>1</v>
      </c>
      <c r="Q3170">
        <v>61</v>
      </c>
      <c r="R3170" t="b">
        <v>1</v>
      </c>
      <c r="S3170" t="s">
        <v>8269</v>
      </c>
      <c r="T3170" t="s">
        <v>8356</v>
      </c>
      <c r="U3170" t="s">
        <v>8360</v>
      </c>
    </row>
    <row r="3171" spans="1:21" ht="50" customHeight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15" t="str">
        <f t="shared" si="147"/>
        <v>5000 to 9999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 s="9">
        <f t="shared" si="148"/>
        <v>41621.207638888889</v>
      </c>
      <c r="L3171" s="11">
        <v>2013</v>
      </c>
      <c r="M3171">
        <v>1384364561</v>
      </c>
      <c r="N3171" s="9">
        <f t="shared" si="149"/>
        <v>41591.737974537034</v>
      </c>
      <c r="O3171" s="11">
        <f>YEAR(Table1[[#This Row],[launch date  conversion]])</f>
        <v>2013</v>
      </c>
      <c r="P3171" t="b">
        <v>1</v>
      </c>
      <c r="Q3171">
        <v>82</v>
      </c>
      <c r="R3171" t="b">
        <v>1</v>
      </c>
      <c r="S3171" t="s">
        <v>8269</v>
      </c>
      <c r="T3171" t="s">
        <v>8356</v>
      </c>
      <c r="U3171" t="s">
        <v>8360</v>
      </c>
    </row>
    <row r="3172" spans="1:21" ht="50" customHeight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15" t="str">
        <f t="shared" si="147"/>
        <v>1000 to 4999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 s="9">
        <f t="shared" si="148"/>
        <v>41822.166666666664</v>
      </c>
      <c r="L3172" s="11">
        <v>2014</v>
      </c>
      <c r="M3172">
        <v>1401414944</v>
      </c>
      <c r="N3172" s="9">
        <f t="shared" si="149"/>
        <v>41789.080370370371</v>
      </c>
      <c r="O3172" s="11">
        <f>YEAR(Table1[[#This Row],[launch date  conversion]])</f>
        <v>2014</v>
      </c>
      <c r="P3172" t="b">
        <v>1</v>
      </c>
      <c r="Q3172">
        <v>71</v>
      </c>
      <c r="R3172" t="b">
        <v>1</v>
      </c>
      <c r="S3172" t="s">
        <v>8269</v>
      </c>
      <c r="T3172" t="s">
        <v>8356</v>
      </c>
      <c r="U3172" t="s">
        <v>8360</v>
      </c>
    </row>
    <row r="3173" spans="1:21" ht="50" customHeight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15" t="str">
        <f t="shared" si="147"/>
        <v>5000 to 9999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 s="9">
        <f t="shared" si="148"/>
        <v>42496.608310185184</v>
      </c>
      <c r="L3173" s="11">
        <v>2016</v>
      </c>
      <c r="M3173">
        <v>1459953358</v>
      </c>
      <c r="N3173" s="9">
        <f t="shared" si="149"/>
        <v>42466.608310185184</v>
      </c>
      <c r="O3173" s="11">
        <f>YEAR(Table1[[#This Row],[launch date  conversion]])</f>
        <v>2016</v>
      </c>
      <c r="P3173" t="b">
        <v>1</v>
      </c>
      <c r="Q3173">
        <v>117</v>
      </c>
      <c r="R3173" t="b">
        <v>1</v>
      </c>
      <c r="S3173" t="s">
        <v>8269</v>
      </c>
      <c r="T3173" t="s">
        <v>8356</v>
      </c>
      <c r="U3173" t="s">
        <v>8360</v>
      </c>
    </row>
    <row r="3174" spans="1:21" ht="50" customHeight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15" t="str">
        <f t="shared" si="147"/>
        <v>1000 to 4999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 s="9">
        <f t="shared" si="148"/>
        <v>40953.729953703703</v>
      </c>
      <c r="L3174" s="11">
        <v>2012</v>
      </c>
      <c r="M3174">
        <v>1326648668</v>
      </c>
      <c r="N3174" s="9">
        <f t="shared" si="149"/>
        <v>40923.729953703703</v>
      </c>
      <c r="O3174" s="11">
        <f>YEAR(Table1[[#This Row],[launch date  conversion]])</f>
        <v>2012</v>
      </c>
      <c r="P3174" t="b">
        <v>1</v>
      </c>
      <c r="Q3174">
        <v>29</v>
      </c>
      <c r="R3174" t="b">
        <v>1</v>
      </c>
      <c r="S3174" t="s">
        <v>8269</v>
      </c>
      <c r="T3174" t="s">
        <v>8356</v>
      </c>
      <c r="U3174" t="s">
        <v>8360</v>
      </c>
    </row>
    <row r="3175" spans="1:21" ht="50" customHeight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15" t="str">
        <f t="shared" si="147"/>
        <v>10000 to 14999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 s="9">
        <f t="shared" si="148"/>
        <v>41908.878379629627</v>
      </c>
      <c r="L3175" s="11">
        <v>2014</v>
      </c>
      <c r="M3175">
        <v>1409173492</v>
      </c>
      <c r="N3175" s="9">
        <f t="shared" si="149"/>
        <v>41878.878379629627</v>
      </c>
      <c r="O3175" s="11">
        <f>YEAR(Table1[[#This Row],[launch date  conversion]])</f>
        <v>2014</v>
      </c>
      <c r="P3175" t="b">
        <v>1</v>
      </c>
      <c r="Q3175">
        <v>74</v>
      </c>
      <c r="R3175" t="b">
        <v>1</v>
      </c>
      <c r="S3175" t="s">
        <v>8269</v>
      </c>
      <c r="T3175" t="s">
        <v>8356</v>
      </c>
      <c r="U3175" t="s">
        <v>8360</v>
      </c>
    </row>
    <row r="3176" spans="1:21" ht="50" customHeight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15" t="str">
        <f t="shared" si="147"/>
        <v>1000 to 4999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 s="9">
        <f t="shared" si="148"/>
        <v>41876.864675925928</v>
      </c>
      <c r="L3176" s="11">
        <v>2014</v>
      </c>
      <c r="M3176">
        <v>1407789908</v>
      </c>
      <c r="N3176" s="9">
        <f t="shared" si="149"/>
        <v>41862.864675925928</v>
      </c>
      <c r="O3176" s="11">
        <f>YEAR(Table1[[#This Row],[launch date  conversion]])</f>
        <v>2014</v>
      </c>
      <c r="P3176" t="b">
        <v>1</v>
      </c>
      <c r="Q3176">
        <v>23</v>
      </c>
      <c r="R3176" t="b">
        <v>1</v>
      </c>
      <c r="S3176" t="s">
        <v>8269</v>
      </c>
      <c r="T3176" t="s">
        <v>8356</v>
      </c>
      <c r="U3176" t="s">
        <v>8360</v>
      </c>
    </row>
    <row r="3177" spans="1:21" ht="50" customHeight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15" t="str">
        <f t="shared" si="147"/>
        <v>5000 to 9999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 s="9">
        <f t="shared" si="148"/>
        <v>40591.886886574073</v>
      </c>
      <c r="L3177" s="11">
        <v>2011</v>
      </c>
      <c r="M3177">
        <v>1292793427</v>
      </c>
      <c r="N3177" s="9">
        <f t="shared" si="149"/>
        <v>40531.886886574073</v>
      </c>
      <c r="O3177" s="11">
        <f>YEAR(Table1[[#This Row],[launch date  conversion]])</f>
        <v>2010</v>
      </c>
      <c r="P3177" t="b">
        <v>1</v>
      </c>
      <c r="Q3177">
        <v>60</v>
      </c>
      <c r="R3177" t="b">
        <v>1</v>
      </c>
      <c r="S3177" t="s">
        <v>8269</v>
      </c>
      <c r="T3177" t="s">
        <v>8356</v>
      </c>
      <c r="U3177" t="s">
        <v>8360</v>
      </c>
    </row>
    <row r="3178" spans="1:21" ht="50" customHeight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15" t="str">
        <f t="shared" si="147"/>
        <v>1000 to 4999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 s="9">
        <f t="shared" si="148"/>
        <v>41504.625</v>
      </c>
      <c r="L3178" s="11">
        <v>2013</v>
      </c>
      <c r="M3178">
        <v>1374531631</v>
      </c>
      <c r="N3178" s="9">
        <f t="shared" si="149"/>
        <v>41477.930914351848</v>
      </c>
      <c r="O3178" s="11">
        <f>YEAR(Table1[[#This Row],[launch date  conversion]])</f>
        <v>2013</v>
      </c>
      <c r="P3178" t="b">
        <v>1</v>
      </c>
      <c r="Q3178">
        <v>55</v>
      </c>
      <c r="R3178" t="b">
        <v>1</v>
      </c>
      <c r="S3178" t="s">
        <v>8269</v>
      </c>
      <c r="T3178" t="s">
        <v>8356</v>
      </c>
      <c r="U3178" t="s">
        <v>8360</v>
      </c>
    </row>
    <row r="3179" spans="1:21" ht="50" customHeight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15" t="str">
        <f t="shared" si="147"/>
        <v>1000 to 4999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 s="9">
        <f t="shared" si="148"/>
        <v>41811.666770833333</v>
      </c>
      <c r="L3179" s="11">
        <v>2014</v>
      </c>
      <c r="M3179">
        <v>1400774409</v>
      </c>
      <c r="N3179" s="9">
        <f t="shared" si="149"/>
        <v>41781.666770833333</v>
      </c>
      <c r="O3179" s="11">
        <f>YEAR(Table1[[#This Row],[launch date  conversion]])</f>
        <v>2014</v>
      </c>
      <c r="P3179" t="b">
        <v>1</v>
      </c>
      <c r="Q3179">
        <v>51</v>
      </c>
      <c r="R3179" t="b">
        <v>1</v>
      </c>
      <c r="S3179" t="s">
        <v>8269</v>
      </c>
      <c r="T3179" t="s">
        <v>8356</v>
      </c>
      <c r="U3179" t="s">
        <v>8360</v>
      </c>
    </row>
    <row r="3180" spans="1:21" ht="50" customHeight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15" t="str">
        <f t="shared" si="147"/>
        <v>1000 to 4999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 s="9">
        <f t="shared" si="148"/>
        <v>41836.605034722219</v>
      </c>
      <c r="L3180" s="11">
        <v>2014</v>
      </c>
      <c r="M3180">
        <v>1402929075</v>
      </c>
      <c r="N3180" s="9">
        <f t="shared" si="149"/>
        <v>41806.605034722219</v>
      </c>
      <c r="O3180" s="11">
        <f>YEAR(Table1[[#This Row],[launch date  conversion]])</f>
        <v>2014</v>
      </c>
      <c r="P3180" t="b">
        <v>1</v>
      </c>
      <c r="Q3180">
        <v>78</v>
      </c>
      <c r="R3180" t="b">
        <v>1</v>
      </c>
      <c r="S3180" t="s">
        <v>8269</v>
      </c>
      <c r="T3180" t="s">
        <v>8356</v>
      </c>
      <c r="U3180" t="s">
        <v>8360</v>
      </c>
    </row>
    <row r="3181" spans="1:21" ht="50" customHeight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15" t="str">
        <f t="shared" si="147"/>
        <v>1000 to 4999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 s="9">
        <f t="shared" si="148"/>
        <v>41400.702210648145</v>
      </c>
      <c r="L3181" s="11">
        <v>2013</v>
      </c>
      <c r="M3181">
        <v>1365699071</v>
      </c>
      <c r="N3181" s="9">
        <f t="shared" si="149"/>
        <v>41375.702210648145</v>
      </c>
      <c r="O3181" s="11">
        <f>YEAR(Table1[[#This Row],[launch date  conversion]])</f>
        <v>2013</v>
      </c>
      <c r="P3181" t="b">
        <v>1</v>
      </c>
      <c r="Q3181">
        <v>62</v>
      </c>
      <c r="R3181" t="b">
        <v>1</v>
      </c>
      <c r="S3181" t="s">
        <v>8269</v>
      </c>
      <c r="T3181" t="s">
        <v>8356</v>
      </c>
      <c r="U3181" t="s">
        <v>8360</v>
      </c>
    </row>
    <row r="3182" spans="1:21" ht="50" customHeight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15" t="str">
        <f t="shared" si="147"/>
        <v>1000 to 4999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 s="9">
        <f t="shared" si="148"/>
        <v>41810.412604166668</v>
      </c>
      <c r="L3182" s="11">
        <v>2014</v>
      </c>
      <c r="M3182">
        <v>1400666049</v>
      </c>
      <c r="N3182" s="9">
        <f t="shared" si="149"/>
        <v>41780.412604166668</v>
      </c>
      <c r="O3182" s="11">
        <f>YEAR(Table1[[#This Row],[launch date  conversion]])</f>
        <v>2014</v>
      </c>
      <c r="P3182" t="b">
        <v>1</v>
      </c>
      <c r="Q3182">
        <v>45</v>
      </c>
      <c r="R3182" t="b">
        <v>1</v>
      </c>
      <c r="S3182" t="s">
        <v>8269</v>
      </c>
      <c r="T3182" t="s">
        <v>8356</v>
      </c>
      <c r="U3182" t="s">
        <v>8360</v>
      </c>
    </row>
    <row r="3183" spans="1:21" ht="50" customHeight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15" t="str">
        <f t="shared" si="147"/>
        <v>less than 1000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 s="9">
        <f t="shared" si="148"/>
        <v>41805.666666666664</v>
      </c>
      <c r="L3183" s="11">
        <v>2014</v>
      </c>
      <c r="M3183">
        <v>1400570787</v>
      </c>
      <c r="N3183" s="9">
        <f t="shared" si="149"/>
        <v>41779.310034722221</v>
      </c>
      <c r="O3183" s="11">
        <f>YEAR(Table1[[#This Row],[launch date  conversion]])</f>
        <v>2014</v>
      </c>
      <c r="P3183" t="b">
        <v>1</v>
      </c>
      <c r="Q3183">
        <v>15</v>
      </c>
      <c r="R3183" t="b">
        <v>1</v>
      </c>
      <c r="S3183" t="s">
        <v>8269</v>
      </c>
      <c r="T3183" t="s">
        <v>8356</v>
      </c>
      <c r="U3183" t="s">
        <v>8360</v>
      </c>
    </row>
    <row r="3184" spans="1:21" ht="50" customHeight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15" t="str">
        <f t="shared" si="147"/>
        <v>5000 to 9999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 s="9">
        <f t="shared" si="148"/>
        <v>40939.708333333336</v>
      </c>
      <c r="L3184" s="11">
        <v>2012</v>
      </c>
      <c r="M3184">
        <v>1323211621</v>
      </c>
      <c r="N3184" s="9">
        <f t="shared" si="149"/>
        <v>40883.949317129627</v>
      </c>
      <c r="O3184" s="11">
        <f>YEAR(Table1[[#This Row],[launch date  conversion]])</f>
        <v>2011</v>
      </c>
      <c r="P3184" t="b">
        <v>1</v>
      </c>
      <c r="Q3184">
        <v>151</v>
      </c>
      <c r="R3184" t="b">
        <v>1</v>
      </c>
      <c r="S3184" t="s">
        <v>8269</v>
      </c>
      <c r="T3184" t="s">
        <v>8356</v>
      </c>
      <c r="U3184" t="s">
        <v>8360</v>
      </c>
    </row>
    <row r="3185" spans="1:21" ht="50" customHeight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15" t="str">
        <f t="shared" si="147"/>
        <v>1000 to 4999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 s="9">
        <f t="shared" si="148"/>
        <v>41509.79478009259</v>
      </c>
      <c r="L3185" s="11">
        <v>2013</v>
      </c>
      <c r="M3185">
        <v>1375729469</v>
      </c>
      <c r="N3185" s="9">
        <f t="shared" si="149"/>
        <v>41491.79478009259</v>
      </c>
      <c r="O3185" s="11">
        <f>YEAR(Table1[[#This Row],[launch date  conversion]])</f>
        <v>2013</v>
      </c>
      <c r="P3185" t="b">
        <v>1</v>
      </c>
      <c r="Q3185">
        <v>68</v>
      </c>
      <c r="R3185" t="b">
        <v>1</v>
      </c>
      <c r="S3185" t="s">
        <v>8269</v>
      </c>
      <c r="T3185" t="s">
        <v>8356</v>
      </c>
      <c r="U3185" t="s">
        <v>8360</v>
      </c>
    </row>
    <row r="3186" spans="1:21" ht="50" customHeight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15" t="str">
        <f t="shared" si="147"/>
        <v>1000 to 4999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 s="9">
        <f t="shared" si="148"/>
        <v>41821.993414351848</v>
      </c>
      <c r="L3186" s="11">
        <v>2014</v>
      </c>
      <c r="M3186">
        <v>1401666631</v>
      </c>
      <c r="N3186" s="9">
        <f t="shared" si="149"/>
        <v>41791.993414351848</v>
      </c>
      <c r="O3186" s="11">
        <f>YEAR(Table1[[#This Row],[launch date  conversion]])</f>
        <v>2014</v>
      </c>
      <c r="P3186" t="b">
        <v>1</v>
      </c>
      <c r="Q3186">
        <v>46</v>
      </c>
      <c r="R3186" t="b">
        <v>1</v>
      </c>
      <c r="S3186" t="s">
        <v>8269</v>
      </c>
      <c r="T3186" t="s">
        <v>8356</v>
      </c>
      <c r="U3186" t="s">
        <v>8360</v>
      </c>
    </row>
    <row r="3187" spans="1:21" ht="50" customHeight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15" t="str">
        <f t="shared" si="147"/>
        <v>1000 to 4999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 s="9">
        <f t="shared" si="148"/>
        <v>41836.977326388893</v>
      </c>
      <c r="L3187" s="11">
        <v>2014</v>
      </c>
      <c r="M3187">
        <v>1404948441</v>
      </c>
      <c r="N3187" s="9">
        <f t="shared" si="149"/>
        <v>41829.977326388893</v>
      </c>
      <c r="O3187" s="11">
        <f>YEAR(Table1[[#This Row],[launch date  conversion]])</f>
        <v>2014</v>
      </c>
      <c r="P3187" t="b">
        <v>1</v>
      </c>
      <c r="Q3187">
        <v>24</v>
      </c>
      <c r="R3187" t="b">
        <v>1</v>
      </c>
      <c r="S3187" t="s">
        <v>8269</v>
      </c>
      <c r="T3187" t="s">
        <v>8356</v>
      </c>
      <c r="U3187" t="s">
        <v>8360</v>
      </c>
    </row>
    <row r="3188" spans="1:21" ht="50" customHeight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15" t="str">
        <f t="shared" si="147"/>
        <v>1000 to 4999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 s="9">
        <f t="shared" si="148"/>
        <v>41898.875</v>
      </c>
      <c r="L3188" s="11">
        <v>2014</v>
      </c>
      <c r="M3188">
        <v>1408313438</v>
      </c>
      <c r="N3188" s="9">
        <f t="shared" si="149"/>
        <v>41868.924050925925</v>
      </c>
      <c r="O3188" s="11">
        <f>YEAR(Table1[[#This Row],[launch date  conversion]])</f>
        <v>2014</v>
      </c>
      <c r="P3188" t="b">
        <v>1</v>
      </c>
      <c r="Q3188">
        <v>70</v>
      </c>
      <c r="R3188" t="b">
        <v>1</v>
      </c>
      <c r="S3188" t="s">
        <v>8269</v>
      </c>
      <c r="T3188" t="s">
        <v>8356</v>
      </c>
      <c r="U3188" t="s">
        <v>8360</v>
      </c>
    </row>
    <row r="3189" spans="1:21" ht="50" customHeight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15" t="str">
        <f t="shared" si="147"/>
        <v>15000 to 19999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 s="9">
        <f t="shared" si="148"/>
        <v>41855.666354166664</v>
      </c>
      <c r="L3189" s="11">
        <v>2014</v>
      </c>
      <c r="M3189">
        <v>1405439973</v>
      </c>
      <c r="N3189" s="9">
        <f t="shared" si="149"/>
        <v>41835.666354166664</v>
      </c>
      <c r="O3189" s="11">
        <f>YEAR(Table1[[#This Row],[launch date  conversion]])</f>
        <v>2014</v>
      </c>
      <c r="P3189" t="b">
        <v>1</v>
      </c>
      <c r="Q3189">
        <v>244</v>
      </c>
      <c r="R3189" t="b">
        <v>1</v>
      </c>
      <c r="S3189" t="s">
        <v>8269</v>
      </c>
      <c r="T3189" t="s">
        <v>8356</v>
      </c>
      <c r="U3189" t="s">
        <v>8360</v>
      </c>
    </row>
    <row r="3190" spans="1:21" ht="50" customHeight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15" t="str">
        <f t="shared" si="147"/>
        <v>less than 1000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 s="9">
        <f t="shared" si="148"/>
        <v>42165.415532407409</v>
      </c>
      <c r="L3190" s="11">
        <v>2015</v>
      </c>
      <c r="M3190">
        <v>1432115902</v>
      </c>
      <c r="N3190" s="9">
        <f t="shared" si="149"/>
        <v>42144.415532407409</v>
      </c>
      <c r="O3190" s="11">
        <f>YEAR(Table1[[#This Row],[launch date  conversion]])</f>
        <v>2015</v>
      </c>
      <c r="P3190" t="b">
        <v>0</v>
      </c>
      <c r="Q3190">
        <v>9</v>
      </c>
      <c r="R3190" t="b">
        <v>0</v>
      </c>
      <c r="S3190" t="s">
        <v>8303</v>
      </c>
      <c r="T3190" t="s">
        <v>8356</v>
      </c>
      <c r="U3190" t="s">
        <v>8397</v>
      </c>
    </row>
    <row r="3191" spans="1:21" ht="50" customHeight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15" t="str">
        <f t="shared" si="147"/>
        <v>Greater than 50000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 s="9">
        <f t="shared" si="148"/>
        <v>42148.346435185187</v>
      </c>
      <c r="L3191" s="11">
        <v>2015</v>
      </c>
      <c r="M3191">
        <v>1429863532</v>
      </c>
      <c r="N3191" s="9">
        <f t="shared" si="149"/>
        <v>42118.346435185187</v>
      </c>
      <c r="O3191" s="11">
        <f>YEAR(Table1[[#This Row],[launch date  conversion]])</f>
        <v>2015</v>
      </c>
      <c r="P3191" t="b">
        <v>0</v>
      </c>
      <c r="Q3191">
        <v>19</v>
      </c>
      <c r="R3191" t="b">
        <v>0</v>
      </c>
      <c r="S3191" t="s">
        <v>8303</v>
      </c>
      <c r="T3191" t="s">
        <v>8356</v>
      </c>
      <c r="U3191" t="s">
        <v>8397</v>
      </c>
    </row>
    <row r="3192" spans="1:21" ht="50" customHeight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15" t="str">
        <f t="shared" si="147"/>
        <v>1000 to 4999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9">
        <f t="shared" si="148"/>
        <v>42713.192997685182</v>
      </c>
      <c r="L3192" s="11">
        <v>2016</v>
      </c>
      <c r="M3192">
        <v>1478662675</v>
      </c>
      <c r="N3192" s="9">
        <f t="shared" si="149"/>
        <v>42683.151331018518</v>
      </c>
      <c r="O3192" s="11">
        <f>YEAR(Table1[[#This Row],[launch date  conversion]])</f>
        <v>2016</v>
      </c>
      <c r="P3192" t="b">
        <v>0</v>
      </c>
      <c r="Q3192">
        <v>0</v>
      </c>
      <c r="R3192" t="b">
        <v>0</v>
      </c>
      <c r="S3192" t="s">
        <v>8303</v>
      </c>
      <c r="T3192" t="s">
        <v>8356</v>
      </c>
      <c r="U3192" t="s">
        <v>8397</v>
      </c>
    </row>
    <row r="3193" spans="1:21" ht="50" customHeight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15" t="str">
        <f t="shared" si="147"/>
        <v>1000 to 4999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 s="9">
        <f t="shared" si="148"/>
        <v>42598.755428240736</v>
      </c>
      <c r="L3193" s="11">
        <v>2016</v>
      </c>
      <c r="M3193">
        <v>1466186869</v>
      </c>
      <c r="N3193" s="9">
        <f t="shared" si="149"/>
        <v>42538.755428240736</v>
      </c>
      <c r="O3193" s="11">
        <f>YEAR(Table1[[#This Row],[launch date  conversion]])</f>
        <v>2016</v>
      </c>
      <c r="P3193" t="b">
        <v>0</v>
      </c>
      <c r="Q3193">
        <v>4</v>
      </c>
      <c r="R3193" t="b">
        <v>0</v>
      </c>
      <c r="S3193" t="s">
        <v>8303</v>
      </c>
      <c r="T3193" t="s">
        <v>8356</v>
      </c>
      <c r="U3193" t="s">
        <v>8397</v>
      </c>
    </row>
    <row r="3194" spans="1:21" ht="50" customHeight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15" t="str">
        <f t="shared" si="147"/>
        <v>10000 to 14999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 s="9">
        <f t="shared" si="148"/>
        <v>42063.916666666672</v>
      </c>
      <c r="L3194" s="11">
        <v>2015</v>
      </c>
      <c r="M3194">
        <v>1421274859</v>
      </c>
      <c r="N3194" s="9">
        <f t="shared" si="149"/>
        <v>42018.94049768518</v>
      </c>
      <c r="O3194" s="11">
        <f>YEAR(Table1[[#This Row],[launch date  conversion]])</f>
        <v>2015</v>
      </c>
      <c r="P3194" t="b">
        <v>0</v>
      </c>
      <c r="Q3194">
        <v>8</v>
      </c>
      <c r="R3194" t="b">
        <v>0</v>
      </c>
      <c r="S3194" t="s">
        <v>8303</v>
      </c>
      <c r="T3194" t="s">
        <v>8356</v>
      </c>
      <c r="U3194" t="s">
        <v>8397</v>
      </c>
    </row>
    <row r="3195" spans="1:21" ht="50" customHeight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15" t="str">
        <f t="shared" si="147"/>
        <v>5000 to 9999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 s="9">
        <f t="shared" si="148"/>
        <v>42055.968240740738</v>
      </c>
      <c r="L3195" s="11">
        <v>2015</v>
      </c>
      <c r="M3195">
        <v>1420586056</v>
      </c>
      <c r="N3195" s="9">
        <f t="shared" si="149"/>
        <v>42010.968240740738</v>
      </c>
      <c r="O3195" s="11">
        <f>YEAR(Table1[[#This Row],[launch date  conversion]])</f>
        <v>2015</v>
      </c>
      <c r="P3195" t="b">
        <v>0</v>
      </c>
      <c r="Q3195">
        <v>24</v>
      </c>
      <c r="R3195" t="b">
        <v>0</v>
      </c>
      <c r="S3195" t="s">
        <v>8303</v>
      </c>
      <c r="T3195" t="s">
        <v>8356</v>
      </c>
      <c r="U3195" t="s">
        <v>8397</v>
      </c>
    </row>
    <row r="3196" spans="1:21" ht="50" customHeight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15" t="str">
        <f t="shared" si="147"/>
        <v>10000 to 14999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9">
        <f t="shared" si="148"/>
        <v>42212.062476851846</v>
      </c>
      <c r="L3196" s="11">
        <v>2015</v>
      </c>
      <c r="M3196">
        <v>1435368598</v>
      </c>
      <c r="N3196" s="9">
        <f t="shared" si="149"/>
        <v>42182.062476851846</v>
      </c>
      <c r="O3196" s="11">
        <f>YEAR(Table1[[#This Row],[launch date  conversion]])</f>
        <v>2015</v>
      </c>
      <c r="P3196" t="b">
        <v>0</v>
      </c>
      <c r="Q3196">
        <v>0</v>
      </c>
      <c r="R3196" t="b">
        <v>0</v>
      </c>
      <c r="S3196" t="s">
        <v>8303</v>
      </c>
      <c r="T3196" t="s">
        <v>8356</v>
      </c>
      <c r="U3196" t="s">
        <v>8397</v>
      </c>
    </row>
    <row r="3197" spans="1:21" ht="50" customHeight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15" t="str">
        <f t="shared" si="147"/>
        <v>1000 to 4999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 s="9">
        <f t="shared" si="148"/>
        <v>42047.594236111108</v>
      </c>
      <c r="L3197" s="11">
        <v>2015</v>
      </c>
      <c r="M3197">
        <v>1421158542</v>
      </c>
      <c r="N3197" s="9">
        <f t="shared" si="149"/>
        <v>42017.594236111108</v>
      </c>
      <c r="O3197" s="11">
        <f>YEAR(Table1[[#This Row],[launch date  conversion]])</f>
        <v>2015</v>
      </c>
      <c r="P3197" t="b">
        <v>0</v>
      </c>
      <c r="Q3197">
        <v>39</v>
      </c>
      <c r="R3197" t="b">
        <v>0</v>
      </c>
      <c r="S3197" t="s">
        <v>8303</v>
      </c>
      <c r="T3197" t="s">
        <v>8356</v>
      </c>
      <c r="U3197" t="s">
        <v>8397</v>
      </c>
    </row>
    <row r="3198" spans="1:21" ht="50" customHeight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15" t="str">
        <f t="shared" si="147"/>
        <v>Greater than 50000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 s="9">
        <f t="shared" si="148"/>
        <v>42217.583333333328</v>
      </c>
      <c r="L3198" s="11">
        <v>2015</v>
      </c>
      <c r="M3198">
        <v>1433254875</v>
      </c>
      <c r="N3198" s="9">
        <f t="shared" si="149"/>
        <v>42157.598090277781</v>
      </c>
      <c r="O3198" s="11">
        <f>YEAR(Table1[[#This Row],[launch date  conversion]])</f>
        <v>2015</v>
      </c>
      <c r="P3198" t="b">
        <v>0</v>
      </c>
      <c r="Q3198">
        <v>6</v>
      </c>
      <c r="R3198" t="b">
        <v>0</v>
      </c>
      <c r="S3198" t="s">
        <v>8303</v>
      </c>
      <c r="T3198" t="s">
        <v>8356</v>
      </c>
      <c r="U3198" t="s">
        <v>8397</v>
      </c>
    </row>
    <row r="3199" spans="1:21" ht="50" customHeight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15" t="str">
        <f t="shared" si="147"/>
        <v>10000 to 14999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 s="9">
        <f t="shared" si="148"/>
        <v>42039.493263888886</v>
      </c>
      <c r="L3199" s="11">
        <v>2015</v>
      </c>
      <c r="M3199">
        <v>1420458618</v>
      </c>
      <c r="N3199" s="9">
        <f t="shared" si="149"/>
        <v>42009.493263888886</v>
      </c>
      <c r="O3199" s="11">
        <f>YEAR(Table1[[#This Row],[launch date  conversion]])</f>
        <v>2015</v>
      </c>
      <c r="P3199" t="b">
        <v>0</v>
      </c>
      <c r="Q3199">
        <v>4</v>
      </c>
      <c r="R3199" t="b">
        <v>0</v>
      </c>
      <c r="S3199" t="s">
        <v>8303</v>
      </c>
      <c r="T3199" t="s">
        <v>8356</v>
      </c>
      <c r="U3199" t="s">
        <v>8397</v>
      </c>
    </row>
    <row r="3200" spans="1:21" ht="50" customHeight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15" t="str">
        <f t="shared" si="147"/>
        <v>30000 to 34999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 s="9">
        <f t="shared" si="148"/>
        <v>42051.424502314811</v>
      </c>
      <c r="L3200" s="11">
        <v>2015</v>
      </c>
      <c r="M3200">
        <v>1420798277</v>
      </c>
      <c r="N3200" s="9">
        <f t="shared" si="149"/>
        <v>42013.424502314811</v>
      </c>
      <c r="O3200" s="11">
        <f>YEAR(Table1[[#This Row],[launch date  conversion]])</f>
        <v>2015</v>
      </c>
      <c r="P3200" t="b">
        <v>0</v>
      </c>
      <c r="Q3200">
        <v>3</v>
      </c>
      <c r="R3200" t="b">
        <v>0</v>
      </c>
      <c r="S3200" t="s">
        <v>8303</v>
      </c>
      <c r="T3200" t="s">
        <v>8356</v>
      </c>
      <c r="U3200" t="s">
        <v>8397</v>
      </c>
    </row>
    <row r="3201" spans="1:21" ht="50" customHeight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15" t="str">
        <f t="shared" si="147"/>
        <v>5000 to 9999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 s="9">
        <f t="shared" si="148"/>
        <v>41888.875</v>
      </c>
      <c r="L3201" s="11">
        <v>2014</v>
      </c>
      <c r="M3201">
        <v>1407435418</v>
      </c>
      <c r="N3201" s="9">
        <f t="shared" si="149"/>
        <v>41858.761782407404</v>
      </c>
      <c r="O3201" s="11">
        <f>YEAR(Table1[[#This Row],[launch date  conversion]])</f>
        <v>2014</v>
      </c>
      <c r="P3201" t="b">
        <v>0</v>
      </c>
      <c r="Q3201">
        <v>53</v>
      </c>
      <c r="R3201" t="b">
        <v>0</v>
      </c>
      <c r="S3201" t="s">
        <v>8303</v>
      </c>
      <c r="T3201" t="s">
        <v>8356</v>
      </c>
      <c r="U3201" t="s">
        <v>8397</v>
      </c>
    </row>
    <row r="3202" spans="1:21" ht="50" customHeight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15" t="str">
        <f t="shared" ref="E3202:E3265" si="150">_xlfn.IFS(D3202&lt;1000,"less than 1000",D3202&lt;5000, "1000 to 4999",D3202&lt;10000, "5000 to 9999",D3202&lt;15000, "10000 to 14999",D3202&lt;20000,"15000 to 19999",D3202&lt;25000, "20000 to 24999", D3202&lt;30000, "25000 to 29999",D3202&lt;35000,"30000 to 34999", D3202&lt;40000,"35000 to 39999", D3202&lt;45000,"40000 to 44999",D3202&lt;50000,"45000 to 49999",TRUE, "Greater than 50000")</f>
        <v>Greater than 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 s="9">
        <f t="shared" si="148"/>
        <v>42490.231944444444</v>
      </c>
      <c r="L3202" s="11">
        <v>2016</v>
      </c>
      <c r="M3202">
        <v>1459410101</v>
      </c>
      <c r="N3202" s="9">
        <f t="shared" si="149"/>
        <v>42460.320613425924</v>
      </c>
      <c r="O3202" s="11">
        <f>YEAR(Table1[[#This Row],[launch date  conversion]])</f>
        <v>2016</v>
      </c>
      <c r="P3202" t="b">
        <v>0</v>
      </c>
      <c r="Q3202">
        <v>1</v>
      </c>
      <c r="R3202" t="b">
        <v>0</v>
      </c>
      <c r="S3202" t="s">
        <v>8303</v>
      </c>
      <c r="T3202" t="s">
        <v>8356</v>
      </c>
      <c r="U3202" t="s">
        <v>8397</v>
      </c>
    </row>
    <row r="3203" spans="1:21" ht="50" customHeight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15" t="str">
        <f t="shared" si="150"/>
        <v>1000 to 4999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 s="9">
        <f t="shared" ref="K3203:K3266" si="151">(((J3203/60)/60)/24)+DATE(1970,1,1)</f>
        <v>41882.767094907409</v>
      </c>
      <c r="L3203" s="11">
        <v>2014</v>
      </c>
      <c r="M3203">
        <v>1407695077</v>
      </c>
      <c r="N3203" s="9">
        <f t="shared" ref="N3203:N3266" si="152">(((M3203/60)/60)/24)+DATE(1970,1,1)</f>
        <v>41861.767094907409</v>
      </c>
      <c r="O3203" s="11">
        <f>YEAR(Table1[[#This Row],[launch date  conversion]])</f>
        <v>2014</v>
      </c>
      <c r="P3203" t="b">
        <v>0</v>
      </c>
      <c r="Q3203">
        <v>2</v>
      </c>
      <c r="R3203" t="b">
        <v>0</v>
      </c>
      <c r="S3203" t="s">
        <v>8303</v>
      </c>
      <c r="T3203" t="s">
        <v>8356</v>
      </c>
      <c r="U3203" t="s">
        <v>8397</v>
      </c>
    </row>
    <row r="3204" spans="1:21" ht="50" customHeight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15" t="str">
        <f t="shared" si="150"/>
        <v>5000 to 9999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 s="9">
        <f t="shared" si="151"/>
        <v>42352.249305555553</v>
      </c>
      <c r="L3204" s="11">
        <v>2015</v>
      </c>
      <c r="M3204">
        <v>1445027346</v>
      </c>
      <c r="N3204" s="9">
        <f t="shared" si="152"/>
        <v>42293.853541666671</v>
      </c>
      <c r="O3204" s="11">
        <f>YEAR(Table1[[#This Row],[launch date  conversion]])</f>
        <v>2015</v>
      </c>
      <c r="P3204" t="b">
        <v>0</v>
      </c>
      <c r="Q3204">
        <v>25</v>
      </c>
      <c r="R3204" t="b">
        <v>0</v>
      </c>
      <c r="S3204" t="s">
        <v>8303</v>
      </c>
      <c r="T3204" t="s">
        <v>8356</v>
      </c>
      <c r="U3204" t="s">
        <v>8397</v>
      </c>
    </row>
    <row r="3205" spans="1:21" ht="50" customHeight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15" t="str">
        <f t="shared" si="150"/>
        <v>1000 to 4999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 s="9">
        <f t="shared" si="151"/>
        <v>42272.988680555558</v>
      </c>
      <c r="L3205" s="11">
        <v>2015</v>
      </c>
      <c r="M3205">
        <v>1440632622</v>
      </c>
      <c r="N3205" s="9">
        <f t="shared" si="152"/>
        <v>42242.988680555558</v>
      </c>
      <c r="O3205" s="11">
        <f>YEAR(Table1[[#This Row],[launch date  conversion]])</f>
        <v>2015</v>
      </c>
      <c r="P3205" t="b">
        <v>0</v>
      </c>
      <c r="Q3205">
        <v>6</v>
      </c>
      <c r="R3205" t="b">
        <v>0</v>
      </c>
      <c r="S3205" t="s">
        <v>8303</v>
      </c>
      <c r="T3205" t="s">
        <v>8356</v>
      </c>
      <c r="U3205" t="s">
        <v>8397</v>
      </c>
    </row>
    <row r="3206" spans="1:21" ht="50" customHeight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15" t="str">
        <f t="shared" si="150"/>
        <v>less than 1000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9">
        <f t="shared" si="151"/>
        <v>42202.676388888889</v>
      </c>
      <c r="L3206" s="11">
        <v>2015</v>
      </c>
      <c r="M3206">
        <v>1434558479</v>
      </c>
      <c r="N3206" s="9">
        <f t="shared" si="152"/>
        <v>42172.686099537037</v>
      </c>
      <c r="O3206" s="11">
        <f>YEAR(Table1[[#This Row],[launch date  conversion]])</f>
        <v>2015</v>
      </c>
      <c r="P3206" t="b">
        <v>0</v>
      </c>
      <c r="Q3206">
        <v>0</v>
      </c>
      <c r="R3206" t="b">
        <v>0</v>
      </c>
      <c r="S3206" t="s">
        <v>8303</v>
      </c>
      <c r="T3206" t="s">
        <v>8356</v>
      </c>
      <c r="U3206" t="s">
        <v>8397</v>
      </c>
    </row>
    <row r="3207" spans="1:21" ht="50" customHeight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15" t="str">
        <f t="shared" si="150"/>
        <v>5000 to 9999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 s="9">
        <f t="shared" si="151"/>
        <v>42125.374675925923</v>
      </c>
      <c r="L3207" s="11">
        <v>2015</v>
      </c>
      <c r="M3207">
        <v>1427878772</v>
      </c>
      <c r="N3207" s="9">
        <f t="shared" si="152"/>
        <v>42095.374675925923</v>
      </c>
      <c r="O3207" s="11">
        <f>YEAR(Table1[[#This Row],[launch date  conversion]])</f>
        <v>2015</v>
      </c>
      <c r="P3207" t="b">
        <v>0</v>
      </c>
      <c r="Q3207">
        <v>12</v>
      </c>
      <c r="R3207" t="b">
        <v>0</v>
      </c>
      <c r="S3207" t="s">
        <v>8303</v>
      </c>
      <c r="T3207" t="s">
        <v>8356</v>
      </c>
      <c r="U3207" t="s">
        <v>8397</v>
      </c>
    </row>
    <row r="3208" spans="1:21" ht="50" customHeight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15" t="str">
        <f t="shared" si="150"/>
        <v>5000 to 9999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9">
        <f t="shared" si="151"/>
        <v>42266.276053240741</v>
      </c>
      <c r="L3208" s="11">
        <v>2015</v>
      </c>
      <c r="M3208">
        <v>1440052651</v>
      </c>
      <c r="N3208" s="9">
        <f t="shared" si="152"/>
        <v>42236.276053240741</v>
      </c>
      <c r="O3208" s="11">
        <f>YEAR(Table1[[#This Row],[launch date  conversion]])</f>
        <v>2015</v>
      </c>
      <c r="P3208" t="b">
        <v>0</v>
      </c>
      <c r="Q3208">
        <v>0</v>
      </c>
      <c r="R3208" t="b">
        <v>0</v>
      </c>
      <c r="S3208" t="s">
        <v>8303</v>
      </c>
      <c r="T3208" t="s">
        <v>8356</v>
      </c>
      <c r="U3208" t="s">
        <v>8397</v>
      </c>
    </row>
    <row r="3209" spans="1:21" ht="50" customHeight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15" t="str">
        <f t="shared" si="150"/>
        <v>5000 to 9999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 s="9">
        <f t="shared" si="151"/>
        <v>42117.236192129625</v>
      </c>
      <c r="L3209" s="11">
        <v>2015</v>
      </c>
      <c r="M3209">
        <v>1424587207</v>
      </c>
      <c r="N3209" s="9">
        <f t="shared" si="152"/>
        <v>42057.277858796297</v>
      </c>
      <c r="O3209" s="11">
        <f>YEAR(Table1[[#This Row],[launch date  conversion]])</f>
        <v>2015</v>
      </c>
      <c r="P3209" t="b">
        <v>0</v>
      </c>
      <c r="Q3209">
        <v>36</v>
      </c>
      <c r="R3209" t="b">
        <v>0</v>
      </c>
      <c r="S3209" t="s">
        <v>8303</v>
      </c>
      <c r="T3209" t="s">
        <v>8356</v>
      </c>
      <c r="U3209" t="s">
        <v>8397</v>
      </c>
    </row>
    <row r="3210" spans="1:21" ht="50" customHeight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15" t="str">
        <f t="shared" si="150"/>
        <v>5000 to 9999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 s="9">
        <f t="shared" si="151"/>
        <v>41848.605057870373</v>
      </c>
      <c r="L3210" s="11">
        <v>2014</v>
      </c>
      <c r="M3210">
        <v>1404743477</v>
      </c>
      <c r="N3210" s="9">
        <f t="shared" si="152"/>
        <v>41827.605057870373</v>
      </c>
      <c r="O3210" s="11">
        <f>YEAR(Table1[[#This Row],[launch date  conversion]])</f>
        <v>2014</v>
      </c>
      <c r="P3210" t="b">
        <v>1</v>
      </c>
      <c r="Q3210">
        <v>82</v>
      </c>
      <c r="R3210" t="b">
        <v>1</v>
      </c>
      <c r="S3210" t="s">
        <v>8269</v>
      </c>
      <c r="T3210" t="s">
        <v>8356</v>
      </c>
      <c r="U3210" t="s">
        <v>8360</v>
      </c>
    </row>
    <row r="3211" spans="1:21" ht="50" customHeight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15" t="str">
        <f t="shared" si="150"/>
        <v>5000 to 9999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 s="9">
        <f t="shared" si="151"/>
        <v>41810.958333333336</v>
      </c>
      <c r="L3211" s="11">
        <v>2014</v>
      </c>
      <c r="M3211">
        <v>1400512658</v>
      </c>
      <c r="N3211" s="9">
        <f t="shared" si="152"/>
        <v>41778.637245370373</v>
      </c>
      <c r="O3211" s="11">
        <f>YEAR(Table1[[#This Row],[launch date  conversion]])</f>
        <v>2014</v>
      </c>
      <c r="P3211" t="b">
        <v>1</v>
      </c>
      <c r="Q3211">
        <v>226</v>
      </c>
      <c r="R3211" t="b">
        <v>1</v>
      </c>
      <c r="S3211" t="s">
        <v>8269</v>
      </c>
      <c r="T3211" t="s">
        <v>8356</v>
      </c>
      <c r="U3211" t="s">
        <v>8360</v>
      </c>
    </row>
    <row r="3212" spans="1:21" ht="50" customHeight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15" t="str">
        <f t="shared" si="150"/>
        <v>1000 to 4999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 s="9">
        <f t="shared" si="151"/>
        <v>41061.165972222225</v>
      </c>
      <c r="L3212" s="11">
        <v>2012</v>
      </c>
      <c r="M3212">
        <v>1334442519</v>
      </c>
      <c r="N3212" s="9">
        <f t="shared" si="152"/>
        <v>41013.936562499999</v>
      </c>
      <c r="O3212" s="11">
        <f>YEAR(Table1[[#This Row],[launch date  conversion]])</f>
        <v>2012</v>
      </c>
      <c r="P3212" t="b">
        <v>1</v>
      </c>
      <c r="Q3212">
        <v>60</v>
      </c>
      <c r="R3212" t="b">
        <v>1</v>
      </c>
      <c r="S3212" t="s">
        <v>8269</v>
      </c>
      <c r="T3212" t="s">
        <v>8356</v>
      </c>
      <c r="U3212" t="s">
        <v>8360</v>
      </c>
    </row>
    <row r="3213" spans="1:21" ht="50" customHeight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15" t="str">
        <f t="shared" si="150"/>
        <v>20000 to 24999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 s="9">
        <f t="shared" si="151"/>
        <v>41866.083333333336</v>
      </c>
      <c r="L3213" s="11">
        <v>2014</v>
      </c>
      <c r="M3213">
        <v>1405346680</v>
      </c>
      <c r="N3213" s="9">
        <f t="shared" si="152"/>
        <v>41834.586574074077</v>
      </c>
      <c r="O3213" s="11">
        <f>YEAR(Table1[[#This Row],[launch date  conversion]])</f>
        <v>2014</v>
      </c>
      <c r="P3213" t="b">
        <v>1</v>
      </c>
      <c r="Q3213">
        <v>322</v>
      </c>
      <c r="R3213" t="b">
        <v>1</v>
      </c>
      <c r="S3213" t="s">
        <v>8269</v>
      </c>
      <c r="T3213" t="s">
        <v>8356</v>
      </c>
      <c r="U3213" t="s">
        <v>8360</v>
      </c>
    </row>
    <row r="3214" spans="1:21" ht="50" customHeight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15" t="str">
        <f t="shared" si="150"/>
        <v>1000 to 4999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 s="9">
        <f t="shared" si="151"/>
        <v>41859.795729166668</v>
      </c>
      <c r="L3214" s="11">
        <v>2014</v>
      </c>
      <c r="M3214">
        <v>1404932751</v>
      </c>
      <c r="N3214" s="9">
        <f t="shared" si="152"/>
        <v>41829.795729166668</v>
      </c>
      <c r="O3214" s="11">
        <f>YEAR(Table1[[#This Row],[launch date  conversion]])</f>
        <v>2014</v>
      </c>
      <c r="P3214" t="b">
        <v>1</v>
      </c>
      <c r="Q3214">
        <v>94</v>
      </c>
      <c r="R3214" t="b">
        <v>1</v>
      </c>
      <c r="S3214" t="s">
        <v>8269</v>
      </c>
      <c r="T3214" t="s">
        <v>8356</v>
      </c>
      <c r="U3214" t="s">
        <v>8360</v>
      </c>
    </row>
    <row r="3215" spans="1:21" ht="50" customHeight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15" t="str">
        <f t="shared" si="150"/>
        <v>5000 to 9999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 s="9">
        <f t="shared" si="151"/>
        <v>42211.763414351852</v>
      </c>
      <c r="L3215" s="11">
        <v>2015</v>
      </c>
      <c r="M3215">
        <v>1434478759</v>
      </c>
      <c r="N3215" s="9">
        <f t="shared" si="152"/>
        <v>42171.763414351852</v>
      </c>
      <c r="O3215" s="11">
        <f>YEAR(Table1[[#This Row],[launch date  conversion]])</f>
        <v>2015</v>
      </c>
      <c r="P3215" t="b">
        <v>1</v>
      </c>
      <c r="Q3215">
        <v>47</v>
      </c>
      <c r="R3215" t="b">
        <v>1</v>
      </c>
      <c r="S3215" t="s">
        <v>8269</v>
      </c>
      <c r="T3215" t="s">
        <v>8356</v>
      </c>
      <c r="U3215" t="s">
        <v>8360</v>
      </c>
    </row>
    <row r="3216" spans="1:21" ht="50" customHeight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15" t="str">
        <f t="shared" si="150"/>
        <v>10000 to 14999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 s="9">
        <f t="shared" si="151"/>
        <v>42374.996527777781</v>
      </c>
      <c r="L3216" s="11">
        <v>2016</v>
      </c>
      <c r="M3216">
        <v>1448823673</v>
      </c>
      <c r="N3216" s="9">
        <f t="shared" si="152"/>
        <v>42337.792511574073</v>
      </c>
      <c r="O3216" s="11">
        <f>YEAR(Table1[[#This Row],[launch date  conversion]])</f>
        <v>2015</v>
      </c>
      <c r="P3216" t="b">
        <v>1</v>
      </c>
      <c r="Q3216">
        <v>115</v>
      </c>
      <c r="R3216" t="b">
        <v>1</v>
      </c>
      <c r="S3216" t="s">
        <v>8269</v>
      </c>
      <c r="T3216" t="s">
        <v>8356</v>
      </c>
      <c r="U3216" t="s">
        <v>8360</v>
      </c>
    </row>
    <row r="3217" spans="1:21" ht="50" customHeight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15" t="str">
        <f t="shared" si="150"/>
        <v>35000 to 39999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 s="9">
        <f t="shared" si="151"/>
        <v>42257.165972222225</v>
      </c>
      <c r="L3217" s="11">
        <v>2015</v>
      </c>
      <c r="M3217">
        <v>1438617471</v>
      </c>
      <c r="N3217" s="9">
        <f t="shared" si="152"/>
        <v>42219.665173611109</v>
      </c>
      <c r="O3217" s="11">
        <f>YEAR(Table1[[#This Row],[launch date  conversion]])</f>
        <v>2015</v>
      </c>
      <c r="P3217" t="b">
        <v>1</v>
      </c>
      <c r="Q3217">
        <v>134</v>
      </c>
      <c r="R3217" t="b">
        <v>1</v>
      </c>
      <c r="S3217" t="s">
        <v>8269</v>
      </c>
      <c r="T3217" t="s">
        <v>8356</v>
      </c>
      <c r="U3217" t="s">
        <v>8360</v>
      </c>
    </row>
    <row r="3218" spans="1:21" ht="50" customHeight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15" t="str">
        <f t="shared" si="150"/>
        <v>1000 to 4999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 s="9">
        <f t="shared" si="151"/>
        <v>42196.604166666672</v>
      </c>
      <c r="L3218" s="11">
        <v>2015</v>
      </c>
      <c r="M3218">
        <v>1433934371</v>
      </c>
      <c r="N3218" s="9">
        <f t="shared" si="152"/>
        <v>42165.462627314817</v>
      </c>
      <c r="O3218" s="11">
        <f>YEAR(Table1[[#This Row],[launch date  conversion]])</f>
        <v>2015</v>
      </c>
      <c r="P3218" t="b">
        <v>1</v>
      </c>
      <c r="Q3218">
        <v>35</v>
      </c>
      <c r="R3218" t="b">
        <v>1</v>
      </c>
      <c r="S3218" t="s">
        <v>8269</v>
      </c>
      <c r="T3218" t="s">
        <v>8356</v>
      </c>
      <c r="U3218" t="s">
        <v>8360</v>
      </c>
    </row>
    <row r="3219" spans="1:21" ht="50" customHeight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15" t="str">
        <f t="shared" si="150"/>
        <v>1000 to 4999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 s="9">
        <f t="shared" si="151"/>
        <v>42678.546111111107</v>
      </c>
      <c r="L3219" s="11">
        <v>2016</v>
      </c>
      <c r="M3219">
        <v>1475672784</v>
      </c>
      <c r="N3219" s="9">
        <f t="shared" si="152"/>
        <v>42648.546111111107</v>
      </c>
      <c r="O3219" s="11">
        <f>YEAR(Table1[[#This Row],[launch date  conversion]])</f>
        <v>2016</v>
      </c>
      <c r="P3219" t="b">
        <v>1</v>
      </c>
      <c r="Q3219">
        <v>104</v>
      </c>
      <c r="R3219" t="b">
        <v>1</v>
      </c>
      <c r="S3219" t="s">
        <v>8269</v>
      </c>
      <c r="T3219" t="s">
        <v>8356</v>
      </c>
      <c r="U3219" t="s">
        <v>8360</v>
      </c>
    </row>
    <row r="3220" spans="1:21" ht="50" customHeight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15" t="str">
        <f t="shared" si="150"/>
        <v>10000 to 14999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 s="9">
        <f t="shared" si="151"/>
        <v>42004</v>
      </c>
      <c r="L3220" s="11">
        <v>2014</v>
      </c>
      <c r="M3220">
        <v>1417132986</v>
      </c>
      <c r="N3220" s="9">
        <f t="shared" si="152"/>
        <v>41971.002152777779</v>
      </c>
      <c r="O3220" s="11">
        <f>YEAR(Table1[[#This Row],[launch date  conversion]])</f>
        <v>2014</v>
      </c>
      <c r="P3220" t="b">
        <v>1</v>
      </c>
      <c r="Q3220">
        <v>184</v>
      </c>
      <c r="R3220" t="b">
        <v>1</v>
      </c>
      <c r="S3220" t="s">
        <v>8269</v>
      </c>
      <c r="T3220" t="s">
        <v>8356</v>
      </c>
      <c r="U3220" t="s">
        <v>8360</v>
      </c>
    </row>
    <row r="3221" spans="1:21" ht="50" customHeight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15" t="str">
        <f t="shared" si="150"/>
        <v>20000 to 24999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 s="9">
        <f t="shared" si="151"/>
        <v>42085.941516203704</v>
      </c>
      <c r="L3221" s="11">
        <v>2015</v>
      </c>
      <c r="M3221">
        <v>1424043347</v>
      </c>
      <c r="N3221" s="9">
        <f t="shared" si="152"/>
        <v>42050.983182870375</v>
      </c>
      <c r="O3221" s="11">
        <f>YEAR(Table1[[#This Row],[launch date  conversion]])</f>
        <v>2015</v>
      </c>
      <c r="P3221" t="b">
        <v>1</v>
      </c>
      <c r="Q3221">
        <v>119</v>
      </c>
      <c r="R3221" t="b">
        <v>1</v>
      </c>
      <c r="S3221" t="s">
        <v>8269</v>
      </c>
      <c r="T3221" t="s">
        <v>8356</v>
      </c>
      <c r="U3221" t="s">
        <v>8360</v>
      </c>
    </row>
    <row r="3222" spans="1:21" ht="50" customHeight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15" t="str">
        <f t="shared" si="150"/>
        <v>15000 to 19999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 s="9">
        <f t="shared" si="151"/>
        <v>42806.875</v>
      </c>
      <c r="L3222" s="11">
        <v>2017</v>
      </c>
      <c r="M3222">
        <v>1486411204</v>
      </c>
      <c r="N3222" s="9">
        <f t="shared" si="152"/>
        <v>42772.833379629628</v>
      </c>
      <c r="O3222" s="11">
        <f>YEAR(Table1[[#This Row],[launch date  conversion]])</f>
        <v>2017</v>
      </c>
      <c r="P3222" t="b">
        <v>1</v>
      </c>
      <c r="Q3222">
        <v>59</v>
      </c>
      <c r="R3222" t="b">
        <v>1</v>
      </c>
      <c r="S3222" t="s">
        <v>8269</v>
      </c>
      <c r="T3222" t="s">
        <v>8356</v>
      </c>
      <c r="U3222" t="s">
        <v>8360</v>
      </c>
    </row>
    <row r="3223" spans="1:21" ht="50" customHeight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15" t="str">
        <f t="shared" si="150"/>
        <v>1000 to 4999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 s="9">
        <f t="shared" si="151"/>
        <v>42190.696793981479</v>
      </c>
      <c r="L3223" s="11">
        <v>2015</v>
      </c>
      <c r="M3223">
        <v>1433090603</v>
      </c>
      <c r="N3223" s="9">
        <f t="shared" si="152"/>
        <v>42155.696793981479</v>
      </c>
      <c r="O3223" s="11">
        <f>YEAR(Table1[[#This Row],[launch date  conversion]])</f>
        <v>2015</v>
      </c>
      <c r="P3223" t="b">
        <v>1</v>
      </c>
      <c r="Q3223">
        <v>113</v>
      </c>
      <c r="R3223" t="b">
        <v>1</v>
      </c>
      <c r="S3223" t="s">
        <v>8269</v>
      </c>
      <c r="T3223" t="s">
        <v>8356</v>
      </c>
      <c r="U3223" t="s">
        <v>8360</v>
      </c>
    </row>
    <row r="3224" spans="1:21" ht="50" customHeight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15" t="str">
        <f t="shared" si="150"/>
        <v>1000 to 4999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 s="9">
        <f t="shared" si="151"/>
        <v>42301.895138888889</v>
      </c>
      <c r="L3224" s="11">
        <v>2015</v>
      </c>
      <c r="M3224">
        <v>1443016697</v>
      </c>
      <c r="N3224" s="9">
        <f t="shared" si="152"/>
        <v>42270.582141203704</v>
      </c>
      <c r="O3224" s="11">
        <f>YEAR(Table1[[#This Row],[launch date  conversion]])</f>
        <v>2015</v>
      </c>
      <c r="P3224" t="b">
        <v>1</v>
      </c>
      <c r="Q3224">
        <v>84</v>
      </c>
      <c r="R3224" t="b">
        <v>1</v>
      </c>
      <c r="S3224" t="s">
        <v>8269</v>
      </c>
      <c r="T3224" t="s">
        <v>8356</v>
      </c>
      <c r="U3224" t="s">
        <v>8360</v>
      </c>
    </row>
    <row r="3225" spans="1:21" ht="50" customHeight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15" t="str">
        <f t="shared" si="150"/>
        <v>1000 to 4999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 s="9">
        <f t="shared" si="151"/>
        <v>42236.835370370376</v>
      </c>
      <c r="L3225" s="11">
        <v>2015</v>
      </c>
      <c r="M3225">
        <v>1437508976</v>
      </c>
      <c r="N3225" s="9">
        <f t="shared" si="152"/>
        <v>42206.835370370376</v>
      </c>
      <c r="O3225" s="11">
        <f>YEAR(Table1[[#This Row],[launch date  conversion]])</f>
        <v>2015</v>
      </c>
      <c r="P3225" t="b">
        <v>1</v>
      </c>
      <c r="Q3225">
        <v>74</v>
      </c>
      <c r="R3225" t="b">
        <v>1</v>
      </c>
      <c r="S3225" t="s">
        <v>8269</v>
      </c>
      <c r="T3225" t="s">
        <v>8356</v>
      </c>
      <c r="U3225" t="s">
        <v>8360</v>
      </c>
    </row>
    <row r="3226" spans="1:21" ht="50" customHeight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15" t="str">
        <f t="shared" si="150"/>
        <v>30000 to 34999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 s="9">
        <f t="shared" si="151"/>
        <v>42745.208333333328</v>
      </c>
      <c r="L3226" s="11">
        <v>2017</v>
      </c>
      <c r="M3226">
        <v>1479932713</v>
      </c>
      <c r="N3226" s="9">
        <f t="shared" si="152"/>
        <v>42697.850844907407</v>
      </c>
      <c r="O3226" s="11">
        <f>YEAR(Table1[[#This Row],[launch date  conversion]])</f>
        <v>2016</v>
      </c>
      <c r="P3226" t="b">
        <v>1</v>
      </c>
      <c r="Q3226">
        <v>216</v>
      </c>
      <c r="R3226" t="b">
        <v>1</v>
      </c>
      <c r="S3226" t="s">
        <v>8269</v>
      </c>
      <c r="T3226" t="s">
        <v>8356</v>
      </c>
      <c r="U3226" t="s">
        <v>8360</v>
      </c>
    </row>
    <row r="3227" spans="1:21" ht="50" customHeight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15" t="str">
        <f t="shared" si="150"/>
        <v>1000 to 4999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 s="9">
        <f t="shared" si="151"/>
        <v>42524.875</v>
      </c>
      <c r="L3227" s="11">
        <v>2016</v>
      </c>
      <c r="M3227">
        <v>1463145938</v>
      </c>
      <c r="N3227" s="9">
        <f t="shared" si="152"/>
        <v>42503.559467592597</v>
      </c>
      <c r="O3227" s="11">
        <f>YEAR(Table1[[#This Row],[launch date  conversion]])</f>
        <v>2016</v>
      </c>
      <c r="P3227" t="b">
        <v>1</v>
      </c>
      <c r="Q3227">
        <v>39</v>
      </c>
      <c r="R3227" t="b">
        <v>1</v>
      </c>
      <c r="S3227" t="s">
        <v>8269</v>
      </c>
      <c r="T3227" t="s">
        <v>8356</v>
      </c>
      <c r="U3227" t="s">
        <v>8360</v>
      </c>
    </row>
    <row r="3228" spans="1:21" ht="50" customHeight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15" t="str">
        <f t="shared" si="150"/>
        <v>1000 to 4999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 s="9">
        <f t="shared" si="151"/>
        <v>42307.583472222221</v>
      </c>
      <c r="L3228" s="11">
        <v>2015</v>
      </c>
      <c r="M3228">
        <v>1443621612</v>
      </c>
      <c r="N3228" s="9">
        <f t="shared" si="152"/>
        <v>42277.583472222221</v>
      </c>
      <c r="O3228" s="11">
        <f>YEAR(Table1[[#This Row],[launch date  conversion]])</f>
        <v>2015</v>
      </c>
      <c r="P3228" t="b">
        <v>1</v>
      </c>
      <c r="Q3228">
        <v>21</v>
      </c>
      <c r="R3228" t="b">
        <v>1</v>
      </c>
      <c r="S3228" t="s">
        <v>8269</v>
      </c>
      <c r="T3228" t="s">
        <v>8356</v>
      </c>
      <c r="U3228" t="s">
        <v>8360</v>
      </c>
    </row>
    <row r="3229" spans="1:21" ht="50" customHeight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15" t="str">
        <f t="shared" si="150"/>
        <v>1000 to 4999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 s="9">
        <f t="shared" si="151"/>
        <v>42752.882361111115</v>
      </c>
      <c r="L3229" s="11">
        <v>2017</v>
      </c>
      <c r="M3229">
        <v>1482095436</v>
      </c>
      <c r="N3229" s="9">
        <f t="shared" si="152"/>
        <v>42722.882361111115</v>
      </c>
      <c r="O3229" s="11">
        <f>YEAR(Table1[[#This Row],[launch date  conversion]])</f>
        <v>2016</v>
      </c>
      <c r="P3229" t="b">
        <v>0</v>
      </c>
      <c r="Q3229">
        <v>30</v>
      </c>
      <c r="R3229" t="b">
        <v>1</v>
      </c>
      <c r="S3229" t="s">
        <v>8269</v>
      </c>
      <c r="T3229" t="s">
        <v>8356</v>
      </c>
      <c r="U3229" t="s">
        <v>8360</v>
      </c>
    </row>
    <row r="3230" spans="1:21" ht="50" customHeight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15" t="str">
        <f t="shared" si="150"/>
        <v>5000 to 9999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 s="9">
        <f t="shared" si="151"/>
        <v>42355.207638888889</v>
      </c>
      <c r="L3230" s="11">
        <v>2015</v>
      </c>
      <c r="M3230">
        <v>1447606884</v>
      </c>
      <c r="N3230" s="9">
        <f t="shared" si="152"/>
        <v>42323.70930555556</v>
      </c>
      <c r="O3230" s="11">
        <f>YEAR(Table1[[#This Row],[launch date  conversion]])</f>
        <v>2015</v>
      </c>
      <c r="P3230" t="b">
        <v>1</v>
      </c>
      <c r="Q3230">
        <v>37</v>
      </c>
      <c r="R3230" t="b">
        <v>1</v>
      </c>
      <c r="S3230" t="s">
        <v>8269</v>
      </c>
      <c r="T3230" t="s">
        <v>8356</v>
      </c>
      <c r="U3230" t="s">
        <v>8360</v>
      </c>
    </row>
    <row r="3231" spans="1:21" ht="50" customHeight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15" t="str">
        <f t="shared" si="150"/>
        <v>20000 to 24999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 s="9">
        <f t="shared" si="151"/>
        <v>41963.333310185189</v>
      </c>
      <c r="L3231" s="11">
        <v>2014</v>
      </c>
      <c r="M3231">
        <v>1413874798</v>
      </c>
      <c r="N3231" s="9">
        <f t="shared" si="152"/>
        <v>41933.291643518518</v>
      </c>
      <c r="O3231" s="11">
        <f>YEAR(Table1[[#This Row],[launch date  conversion]])</f>
        <v>2014</v>
      </c>
      <c r="P3231" t="b">
        <v>1</v>
      </c>
      <c r="Q3231">
        <v>202</v>
      </c>
      <c r="R3231" t="b">
        <v>1</v>
      </c>
      <c r="S3231" t="s">
        <v>8269</v>
      </c>
      <c r="T3231" t="s">
        <v>8356</v>
      </c>
      <c r="U3231" t="s">
        <v>8360</v>
      </c>
    </row>
    <row r="3232" spans="1:21" ht="50" customHeight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15" t="str">
        <f t="shared" si="150"/>
        <v>1000 to 4999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 s="9">
        <f t="shared" si="151"/>
        <v>41913.165972222225</v>
      </c>
      <c r="L3232" s="11">
        <v>2014</v>
      </c>
      <c r="M3232">
        <v>1410840126</v>
      </c>
      <c r="N3232" s="9">
        <f t="shared" si="152"/>
        <v>41898.168125000004</v>
      </c>
      <c r="O3232" s="11">
        <f>YEAR(Table1[[#This Row],[launch date  conversion]])</f>
        <v>2014</v>
      </c>
      <c r="P3232" t="b">
        <v>1</v>
      </c>
      <c r="Q3232">
        <v>37</v>
      </c>
      <c r="R3232" t="b">
        <v>1</v>
      </c>
      <c r="S3232" t="s">
        <v>8269</v>
      </c>
      <c r="T3232" t="s">
        <v>8356</v>
      </c>
      <c r="U3232" t="s">
        <v>8360</v>
      </c>
    </row>
    <row r="3233" spans="1:21" ht="50" customHeight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15" t="str">
        <f t="shared" si="150"/>
        <v>1000 to 4999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 s="9">
        <f t="shared" si="151"/>
        <v>42476.943831018521</v>
      </c>
      <c r="L3233" s="11">
        <v>2016</v>
      </c>
      <c r="M3233">
        <v>1458254347</v>
      </c>
      <c r="N3233" s="9">
        <f t="shared" si="152"/>
        <v>42446.943831018521</v>
      </c>
      <c r="O3233" s="11">
        <f>YEAR(Table1[[#This Row],[launch date  conversion]])</f>
        <v>2016</v>
      </c>
      <c r="P3233" t="b">
        <v>0</v>
      </c>
      <c r="Q3233">
        <v>28</v>
      </c>
      <c r="R3233" t="b">
        <v>1</v>
      </c>
      <c r="S3233" t="s">
        <v>8269</v>
      </c>
      <c r="T3233" t="s">
        <v>8356</v>
      </c>
      <c r="U3233" t="s">
        <v>8360</v>
      </c>
    </row>
    <row r="3234" spans="1:21" ht="50" customHeight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15" t="str">
        <f t="shared" si="150"/>
        <v>1000 to 4999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 s="9">
        <f t="shared" si="151"/>
        <v>42494.165972222225</v>
      </c>
      <c r="L3234" s="11">
        <v>2016</v>
      </c>
      <c r="M3234">
        <v>1459711917</v>
      </c>
      <c r="N3234" s="9">
        <f t="shared" si="152"/>
        <v>42463.81385416667</v>
      </c>
      <c r="O3234" s="11">
        <f>YEAR(Table1[[#This Row],[launch date  conversion]])</f>
        <v>2016</v>
      </c>
      <c r="P3234" t="b">
        <v>1</v>
      </c>
      <c r="Q3234">
        <v>26</v>
      </c>
      <c r="R3234" t="b">
        <v>1</v>
      </c>
      <c r="S3234" t="s">
        <v>8269</v>
      </c>
      <c r="T3234" t="s">
        <v>8356</v>
      </c>
      <c r="U3234" t="s">
        <v>8360</v>
      </c>
    </row>
    <row r="3235" spans="1:21" ht="50" customHeight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15" t="str">
        <f t="shared" si="150"/>
        <v>5000 to 9999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 s="9">
        <f t="shared" si="151"/>
        <v>42796.805034722223</v>
      </c>
      <c r="L3235" s="11">
        <v>2017</v>
      </c>
      <c r="M3235">
        <v>1485890355</v>
      </c>
      <c r="N3235" s="9">
        <f t="shared" si="152"/>
        <v>42766.805034722223</v>
      </c>
      <c r="O3235" s="11">
        <f>YEAR(Table1[[#This Row],[launch date  conversion]])</f>
        <v>2017</v>
      </c>
      <c r="P3235" t="b">
        <v>0</v>
      </c>
      <c r="Q3235">
        <v>61</v>
      </c>
      <c r="R3235" t="b">
        <v>1</v>
      </c>
      <c r="S3235" t="s">
        <v>8269</v>
      </c>
      <c r="T3235" t="s">
        <v>8356</v>
      </c>
      <c r="U3235" t="s">
        <v>8360</v>
      </c>
    </row>
    <row r="3236" spans="1:21" ht="50" customHeight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15" t="str">
        <f t="shared" si="150"/>
        <v>1000 to 4999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 s="9">
        <f t="shared" si="151"/>
        <v>42767.979861111111</v>
      </c>
      <c r="L3236" s="11">
        <v>2017</v>
      </c>
      <c r="M3236">
        <v>1483124208</v>
      </c>
      <c r="N3236" s="9">
        <f t="shared" si="152"/>
        <v>42734.789444444439</v>
      </c>
      <c r="O3236" s="11">
        <f>YEAR(Table1[[#This Row],[launch date  conversion]])</f>
        <v>2016</v>
      </c>
      <c r="P3236" t="b">
        <v>0</v>
      </c>
      <c r="Q3236">
        <v>115</v>
      </c>
      <c r="R3236" t="b">
        <v>1</v>
      </c>
      <c r="S3236" t="s">
        <v>8269</v>
      </c>
      <c r="T3236" t="s">
        <v>8356</v>
      </c>
      <c r="U3236" t="s">
        <v>8360</v>
      </c>
    </row>
    <row r="3237" spans="1:21" ht="50" customHeight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15" t="str">
        <f t="shared" si="150"/>
        <v>15000 to 19999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 s="9">
        <f t="shared" si="151"/>
        <v>42552.347812499997</v>
      </c>
      <c r="L3237" s="11">
        <v>2016</v>
      </c>
      <c r="M3237">
        <v>1464769251</v>
      </c>
      <c r="N3237" s="9">
        <f t="shared" si="152"/>
        <v>42522.347812499997</v>
      </c>
      <c r="O3237" s="11">
        <f>YEAR(Table1[[#This Row],[launch date  conversion]])</f>
        <v>2016</v>
      </c>
      <c r="P3237" t="b">
        <v>1</v>
      </c>
      <c r="Q3237">
        <v>181</v>
      </c>
      <c r="R3237" t="b">
        <v>1</v>
      </c>
      <c r="S3237" t="s">
        <v>8269</v>
      </c>
      <c r="T3237" t="s">
        <v>8356</v>
      </c>
      <c r="U3237" t="s">
        <v>8360</v>
      </c>
    </row>
    <row r="3238" spans="1:21" ht="50" customHeight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15" t="str">
        <f t="shared" si="150"/>
        <v>20000 to 24999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 s="9">
        <f t="shared" si="151"/>
        <v>42732.917048611111</v>
      </c>
      <c r="L3238" s="11">
        <v>2016</v>
      </c>
      <c r="M3238">
        <v>1480370433</v>
      </c>
      <c r="N3238" s="9">
        <f t="shared" si="152"/>
        <v>42702.917048611111</v>
      </c>
      <c r="O3238" s="11">
        <f>YEAR(Table1[[#This Row],[launch date  conversion]])</f>
        <v>2016</v>
      </c>
      <c r="P3238" t="b">
        <v>0</v>
      </c>
      <c r="Q3238">
        <v>110</v>
      </c>
      <c r="R3238" t="b">
        <v>1</v>
      </c>
      <c r="S3238" t="s">
        <v>8269</v>
      </c>
      <c r="T3238" t="s">
        <v>8356</v>
      </c>
      <c r="U3238" t="s">
        <v>8360</v>
      </c>
    </row>
    <row r="3239" spans="1:21" ht="50" customHeight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15" t="str">
        <f t="shared" si="150"/>
        <v>35000 to 39999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 s="9">
        <f t="shared" si="151"/>
        <v>42276.165972222225</v>
      </c>
      <c r="L3239" s="11">
        <v>2015</v>
      </c>
      <c r="M3239">
        <v>1441452184</v>
      </c>
      <c r="N3239" s="9">
        <f t="shared" si="152"/>
        <v>42252.474351851852</v>
      </c>
      <c r="O3239" s="11">
        <f>YEAR(Table1[[#This Row],[launch date  conversion]])</f>
        <v>2015</v>
      </c>
      <c r="P3239" t="b">
        <v>1</v>
      </c>
      <c r="Q3239">
        <v>269</v>
      </c>
      <c r="R3239" t="b">
        <v>1</v>
      </c>
      <c r="S3239" t="s">
        <v>8269</v>
      </c>
      <c r="T3239" t="s">
        <v>8356</v>
      </c>
      <c r="U3239" t="s">
        <v>8360</v>
      </c>
    </row>
    <row r="3240" spans="1:21" ht="50" customHeight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15" t="str">
        <f t="shared" si="150"/>
        <v>1000 to 4999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 s="9">
        <f t="shared" si="151"/>
        <v>42186.510393518518</v>
      </c>
      <c r="L3240" s="11">
        <v>2015</v>
      </c>
      <c r="M3240">
        <v>1433160898</v>
      </c>
      <c r="N3240" s="9">
        <f t="shared" si="152"/>
        <v>42156.510393518518</v>
      </c>
      <c r="O3240" s="11">
        <f>YEAR(Table1[[#This Row],[launch date  conversion]])</f>
        <v>2015</v>
      </c>
      <c r="P3240" t="b">
        <v>1</v>
      </c>
      <c r="Q3240">
        <v>79</v>
      </c>
      <c r="R3240" t="b">
        <v>1</v>
      </c>
      <c r="S3240" t="s">
        <v>8269</v>
      </c>
      <c r="T3240" t="s">
        <v>8356</v>
      </c>
      <c r="U3240" t="s">
        <v>8360</v>
      </c>
    </row>
    <row r="3241" spans="1:21" ht="50" customHeight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15" t="str">
        <f t="shared" si="150"/>
        <v>5000 to 9999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 s="9">
        <f t="shared" si="151"/>
        <v>42302.999305555553</v>
      </c>
      <c r="L3241" s="11">
        <v>2015</v>
      </c>
      <c r="M3241">
        <v>1443665293</v>
      </c>
      <c r="N3241" s="9">
        <f t="shared" si="152"/>
        <v>42278.089039351849</v>
      </c>
      <c r="O3241" s="11">
        <f>YEAR(Table1[[#This Row],[launch date  conversion]])</f>
        <v>2015</v>
      </c>
      <c r="P3241" t="b">
        <v>1</v>
      </c>
      <c r="Q3241">
        <v>104</v>
      </c>
      <c r="R3241" t="b">
        <v>1</v>
      </c>
      <c r="S3241" t="s">
        <v>8269</v>
      </c>
      <c r="T3241" t="s">
        <v>8356</v>
      </c>
      <c r="U3241" t="s">
        <v>8360</v>
      </c>
    </row>
    <row r="3242" spans="1:21" ht="50" customHeight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15" t="str">
        <f t="shared" si="150"/>
        <v>1000 to 4999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 s="9">
        <f t="shared" si="151"/>
        <v>42782.958333333328</v>
      </c>
      <c r="L3242" s="11">
        <v>2017</v>
      </c>
      <c r="M3242">
        <v>1484843948</v>
      </c>
      <c r="N3242" s="9">
        <f t="shared" si="152"/>
        <v>42754.693842592591</v>
      </c>
      <c r="O3242" s="11">
        <f>YEAR(Table1[[#This Row],[launch date  conversion]])</f>
        <v>2017</v>
      </c>
      <c r="P3242" t="b">
        <v>0</v>
      </c>
      <c r="Q3242">
        <v>34</v>
      </c>
      <c r="R3242" t="b">
        <v>1</v>
      </c>
      <c r="S3242" t="s">
        <v>8269</v>
      </c>
      <c r="T3242" t="s">
        <v>8356</v>
      </c>
      <c r="U3242" t="s">
        <v>8360</v>
      </c>
    </row>
    <row r="3243" spans="1:21" ht="50" customHeight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15" t="str">
        <f t="shared" si="150"/>
        <v>5000 to 9999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 s="9">
        <f t="shared" si="151"/>
        <v>41926.290972222225</v>
      </c>
      <c r="L3243" s="11">
        <v>2014</v>
      </c>
      <c r="M3243">
        <v>1410421670</v>
      </c>
      <c r="N3243" s="9">
        <f t="shared" si="152"/>
        <v>41893.324884259258</v>
      </c>
      <c r="O3243" s="11">
        <f>YEAR(Table1[[#This Row],[launch date  conversion]])</f>
        <v>2014</v>
      </c>
      <c r="P3243" t="b">
        <v>1</v>
      </c>
      <c r="Q3243">
        <v>167</v>
      </c>
      <c r="R3243" t="b">
        <v>1</v>
      </c>
      <c r="S3243" t="s">
        <v>8269</v>
      </c>
      <c r="T3243" t="s">
        <v>8356</v>
      </c>
      <c r="U3243" t="s">
        <v>8360</v>
      </c>
    </row>
    <row r="3244" spans="1:21" ht="50" customHeight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15" t="str">
        <f t="shared" si="150"/>
        <v>10000 to 14999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 s="9">
        <f t="shared" si="151"/>
        <v>41901.755694444444</v>
      </c>
      <c r="L3244" s="11">
        <v>2014</v>
      </c>
      <c r="M3244">
        <v>1408558092</v>
      </c>
      <c r="N3244" s="9">
        <f t="shared" si="152"/>
        <v>41871.755694444444</v>
      </c>
      <c r="O3244" s="11">
        <f>YEAR(Table1[[#This Row],[launch date  conversion]])</f>
        <v>2014</v>
      </c>
      <c r="P3244" t="b">
        <v>1</v>
      </c>
      <c r="Q3244">
        <v>183</v>
      </c>
      <c r="R3244" t="b">
        <v>1</v>
      </c>
      <c r="S3244" t="s">
        <v>8269</v>
      </c>
      <c r="T3244" t="s">
        <v>8356</v>
      </c>
      <c r="U3244" t="s">
        <v>8360</v>
      </c>
    </row>
    <row r="3245" spans="1:21" ht="50" customHeight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15" t="str">
        <f t="shared" si="150"/>
        <v>5000 to 9999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 s="9">
        <f t="shared" si="151"/>
        <v>42286</v>
      </c>
      <c r="L3245" s="11">
        <v>2015</v>
      </c>
      <c r="M3245">
        <v>1442283562</v>
      </c>
      <c r="N3245" s="9">
        <f t="shared" si="152"/>
        <v>42262.096782407403</v>
      </c>
      <c r="O3245" s="11">
        <f>YEAR(Table1[[#This Row],[launch date  conversion]])</f>
        <v>2015</v>
      </c>
      <c r="P3245" t="b">
        <v>1</v>
      </c>
      <c r="Q3245">
        <v>71</v>
      </c>
      <c r="R3245" t="b">
        <v>1</v>
      </c>
      <c r="S3245" t="s">
        <v>8269</v>
      </c>
      <c r="T3245" t="s">
        <v>8356</v>
      </c>
      <c r="U3245" t="s">
        <v>8360</v>
      </c>
    </row>
    <row r="3246" spans="1:21" ht="50" customHeight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15" t="str">
        <f t="shared" si="150"/>
        <v>1000 to 4999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 s="9">
        <f t="shared" si="151"/>
        <v>42705.735902777778</v>
      </c>
      <c r="L3246" s="11">
        <v>2016</v>
      </c>
      <c r="M3246">
        <v>1478018382</v>
      </c>
      <c r="N3246" s="9">
        <f t="shared" si="152"/>
        <v>42675.694236111114</v>
      </c>
      <c r="O3246" s="11">
        <f>YEAR(Table1[[#This Row],[launch date  conversion]])</f>
        <v>2016</v>
      </c>
      <c r="P3246" t="b">
        <v>0</v>
      </c>
      <c r="Q3246">
        <v>69</v>
      </c>
      <c r="R3246" t="b">
        <v>1</v>
      </c>
      <c r="S3246" t="s">
        <v>8269</v>
      </c>
      <c r="T3246" t="s">
        <v>8356</v>
      </c>
      <c r="U3246" t="s">
        <v>8360</v>
      </c>
    </row>
    <row r="3247" spans="1:21" ht="50" customHeight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15" t="str">
        <f t="shared" si="150"/>
        <v>20000 to 24999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 s="9">
        <f t="shared" si="151"/>
        <v>42167.083333333328</v>
      </c>
      <c r="L3247" s="11">
        <v>2015</v>
      </c>
      <c r="M3247">
        <v>1431354258</v>
      </c>
      <c r="N3247" s="9">
        <f t="shared" si="152"/>
        <v>42135.60020833333</v>
      </c>
      <c r="O3247" s="11">
        <f>YEAR(Table1[[#This Row],[launch date  conversion]])</f>
        <v>2015</v>
      </c>
      <c r="P3247" t="b">
        <v>0</v>
      </c>
      <c r="Q3247">
        <v>270</v>
      </c>
      <c r="R3247" t="b">
        <v>1</v>
      </c>
      <c r="S3247" t="s">
        <v>8269</v>
      </c>
      <c r="T3247" t="s">
        <v>8356</v>
      </c>
      <c r="U3247" t="s">
        <v>8360</v>
      </c>
    </row>
    <row r="3248" spans="1:21" ht="50" customHeight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15" t="str">
        <f t="shared" si="150"/>
        <v>10000 to 14999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 s="9">
        <f t="shared" si="151"/>
        <v>42259.165972222225</v>
      </c>
      <c r="L3248" s="11">
        <v>2015</v>
      </c>
      <c r="M3248">
        <v>1439551200</v>
      </c>
      <c r="N3248" s="9">
        <f t="shared" si="152"/>
        <v>42230.472222222219</v>
      </c>
      <c r="O3248" s="11">
        <f>YEAR(Table1[[#This Row],[launch date  conversion]])</f>
        <v>2015</v>
      </c>
      <c r="P3248" t="b">
        <v>1</v>
      </c>
      <c r="Q3248">
        <v>193</v>
      </c>
      <c r="R3248" t="b">
        <v>1</v>
      </c>
      <c r="S3248" t="s">
        <v>8269</v>
      </c>
      <c r="T3248" t="s">
        <v>8356</v>
      </c>
      <c r="U3248" t="s">
        <v>8360</v>
      </c>
    </row>
    <row r="3249" spans="1:21" ht="50" customHeight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15" t="str">
        <f t="shared" si="150"/>
        <v>1000 to 4999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 s="9">
        <f t="shared" si="151"/>
        <v>42197.434166666666</v>
      </c>
      <c r="L3249" s="11">
        <v>2015</v>
      </c>
      <c r="M3249">
        <v>1434104712</v>
      </c>
      <c r="N3249" s="9">
        <f t="shared" si="152"/>
        <v>42167.434166666666</v>
      </c>
      <c r="O3249" s="11">
        <f>YEAR(Table1[[#This Row],[launch date  conversion]])</f>
        <v>2015</v>
      </c>
      <c r="P3249" t="b">
        <v>1</v>
      </c>
      <c r="Q3249">
        <v>57</v>
      </c>
      <c r="R3249" t="b">
        <v>1</v>
      </c>
      <c r="S3249" t="s">
        <v>8269</v>
      </c>
      <c r="T3249" t="s">
        <v>8356</v>
      </c>
      <c r="U3249" t="s">
        <v>8360</v>
      </c>
    </row>
    <row r="3250" spans="1:21" ht="50" customHeight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15" t="str">
        <f t="shared" si="150"/>
        <v>10000 to 14999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 s="9">
        <f t="shared" si="151"/>
        <v>42098.846724537041</v>
      </c>
      <c r="L3250" s="11">
        <v>2015</v>
      </c>
      <c r="M3250">
        <v>1425590357</v>
      </c>
      <c r="N3250" s="9">
        <f t="shared" si="152"/>
        <v>42068.888391203705</v>
      </c>
      <c r="O3250" s="11">
        <f>YEAR(Table1[[#This Row],[launch date  conversion]])</f>
        <v>2015</v>
      </c>
      <c r="P3250" t="b">
        <v>1</v>
      </c>
      <c r="Q3250">
        <v>200</v>
      </c>
      <c r="R3250" t="b">
        <v>1</v>
      </c>
      <c r="S3250" t="s">
        <v>8269</v>
      </c>
      <c r="T3250" t="s">
        <v>8356</v>
      </c>
      <c r="U3250" t="s">
        <v>8360</v>
      </c>
    </row>
    <row r="3251" spans="1:21" ht="50" customHeight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15" t="str">
        <f t="shared" si="150"/>
        <v>5000 to 9999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 s="9">
        <f t="shared" si="151"/>
        <v>42175.746689814812</v>
      </c>
      <c r="L3251" s="11">
        <v>2015</v>
      </c>
      <c r="M3251">
        <v>1432230914</v>
      </c>
      <c r="N3251" s="9">
        <f t="shared" si="152"/>
        <v>42145.746689814812</v>
      </c>
      <c r="O3251" s="11">
        <f>YEAR(Table1[[#This Row],[launch date  conversion]])</f>
        <v>2015</v>
      </c>
      <c r="P3251" t="b">
        <v>1</v>
      </c>
      <c r="Q3251">
        <v>88</v>
      </c>
      <c r="R3251" t="b">
        <v>1</v>
      </c>
      <c r="S3251" t="s">
        <v>8269</v>
      </c>
      <c r="T3251" t="s">
        <v>8356</v>
      </c>
      <c r="U3251" t="s">
        <v>8360</v>
      </c>
    </row>
    <row r="3252" spans="1:21" ht="50" customHeight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15" t="str">
        <f t="shared" si="150"/>
        <v>25000 to 29999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 s="9">
        <f t="shared" si="151"/>
        <v>41948.783842592595</v>
      </c>
      <c r="L3252" s="11">
        <v>2014</v>
      </c>
      <c r="M3252">
        <v>1412617724</v>
      </c>
      <c r="N3252" s="9">
        <f t="shared" si="152"/>
        <v>41918.742175925923</v>
      </c>
      <c r="O3252" s="11">
        <f>YEAR(Table1[[#This Row],[launch date  conversion]])</f>
        <v>2014</v>
      </c>
      <c r="P3252" t="b">
        <v>1</v>
      </c>
      <c r="Q3252">
        <v>213</v>
      </c>
      <c r="R3252" t="b">
        <v>1</v>
      </c>
      <c r="S3252" t="s">
        <v>8269</v>
      </c>
      <c r="T3252" t="s">
        <v>8356</v>
      </c>
      <c r="U3252" t="s">
        <v>8360</v>
      </c>
    </row>
    <row r="3253" spans="1:21" ht="50" customHeight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15" t="str">
        <f t="shared" si="150"/>
        <v>1000 to 4999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 s="9">
        <f t="shared" si="151"/>
        <v>42176.731087962966</v>
      </c>
      <c r="L3253" s="11">
        <v>2015</v>
      </c>
      <c r="M3253">
        <v>1432315966</v>
      </c>
      <c r="N3253" s="9">
        <f t="shared" si="152"/>
        <v>42146.731087962966</v>
      </c>
      <c r="O3253" s="11">
        <f>YEAR(Table1[[#This Row],[launch date  conversion]])</f>
        <v>2015</v>
      </c>
      <c r="P3253" t="b">
        <v>1</v>
      </c>
      <c r="Q3253">
        <v>20</v>
      </c>
      <c r="R3253" t="b">
        <v>1</v>
      </c>
      <c r="S3253" t="s">
        <v>8269</v>
      </c>
      <c r="T3253" t="s">
        <v>8356</v>
      </c>
      <c r="U3253" t="s">
        <v>8360</v>
      </c>
    </row>
    <row r="3254" spans="1:21" ht="50" customHeight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15" t="str">
        <f t="shared" si="150"/>
        <v>1000 to 4999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 s="9">
        <f t="shared" si="151"/>
        <v>42620.472685185188</v>
      </c>
      <c r="L3254" s="11">
        <v>2016</v>
      </c>
      <c r="M3254">
        <v>1470655240</v>
      </c>
      <c r="N3254" s="9">
        <f t="shared" si="152"/>
        <v>42590.472685185188</v>
      </c>
      <c r="O3254" s="11">
        <f>YEAR(Table1[[#This Row],[launch date  conversion]])</f>
        <v>2016</v>
      </c>
      <c r="P3254" t="b">
        <v>1</v>
      </c>
      <c r="Q3254">
        <v>50</v>
      </c>
      <c r="R3254" t="b">
        <v>1</v>
      </c>
      <c r="S3254" t="s">
        <v>8269</v>
      </c>
      <c r="T3254" t="s">
        <v>8356</v>
      </c>
      <c r="U3254" t="s">
        <v>8360</v>
      </c>
    </row>
    <row r="3255" spans="1:21" ht="50" customHeight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15" t="str">
        <f t="shared" si="150"/>
        <v>20000 to 24999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 s="9">
        <f t="shared" si="151"/>
        <v>42621.15625</v>
      </c>
      <c r="L3255" s="11">
        <v>2016</v>
      </c>
      <c r="M3255">
        <v>1471701028</v>
      </c>
      <c r="N3255" s="9">
        <f t="shared" si="152"/>
        <v>42602.576712962968</v>
      </c>
      <c r="O3255" s="11">
        <f>YEAR(Table1[[#This Row],[launch date  conversion]])</f>
        <v>2016</v>
      </c>
      <c r="P3255" t="b">
        <v>1</v>
      </c>
      <c r="Q3255">
        <v>115</v>
      </c>
      <c r="R3255" t="b">
        <v>1</v>
      </c>
      <c r="S3255" t="s">
        <v>8269</v>
      </c>
      <c r="T3255" t="s">
        <v>8356</v>
      </c>
      <c r="U3255" t="s">
        <v>8360</v>
      </c>
    </row>
    <row r="3256" spans="1:21" ht="50" customHeight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15" t="str">
        <f t="shared" si="150"/>
        <v>10000 to 14999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 s="9">
        <f t="shared" si="151"/>
        <v>42089.044085648144</v>
      </c>
      <c r="L3256" s="11">
        <v>2015</v>
      </c>
      <c r="M3256">
        <v>1424743409</v>
      </c>
      <c r="N3256" s="9">
        <f t="shared" si="152"/>
        <v>42059.085752314815</v>
      </c>
      <c r="O3256" s="11">
        <f>YEAR(Table1[[#This Row],[launch date  conversion]])</f>
        <v>2015</v>
      </c>
      <c r="P3256" t="b">
        <v>1</v>
      </c>
      <c r="Q3256">
        <v>186</v>
      </c>
      <c r="R3256" t="b">
        <v>1</v>
      </c>
      <c r="S3256" t="s">
        <v>8269</v>
      </c>
      <c r="T3256" t="s">
        <v>8356</v>
      </c>
      <c r="U3256" t="s">
        <v>8360</v>
      </c>
    </row>
    <row r="3257" spans="1:21" ht="50" customHeight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15" t="str">
        <f t="shared" si="150"/>
        <v>less than 1000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 s="9">
        <f t="shared" si="151"/>
        <v>41919.768229166664</v>
      </c>
      <c r="L3257" s="11">
        <v>2014</v>
      </c>
      <c r="M3257">
        <v>1410114375</v>
      </c>
      <c r="N3257" s="9">
        <f t="shared" si="152"/>
        <v>41889.768229166664</v>
      </c>
      <c r="O3257" s="11">
        <f>YEAR(Table1[[#This Row],[launch date  conversion]])</f>
        <v>2014</v>
      </c>
      <c r="P3257" t="b">
        <v>1</v>
      </c>
      <c r="Q3257">
        <v>18</v>
      </c>
      <c r="R3257" t="b">
        <v>1</v>
      </c>
      <c r="S3257" t="s">
        <v>8269</v>
      </c>
      <c r="T3257" t="s">
        <v>8356</v>
      </c>
      <c r="U3257" t="s">
        <v>8360</v>
      </c>
    </row>
    <row r="3258" spans="1:21" ht="50" customHeight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15" t="str">
        <f t="shared" si="150"/>
        <v>10000 to 14999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 s="9">
        <f t="shared" si="151"/>
        <v>42166.165972222225</v>
      </c>
      <c r="L3258" s="11">
        <v>2015</v>
      </c>
      <c r="M3258">
        <v>1432129577</v>
      </c>
      <c r="N3258" s="9">
        <f t="shared" si="152"/>
        <v>42144.573807870373</v>
      </c>
      <c r="O3258" s="11">
        <f>YEAR(Table1[[#This Row],[launch date  conversion]])</f>
        <v>2015</v>
      </c>
      <c r="P3258" t="b">
        <v>1</v>
      </c>
      <c r="Q3258">
        <v>176</v>
      </c>
      <c r="R3258" t="b">
        <v>1</v>
      </c>
      <c r="S3258" t="s">
        <v>8269</v>
      </c>
      <c r="T3258" t="s">
        <v>8356</v>
      </c>
      <c r="U3258" t="s">
        <v>8360</v>
      </c>
    </row>
    <row r="3259" spans="1:21" ht="50" customHeight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15" t="str">
        <f t="shared" si="150"/>
        <v>1000 to 4999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 s="9">
        <f t="shared" si="151"/>
        <v>42788.559629629628</v>
      </c>
      <c r="L3259" s="11">
        <v>2017</v>
      </c>
      <c r="M3259">
        <v>1485177952</v>
      </c>
      <c r="N3259" s="9">
        <f t="shared" si="152"/>
        <v>42758.559629629628</v>
      </c>
      <c r="O3259" s="11">
        <f>YEAR(Table1[[#This Row],[launch date  conversion]])</f>
        <v>2017</v>
      </c>
      <c r="P3259" t="b">
        <v>0</v>
      </c>
      <c r="Q3259">
        <v>41</v>
      </c>
      <c r="R3259" t="b">
        <v>1</v>
      </c>
      <c r="S3259" t="s">
        <v>8269</v>
      </c>
      <c r="T3259" t="s">
        <v>8356</v>
      </c>
      <c r="U3259" t="s">
        <v>8360</v>
      </c>
    </row>
    <row r="3260" spans="1:21" ht="50" customHeight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15" t="str">
        <f t="shared" si="150"/>
        <v>5000 to 9999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 s="9">
        <f t="shared" si="151"/>
        <v>42012.887280092589</v>
      </c>
      <c r="L3260" s="11">
        <v>2015</v>
      </c>
      <c r="M3260">
        <v>1418159861</v>
      </c>
      <c r="N3260" s="9">
        <f t="shared" si="152"/>
        <v>41982.887280092589</v>
      </c>
      <c r="O3260" s="11">
        <f>YEAR(Table1[[#This Row],[launch date  conversion]])</f>
        <v>2014</v>
      </c>
      <c r="P3260" t="b">
        <v>1</v>
      </c>
      <c r="Q3260">
        <v>75</v>
      </c>
      <c r="R3260" t="b">
        <v>1</v>
      </c>
      <c r="S3260" t="s">
        <v>8269</v>
      </c>
      <c r="T3260" t="s">
        <v>8356</v>
      </c>
      <c r="U3260" t="s">
        <v>8360</v>
      </c>
    </row>
    <row r="3261" spans="1:21" ht="50" customHeight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15" t="str">
        <f t="shared" si="150"/>
        <v>20000 to 24999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 s="9">
        <f t="shared" si="151"/>
        <v>42644.165972222225</v>
      </c>
      <c r="L3261" s="11">
        <v>2016</v>
      </c>
      <c r="M3261">
        <v>1472753745</v>
      </c>
      <c r="N3261" s="9">
        <f t="shared" si="152"/>
        <v>42614.760937500003</v>
      </c>
      <c r="O3261" s="11">
        <f>YEAR(Table1[[#This Row],[launch date  conversion]])</f>
        <v>2016</v>
      </c>
      <c r="P3261" t="b">
        <v>1</v>
      </c>
      <c r="Q3261">
        <v>97</v>
      </c>
      <c r="R3261" t="b">
        <v>1</v>
      </c>
      <c r="S3261" t="s">
        <v>8269</v>
      </c>
      <c r="T3261" t="s">
        <v>8356</v>
      </c>
      <c r="U3261" t="s">
        <v>8360</v>
      </c>
    </row>
    <row r="3262" spans="1:21" ht="50" customHeight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15" t="str">
        <f t="shared" si="150"/>
        <v>5000 to 9999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 s="9">
        <f t="shared" si="151"/>
        <v>42338.714328703703</v>
      </c>
      <c r="L3262" s="11">
        <v>2015</v>
      </c>
      <c r="M3262">
        <v>1445875718</v>
      </c>
      <c r="N3262" s="9">
        <f t="shared" si="152"/>
        <v>42303.672662037032</v>
      </c>
      <c r="O3262" s="11">
        <f>YEAR(Table1[[#This Row],[launch date  conversion]])</f>
        <v>2015</v>
      </c>
      <c r="P3262" t="b">
        <v>1</v>
      </c>
      <c r="Q3262">
        <v>73</v>
      </c>
      <c r="R3262" t="b">
        <v>1</v>
      </c>
      <c r="S3262" t="s">
        <v>8269</v>
      </c>
      <c r="T3262" t="s">
        <v>8356</v>
      </c>
      <c r="U3262" t="s">
        <v>8360</v>
      </c>
    </row>
    <row r="3263" spans="1:21" ht="50" customHeight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15" t="str">
        <f t="shared" si="150"/>
        <v>1000 to 4999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 s="9">
        <f t="shared" si="151"/>
        <v>42201.725416666668</v>
      </c>
      <c r="L3263" s="11">
        <v>2015</v>
      </c>
      <c r="M3263">
        <v>1434475476</v>
      </c>
      <c r="N3263" s="9">
        <f t="shared" si="152"/>
        <v>42171.725416666668</v>
      </c>
      <c r="O3263" s="11">
        <f>YEAR(Table1[[#This Row],[launch date  conversion]])</f>
        <v>2015</v>
      </c>
      <c r="P3263" t="b">
        <v>1</v>
      </c>
      <c r="Q3263">
        <v>49</v>
      </c>
      <c r="R3263" t="b">
        <v>1</v>
      </c>
      <c r="S3263" t="s">
        <v>8269</v>
      </c>
      <c r="T3263" t="s">
        <v>8356</v>
      </c>
      <c r="U3263" t="s">
        <v>8360</v>
      </c>
    </row>
    <row r="3264" spans="1:21" ht="50" customHeight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15" t="str">
        <f t="shared" si="150"/>
        <v>10000 to 14999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 s="9">
        <f t="shared" si="151"/>
        <v>41995.166666666672</v>
      </c>
      <c r="L3264" s="11">
        <v>2014</v>
      </c>
      <c r="M3264">
        <v>1416555262</v>
      </c>
      <c r="N3264" s="9">
        <f t="shared" si="152"/>
        <v>41964.315532407403</v>
      </c>
      <c r="O3264" s="11">
        <f>YEAR(Table1[[#This Row],[launch date  conversion]])</f>
        <v>2014</v>
      </c>
      <c r="P3264" t="b">
        <v>1</v>
      </c>
      <c r="Q3264">
        <v>134</v>
      </c>
      <c r="R3264" t="b">
        <v>1</v>
      </c>
      <c r="S3264" t="s">
        <v>8269</v>
      </c>
      <c r="T3264" t="s">
        <v>8356</v>
      </c>
      <c r="U3264" t="s">
        <v>8360</v>
      </c>
    </row>
    <row r="3265" spans="1:21" ht="50" customHeight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15" t="str">
        <f t="shared" si="150"/>
        <v>1000 to 4999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 s="9">
        <f t="shared" si="151"/>
        <v>42307.875</v>
      </c>
      <c r="L3265" s="11">
        <v>2015</v>
      </c>
      <c r="M3265">
        <v>1444220588</v>
      </c>
      <c r="N3265" s="9">
        <f t="shared" si="152"/>
        <v>42284.516064814816</v>
      </c>
      <c r="O3265" s="11">
        <f>YEAR(Table1[[#This Row],[launch date  conversion]])</f>
        <v>2015</v>
      </c>
      <c r="P3265" t="b">
        <v>1</v>
      </c>
      <c r="Q3265">
        <v>68</v>
      </c>
      <c r="R3265" t="b">
        <v>1</v>
      </c>
      <c r="S3265" t="s">
        <v>8269</v>
      </c>
      <c r="T3265" t="s">
        <v>8356</v>
      </c>
      <c r="U3265" t="s">
        <v>8360</v>
      </c>
    </row>
    <row r="3266" spans="1:21" ht="50" customHeight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15" t="str">
        <f t="shared" ref="E3266:E3329" si="153">_xlfn.IFS(D3266&lt;1000,"less than 1000",D3266&lt;5000, "1000 to 4999",D3266&lt;10000, "5000 to 9999",D3266&lt;15000, "10000 to 14999",D3266&lt;20000,"15000 to 19999",D3266&lt;25000, "20000 to 24999", D3266&lt;30000, "25000 to 29999",D3266&lt;35000,"30000 to 34999", D3266&lt;40000,"35000 to 39999", D3266&lt;45000,"40000 to 44999",D3266&lt;50000,"45000 to 49999",TRUE, "Greater than 50000")</f>
        <v>1000 to 4999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 s="9">
        <f t="shared" si="151"/>
        <v>42032.916666666672</v>
      </c>
      <c r="L3266" s="11">
        <v>2015</v>
      </c>
      <c r="M3266">
        <v>1421089938</v>
      </c>
      <c r="N3266" s="9">
        <f t="shared" si="152"/>
        <v>42016.800208333334</v>
      </c>
      <c r="O3266" s="11">
        <f>YEAR(Table1[[#This Row],[launch date  conversion]])</f>
        <v>2015</v>
      </c>
      <c r="P3266" t="b">
        <v>1</v>
      </c>
      <c r="Q3266">
        <v>49</v>
      </c>
      <c r="R3266" t="b">
        <v>1</v>
      </c>
      <c r="S3266" t="s">
        <v>8269</v>
      </c>
      <c r="T3266" t="s">
        <v>8356</v>
      </c>
      <c r="U3266" t="s">
        <v>8360</v>
      </c>
    </row>
    <row r="3267" spans="1:21" ht="50" customHeight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15" t="str">
        <f t="shared" si="153"/>
        <v>1000 to 4999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 s="9">
        <f t="shared" ref="K3267:K3330" si="154">(((J3267/60)/60)/24)+DATE(1970,1,1)</f>
        <v>42341.708333333328</v>
      </c>
      <c r="L3267" s="11">
        <v>2015</v>
      </c>
      <c r="M3267">
        <v>1446570315</v>
      </c>
      <c r="N3267" s="9">
        <f t="shared" ref="N3267:N3330" si="155">(((M3267/60)/60)/24)+DATE(1970,1,1)</f>
        <v>42311.711979166663</v>
      </c>
      <c r="O3267" s="11">
        <f>YEAR(Table1[[#This Row],[launch date  conversion]])</f>
        <v>2015</v>
      </c>
      <c r="P3267" t="b">
        <v>1</v>
      </c>
      <c r="Q3267">
        <v>63</v>
      </c>
      <c r="R3267" t="b">
        <v>1</v>
      </c>
      <c r="S3267" t="s">
        <v>8269</v>
      </c>
      <c r="T3267" t="s">
        <v>8356</v>
      </c>
      <c r="U3267" t="s">
        <v>8360</v>
      </c>
    </row>
    <row r="3268" spans="1:21" ht="50" customHeight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15" t="str">
        <f t="shared" si="153"/>
        <v>5000 to 9999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 s="9">
        <f t="shared" si="154"/>
        <v>42167.875</v>
      </c>
      <c r="L3268" s="11">
        <v>2015</v>
      </c>
      <c r="M3268">
        <v>1431435122</v>
      </c>
      <c r="N3268" s="9">
        <f t="shared" si="155"/>
        <v>42136.536134259266</v>
      </c>
      <c r="O3268" s="11">
        <f>YEAR(Table1[[#This Row],[launch date  conversion]])</f>
        <v>2015</v>
      </c>
      <c r="P3268" t="b">
        <v>1</v>
      </c>
      <c r="Q3268">
        <v>163</v>
      </c>
      <c r="R3268" t="b">
        <v>1</v>
      </c>
      <c r="S3268" t="s">
        <v>8269</v>
      </c>
      <c r="T3268" t="s">
        <v>8356</v>
      </c>
      <c r="U3268" t="s">
        <v>8360</v>
      </c>
    </row>
    <row r="3269" spans="1:21" ht="50" customHeight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15" t="str">
        <f t="shared" si="153"/>
        <v>15000 to 19999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 s="9">
        <f t="shared" si="154"/>
        <v>42202.757638888885</v>
      </c>
      <c r="L3269" s="11">
        <v>2015</v>
      </c>
      <c r="M3269">
        <v>1434564660</v>
      </c>
      <c r="N3269" s="9">
        <f t="shared" si="155"/>
        <v>42172.757638888885</v>
      </c>
      <c r="O3269" s="11">
        <f>YEAR(Table1[[#This Row],[launch date  conversion]])</f>
        <v>2015</v>
      </c>
      <c r="P3269" t="b">
        <v>1</v>
      </c>
      <c r="Q3269">
        <v>288</v>
      </c>
      <c r="R3269" t="b">
        <v>1</v>
      </c>
      <c r="S3269" t="s">
        <v>8269</v>
      </c>
      <c r="T3269" t="s">
        <v>8356</v>
      </c>
      <c r="U3269" t="s">
        <v>8360</v>
      </c>
    </row>
    <row r="3270" spans="1:21" ht="50" customHeight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15" t="str">
        <f t="shared" si="153"/>
        <v>1000 to 4999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 s="9">
        <f t="shared" si="154"/>
        <v>42606.90425925926</v>
      </c>
      <c r="L3270" s="11">
        <v>2016</v>
      </c>
      <c r="M3270">
        <v>1470692528</v>
      </c>
      <c r="N3270" s="9">
        <f t="shared" si="155"/>
        <v>42590.90425925926</v>
      </c>
      <c r="O3270" s="11">
        <f>YEAR(Table1[[#This Row],[launch date  conversion]])</f>
        <v>2016</v>
      </c>
      <c r="P3270" t="b">
        <v>1</v>
      </c>
      <c r="Q3270">
        <v>42</v>
      </c>
      <c r="R3270" t="b">
        <v>1</v>
      </c>
      <c r="S3270" t="s">
        <v>8269</v>
      </c>
      <c r="T3270" t="s">
        <v>8356</v>
      </c>
      <c r="U3270" t="s">
        <v>8360</v>
      </c>
    </row>
    <row r="3271" spans="1:21" ht="50" customHeight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15" t="str">
        <f t="shared" si="153"/>
        <v>5000 to 9999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 s="9">
        <f t="shared" si="154"/>
        <v>42171.458333333328</v>
      </c>
      <c r="L3271" s="11">
        <v>2015</v>
      </c>
      <c r="M3271">
        <v>1431509397</v>
      </c>
      <c r="N3271" s="9">
        <f t="shared" si="155"/>
        <v>42137.395798611105</v>
      </c>
      <c r="O3271" s="11">
        <f>YEAR(Table1[[#This Row],[launch date  conversion]])</f>
        <v>2015</v>
      </c>
      <c r="P3271" t="b">
        <v>1</v>
      </c>
      <c r="Q3271">
        <v>70</v>
      </c>
      <c r="R3271" t="b">
        <v>1</v>
      </c>
      <c r="S3271" t="s">
        <v>8269</v>
      </c>
      <c r="T3271" t="s">
        <v>8356</v>
      </c>
      <c r="U3271" t="s">
        <v>8360</v>
      </c>
    </row>
    <row r="3272" spans="1:21" ht="50" customHeight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15" t="str">
        <f t="shared" si="153"/>
        <v>1000 to 4999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 s="9">
        <f t="shared" si="154"/>
        <v>42197.533159722225</v>
      </c>
      <c r="L3272" s="11">
        <v>2015</v>
      </c>
      <c r="M3272">
        <v>1434113265</v>
      </c>
      <c r="N3272" s="9">
        <f t="shared" si="155"/>
        <v>42167.533159722225</v>
      </c>
      <c r="O3272" s="11">
        <f>YEAR(Table1[[#This Row],[launch date  conversion]])</f>
        <v>2015</v>
      </c>
      <c r="P3272" t="b">
        <v>1</v>
      </c>
      <c r="Q3272">
        <v>30</v>
      </c>
      <c r="R3272" t="b">
        <v>1</v>
      </c>
      <c r="S3272" t="s">
        <v>8269</v>
      </c>
      <c r="T3272" t="s">
        <v>8356</v>
      </c>
      <c r="U3272" t="s">
        <v>8360</v>
      </c>
    </row>
    <row r="3273" spans="1:21" ht="50" customHeight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15" t="str">
        <f t="shared" si="153"/>
        <v>1000 to 4999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 s="9">
        <f t="shared" si="154"/>
        <v>41945.478877314818</v>
      </c>
      <c r="L3273" s="11">
        <v>2014</v>
      </c>
      <c r="M3273">
        <v>1412332175</v>
      </c>
      <c r="N3273" s="9">
        <f t="shared" si="155"/>
        <v>41915.437210648146</v>
      </c>
      <c r="O3273" s="11">
        <f>YEAR(Table1[[#This Row],[launch date  conversion]])</f>
        <v>2014</v>
      </c>
      <c r="P3273" t="b">
        <v>1</v>
      </c>
      <c r="Q3273">
        <v>51</v>
      </c>
      <c r="R3273" t="b">
        <v>1</v>
      </c>
      <c r="S3273" t="s">
        <v>8269</v>
      </c>
      <c r="T3273" t="s">
        <v>8356</v>
      </c>
      <c r="U3273" t="s">
        <v>8360</v>
      </c>
    </row>
    <row r="3274" spans="1:21" ht="50" customHeight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15" t="str">
        <f t="shared" si="153"/>
        <v>10000 to 14999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 s="9">
        <f t="shared" si="154"/>
        <v>42314.541770833333</v>
      </c>
      <c r="L3274" s="11">
        <v>2015</v>
      </c>
      <c r="M3274">
        <v>1444219209</v>
      </c>
      <c r="N3274" s="9">
        <f t="shared" si="155"/>
        <v>42284.500104166669</v>
      </c>
      <c r="O3274" s="11">
        <f>YEAR(Table1[[#This Row],[launch date  conversion]])</f>
        <v>2015</v>
      </c>
      <c r="P3274" t="b">
        <v>1</v>
      </c>
      <c r="Q3274">
        <v>145</v>
      </c>
      <c r="R3274" t="b">
        <v>1</v>
      </c>
      <c r="S3274" t="s">
        <v>8269</v>
      </c>
      <c r="T3274" t="s">
        <v>8356</v>
      </c>
      <c r="U3274" t="s">
        <v>8360</v>
      </c>
    </row>
    <row r="3275" spans="1:21" ht="50" customHeight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15" t="str">
        <f t="shared" si="153"/>
        <v>1000 to 4999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 s="9">
        <f t="shared" si="154"/>
        <v>42627.791666666672</v>
      </c>
      <c r="L3275" s="11">
        <v>2016</v>
      </c>
      <c r="M3275">
        <v>1472498042</v>
      </c>
      <c r="N3275" s="9">
        <f t="shared" si="155"/>
        <v>42611.801412037035</v>
      </c>
      <c r="O3275" s="11">
        <f>YEAR(Table1[[#This Row],[launch date  conversion]])</f>
        <v>2016</v>
      </c>
      <c r="P3275" t="b">
        <v>1</v>
      </c>
      <c r="Q3275">
        <v>21</v>
      </c>
      <c r="R3275" t="b">
        <v>1</v>
      </c>
      <c r="S3275" t="s">
        <v>8269</v>
      </c>
      <c r="T3275" t="s">
        <v>8356</v>
      </c>
      <c r="U3275" t="s">
        <v>8360</v>
      </c>
    </row>
    <row r="3276" spans="1:21" ht="50" customHeight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15" t="str">
        <f t="shared" si="153"/>
        <v>15000 to 19999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 s="9">
        <f t="shared" si="154"/>
        <v>42444.875</v>
      </c>
      <c r="L3276" s="11">
        <v>2016</v>
      </c>
      <c r="M3276">
        <v>1454259272</v>
      </c>
      <c r="N3276" s="9">
        <f t="shared" si="155"/>
        <v>42400.704537037032</v>
      </c>
      <c r="O3276" s="11">
        <f>YEAR(Table1[[#This Row],[launch date  conversion]])</f>
        <v>2016</v>
      </c>
      <c r="P3276" t="b">
        <v>1</v>
      </c>
      <c r="Q3276">
        <v>286</v>
      </c>
      <c r="R3276" t="b">
        <v>1</v>
      </c>
      <c r="S3276" t="s">
        <v>8269</v>
      </c>
      <c r="T3276" t="s">
        <v>8356</v>
      </c>
      <c r="U3276" t="s">
        <v>8360</v>
      </c>
    </row>
    <row r="3277" spans="1:21" ht="50" customHeight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15" t="str">
        <f t="shared" si="153"/>
        <v>1000 to 4999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 s="9">
        <f t="shared" si="154"/>
        <v>42044.1875</v>
      </c>
      <c r="L3277" s="11">
        <v>2015</v>
      </c>
      <c r="M3277">
        <v>1421183271</v>
      </c>
      <c r="N3277" s="9">
        <f t="shared" si="155"/>
        <v>42017.88045138889</v>
      </c>
      <c r="O3277" s="11">
        <f>YEAR(Table1[[#This Row],[launch date  conversion]])</f>
        <v>2015</v>
      </c>
      <c r="P3277" t="b">
        <v>1</v>
      </c>
      <c r="Q3277">
        <v>12</v>
      </c>
      <c r="R3277" t="b">
        <v>1</v>
      </c>
      <c r="S3277" t="s">
        <v>8269</v>
      </c>
      <c r="T3277" t="s">
        <v>8356</v>
      </c>
      <c r="U3277" t="s">
        <v>8360</v>
      </c>
    </row>
    <row r="3278" spans="1:21" ht="50" customHeight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15" t="str">
        <f t="shared" si="153"/>
        <v>1000 to 4999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 s="9">
        <f t="shared" si="154"/>
        <v>42461.165972222225</v>
      </c>
      <c r="L3278" s="11">
        <v>2016</v>
      </c>
      <c r="M3278">
        <v>1456526879</v>
      </c>
      <c r="N3278" s="9">
        <f t="shared" si="155"/>
        <v>42426.949988425928</v>
      </c>
      <c r="O3278" s="11">
        <f>YEAR(Table1[[#This Row],[launch date  conversion]])</f>
        <v>2016</v>
      </c>
      <c r="P3278" t="b">
        <v>1</v>
      </c>
      <c r="Q3278">
        <v>100</v>
      </c>
      <c r="R3278" t="b">
        <v>1</v>
      </c>
      <c r="S3278" t="s">
        <v>8269</v>
      </c>
      <c r="T3278" t="s">
        <v>8356</v>
      </c>
      <c r="U3278" t="s">
        <v>8360</v>
      </c>
    </row>
    <row r="3279" spans="1:21" ht="50" customHeight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15" t="str">
        <f t="shared" si="153"/>
        <v>5000 to 9999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 s="9">
        <f t="shared" si="154"/>
        <v>41961.724606481483</v>
      </c>
      <c r="L3279" s="11">
        <v>2014</v>
      </c>
      <c r="M3279">
        <v>1413735806</v>
      </c>
      <c r="N3279" s="9">
        <f t="shared" si="155"/>
        <v>41931.682939814818</v>
      </c>
      <c r="O3279" s="11">
        <f>YEAR(Table1[[#This Row],[launch date  conversion]])</f>
        <v>2014</v>
      </c>
      <c r="P3279" t="b">
        <v>1</v>
      </c>
      <c r="Q3279">
        <v>100</v>
      </c>
      <c r="R3279" t="b">
        <v>1</v>
      </c>
      <c r="S3279" t="s">
        <v>8269</v>
      </c>
      <c r="T3279" t="s">
        <v>8356</v>
      </c>
      <c r="U3279" t="s">
        <v>8360</v>
      </c>
    </row>
    <row r="3280" spans="1:21" ht="50" customHeight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15" t="str">
        <f t="shared" si="153"/>
        <v>1000 to 4999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 s="9">
        <f t="shared" si="154"/>
        <v>42154.848414351851</v>
      </c>
      <c r="L3280" s="11">
        <v>2015</v>
      </c>
      <c r="M3280">
        <v>1430425303</v>
      </c>
      <c r="N3280" s="9">
        <f t="shared" si="155"/>
        <v>42124.848414351851</v>
      </c>
      <c r="O3280" s="11">
        <f>YEAR(Table1[[#This Row],[launch date  conversion]])</f>
        <v>2015</v>
      </c>
      <c r="P3280" t="b">
        <v>1</v>
      </c>
      <c r="Q3280">
        <v>34</v>
      </c>
      <c r="R3280" t="b">
        <v>1</v>
      </c>
      <c r="S3280" t="s">
        <v>8269</v>
      </c>
      <c r="T3280" t="s">
        <v>8356</v>
      </c>
      <c r="U3280" t="s">
        <v>8360</v>
      </c>
    </row>
    <row r="3281" spans="1:21" ht="50" customHeight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15" t="str">
        <f t="shared" si="153"/>
        <v>5000 to 9999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 s="9">
        <f t="shared" si="154"/>
        <v>42461.06086805556</v>
      </c>
      <c r="L3281" s="11">
        <v>2016</v>
      </c>
      <c r="M3281">
        <v>1456885659</v>
      </c>
      <c r="N3281" s="9">
        <f t="shared" si="155"/>
        <v>42431.102534722217</v>
      </c>
      <c r="O3281" s="11">
        <f>YEAR(Table1[[#This Row],[launch date  conversion]])</f>
        <v>2016</v>
      </c>
      <c r="P3281" t="b">
        <v>0</v>
      </c>
      <c r="Q3281">
        <v>63</v>
      </c>
      <c r="R3281" t="b">
        <v>1</v>
      </c>
      <c r="S3281" t="s">
        <v>8269</v>
      </c>
      <c r="T3281" t="s">
        <v>8356</v>
      </c>
      <c r="U3281" t="s">
        <v>8360</v>
      </c>
    </row>
    <row r="3282" spans="1:21" ht="50" customHeight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15" t="str">
        <f t="shared" si="153"/>
        <v>1000 to 4999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 s="9">
        <f t="shared" si="154"/>
        <v>42156.208333333328</v>
      </c>
      <c r="L3282" s="11">
        <v>2015</v>
      </c>
      <c r="M3282">
        <v>1430158198</v>
      </c>
      <c r="N3282" s="9">
        <f t="shared" si="155"/>
        <v>42121.756921296299</v>
      </c>
      <c r="O3282" s="11">
        <f>YEAR(Table1[[#This Row],[launch date  conversion]])</f>
        <v>2015</v>
      </c>
      <c r="P3282" t="b">
        <v>0</v>
      </c>
      <c r="Q3282">
        <v>30</v>
      </c>
      <c r="R3282" t="b">
        <v>1</v>
      </c>
      <c r="S3282" t="s">
        <v>8269</v>
      </c>
      <c r="T3282" t="s">
        <v>8356</v>
      </c>
      <c r="U3282" t="s">
        <v>8360</v>
      </c>
    </row>
    <row r="3283" spans="1:21" ht="50" customHeight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15" t="str">
        <f t="shared" si="153"/>
        <v>5000 to 9999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 s="9">
        <f t="shared" si="154"/>
        <v>42249.019733796296</v>
      </c>
      <c r="L3283" s="11">
        <v>2015</v>
      </c>
      <c r="M3283">
        <v>1438561705</v>
      </c>
      <c r="N3283" s="9">
        <f t="shared" si="155"/>
        <v>42219.019733796296</v>
      </c>
      <c r="O3283" s="11">
        <f>YEAR(Table1[[#This Row],[launch date  conversion]])</f>
        <v>2015</v>
      </c>
      <c r="P3283" t="b">
        <v>0</v>
      </c>
      <c r="Q3283">
        <v>47</v>
      </c>
      <c r="R3283" t="b">
        <v>1</v>
      </c>
      <c r="S3283" t="s">
        <v>8269</v>
      </c>
      <c r="T3283" t="s">
        <v>8356</v>
      </c>
      <c r="U3283" t="s">
        <v>8360</v>
      </c>
    </row>
    <row r="3284" spans="1:21" ht="50" customHeight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15" t="str">
        <f t="shared" si="153"/>
        <v>30000 to 34999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 s="9">
        <f t="shared" si="154"/>
        <v>42489.19430555556</v>
      </c>
      <c r="L3284" s="11">
        <v>2016</v>
      </c>
      <c r="M3284">
        <v>1458103188</v>
      </c>
      <c r="N3284" s="9">
        <f t="shared" si="155"/>
        <v>42445.19430555556</v>
      </c>
      <c r="O3284" s="11">
        <f>YEAR(Table1[[#This Row],[launch date  conversion]])</f>
        <v>2016</v>
      </c>
      <c r="P3284" t="b">
        <v>0</v>
      </c>
      <c r="Q3284">
        <v>237</v>
      </c>
      <c r="R3284" t="b">
        <v>1</v>
      </c>
      <c r="S3284" t="s">
        <v>8269</v>
      </c>
      <c r="T3284" t="s">
        <v>8356</v>
      </c>
      <c r="U3284" t="s">
        <v>8360</v>
      </c>
    </row>
    <row r="3285" spans="1:21" ht="50" customHeight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15" t="str">
        <f t="shared" si="153"/>
        <v>less than 1000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 s="9">
        <f t="shared" si="154"/>
        <v>42410.875</v>
      </c>
      <c r="L3285" s="11">
        <v>2016</v>
      </c>
      <c r="M3285">
        <v>1452448298</v>
      </c>
      <c r="N3285" s="9">
        <f t="shared" si="155"/>
        <v>42379.74418981481</v>
      </c>
      <c r="O3285" s="11">
        <f>YEAR(Table1[[#This Row],[launch date  conversion]])</f>
        <v>2016</v>
      </c>
      <c r="P3285" t="b">
        <v>0</v>
      </c>
      <c r="Q3285">
        <v>47</v>
      </c>
      <c r="R3285" t="b">
        <v>1</v>
      </c>
      <c r="S3285" t="s">
        <v>8269</v>
      </c>
      <c r="T3285" t="s">
        <v>8356</v>
      </c>
      <c r="U3285" t="s">
        <v>8360</v>
      </c>
    </row>
    <row r="3286" spans="1:21" ht="50" customHeight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15" t="str">
        <f t="shared" si="153"/>
        <v>1000 to 4999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 s="9">
        <f t="shared" si="154"/>
        <v>42398.249305555553</v>
      </c>
      <c r="L3286" s="11">
        <v>2016</v>
      </c>
      <c r="M3286">
        <v>1452546853</v>
      </c>
      <c r="N3286" s="9">
        <f t="shared" si="155"/>
        <v>42380.884872685187</v>
      </c>
      <c r="O3286" s="11">
        <f>YEAR(Table1[[#This Row],[launch date  conversion]])</f>
        <v>2016</v>
      </c>
      <c r="P3286" t="b">
        <v>0</v>
      </c>
      <c r="Q3286">
        <v>15</v>
      </c>
      <c r="R3286" t="b">
        <v>1</v>
      </c>
      <c r="S3286" t="s">
        <v>8269</v>
      </c>
      <c r="T3286" t="s">
        <v>8356</v>
      </c>
      <c r="U3286" t="s">
        <v>8360</v>
      </c>
    </row>
    <row r="3287" spans="1:21" ht="50" customHeight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15" t="str">
        <f t="shared" si="153"/>
        <v>1000 to 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 s="9">
        <f t="shared" si="154"/>
        <v>42794.208333333328</v>
      </c>
      <c r="L3287" s="11">
        <v>2017</v>
      </c>
      <c r="M3287">
        <v>1485556626</v>
      </c>
      <c r="N3287" s="9">
        <f t="shared" si="155"/>
        <v>42762.942430555559</v>
      </c>
      <c r="O3287" s="11">
        <f>YEAR(Table1[[#This Row],[launch date  conversion]])</f>
        <v>2017</v>
      </c>
      <c r="P3287" t="b">
        <v>0</v>
      </c>
      <c r="Q3287">
        <v>81</v>
      </c>
      <c r="R3287" t="b">
        <v>1</v>
      </c>
      <c r="S3287" t="s">
        <v>8269</v>
      </c>
      <c r="T3287" t="s">
        <v>8356</v>
      </c>
      <c r="U3287" t="s">
        <v>8360</v>
      </c>
    </row>
    <row r="3288" spans="1:21" ht="50" customHeight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15" t="str">
        <f t="shared" si="153"/>
        <v>15000 to 19999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 s="9">
        <f t="shared" si="154"/>
        <v>42597.840069444443</v>
      </c>
      <c r="L3288" s="11">
        <v>2016</v>
      </c>
      <c r="M3288">
        <v>1468699782</v>
      </c>
      <c r="N3288" s="9">
        <f t="shared" si="155"/>
        <v>42567.840069444443</v>
      </c>
      <c r="O3288" s="11">
        <f>YEAR(Table1[[#This Row],[launch date  conversion]])</f>
        <v>2016</v>
      </c>
      <c r="P3288" t="b">
        <v>0</v>
      </c>
      <c r="Q3288">
        <v>122</v>
      </c>
      <c r="R3288" t="b">
        <v>1</v>
      </c>
      <c r="S3288" t="s">
        <v>8269</v>
      </c>
      <c r="T3288" t="s">
        <v>8356</v>
      </c>
      <c r="U3288" t="s">
        <v>8360</v>
      </c>
    </row>
    <row r="3289" spans="1:21" ht="50" customHeight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15" t="str">
        <f t="shared" si="153"/>
        <v>1000 to 4999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 s="9">
        <f t="shared" si="154"/>
        <v>42336.750324074077</v>
      </c>
      <c r="L3289" s="11">
        <v>2015</v>
      </c>
      <c r="M3289">
        <v>1446573628</v>
      </c>
      <c r="N3289" s="9">
        <f t="shared" si="155"/>
        <v>42311.750324074077</v>
      </c>
      <c r="O3289" s="11">
        <f>YEAR(Table1[[#This Row],[launch date  conversion]])</f>
        <v>2015</v>
      </c>
      <c r="P3289" t="b">
        <v>0</v>
      </c>
      <c r="Q3289">
        <v>34</v>
      </c>
      <c r="R3289" t="b">
        <v>1</v>
      </c>
      <c r="S3289" t="s">
        <v>8269</v>
      </c>
      <c r="T3289" t="s">
        <v>8356</v>
      </c>
      <c r="U3289" t="s">
        <v>8360</v>
      </c>
    </row>
    <row r="3290" spans="1:21" ht="50" customHeight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15" t="str">
        <f t="shared" si="153"/>
        <v>10000 to 14999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 s="9">
        <f t="shared" si="154"/>
        <v>42541.958333333328</v>
      </c>
      <c r="L3290" s="11">
        <v>2016</v>
      </c>
      <c r="M3290">
        <v>1463337315</v>
      </c>
      <c r="N3290" s="9">
        <f t="shared" si="155"/>
        <v>42505.774479166663</v>
      </c>
      <c r="O3290" s="11">
        <f>YEAR(Table1[[#This Row],[launch date  conversion]])</f>
        <v>2016</v>
      </c>
      <c r="P3290" t="b">
        <v>0</v>
      </c>
      <c r="Q3290">
        <v>207</v>
      </c>
      <c r="R3290" t="b">
        <v>1</v>
      </c>
      <c r="S3290" t="s">
        <v>8269</v>
      </c>
      <c r="T3290" t="s">
        <v>8356</v>
      </c>
      <c r="U3290" t="s">
        <v>8360</v>
      </c>
    </row>
    <row r="3291" spans="1:21" ht="50" customHeight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15" t="str">
        <f t="shared" si="153"/>
        <v>less than 1000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 s="9">
        <f t="shared" si="154"/>
        <v>42786.368078703701</v>
      </c>
      <c r="L3291" s="11">
        <v>2017</v>
      </c>
      <c r="M3291">
        <v>1485161402</v>
      </c>
      <c r="N3291" s="9">
        <f t="shared" si="155"/>
        <v>42758.368078703701</v>
      </c>
      <c r="O3291" s="11">
        <f>YEAR(Table1[[#This Row],[launch date  conversion]])</f>
        <v>2017</v>
      </c>
      <c r="P3291" t="b">
        <v>0</v>
      </c>
      <c r="Q3291">
        <v>25</v>
      </c>
      <c r="R3291" t="b">
        <v>1</v>
      </c>
      <c r="S3291" t="s">
        <v>8269</v>
      </c>
      <c r="T3291" t="s">
        <v>8356</v>
      </c>
      <c r="U3291" t="s">
        <v>8360</v>
      </c>
    </row>
    <row r="3292" spans="1:21" ht="50" customHeight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15" t="str">
        <f t="shared" si="153"/>
        <v>1000 to 4999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 s="9">
        <f t="shared" si="154"/>
        <v>42805.51494212963</v>
      </c>
      <c r="L3292" s="11">
        <v>2017</v>
      </c>
      <c r="M3292">
        <v>1486642891</v>
      </c>
      <c r="N3292" s="9">
        <f t="shared" si="155"/>
        <v>42775.51494212963</v>
      </c>
      <c r="O3292" s="11">
        <f>YEAR(Table1[[#This Row],[launch date  conversion]])</f>
        <v>2017</v>
      </c>
      <c r="P3292" t="b">
        <v>0</v>
      </c>
      <c r="Q3292">
        <v>72</v>
      </c>
      <c r="R3292" t="b">
        <v>1</v>
      </c>
      <c r="S3292" t="s">
        <v>8269</v>
      </c>
      <c r="T3292" t="s">
        <v>8356</v>
      </c>
      <c r="U3292" t="s">
        <v>8360</v>
      </c>
    </row>
    <row r="3293" spans="1:21" ht="50" customHeight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15" t="str">
        <f t="shared" si="153"/>
        <v>less than 1000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 s="9">
        <f t="shared" si="154"/>
        <v>42264.165972222225</v>
      </c>
      <c r="L3293" s="11">
        <v>2015</v>
      </c>
      <c r="M3293">
        <v>1439743900</v>
      </c>
      <c r="N3293" s="9">
        <f t="shared" si="155"/>
        <v>42232.702546296292</v>
      </c>
      <c r="O3293" s="11">
        <f>YEAR(Table1[[#This Row],[launch date  conversion]])</f>
        <v>2015</v>
      </c>
      <c r="P3293" t="b">
        <v>0</v>
      </c>
      <c r="Q3293">
        <v>14</v>
      </c>
      <c r="R3293" t="b">
        <v>1</v>
      </c>
      <c r="S3293" t="s">
        <v>8269</v>
      </c>
      <c r="T3293" t="s">
        <v>8356</v>
      </c>
      <c r="U3293" t="s">
        <v>8360</v>
      </c>
    </row>
    <row r="3294" spans="1:21" ht="50" customHeight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15" t="str">
        <f t="shared" si="153"/>
        <v>less than 1000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 s="9">
        <f t="shared" si="154"/>
        <v>42342.811898148153</v>
      </c>
      <c r="L3294" s="11">
        <v>2015</v>
      </c>
      <c r="M3294">
        <v>1444069748</v>
      </c>
      <c r="N3294" s="9">
        <f t="shared" si="155"/>
        <v>42282.770231481481</v>
      </c>
      <c r="O3294" s="11">
        <f>YEAR(Table1[[#This Row],[launch date  conversion]])</f>
        <v>2015</v>
      </c>
      <c r="P3294" t="b">
        <v>0</v>
      </c>
      <c r="Q3294">
        <v>15</v>
      </c>
      <c r="R3294" t="b">
        <v>1</v>
      </c>
      <c r="S3294" t="s">
        <v>8269</v>
      </c>
      <c r="T3294" t="s">
        <v>8356</v>
      </c>
      <c r="U3294" t="s">
        <v>8360</v>
      </c>
    </row>
    <row r="3295" spans="1:21" ht="50" customHeight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15" t="str">
        <f t="shared" si="153"/>
        <v>1000 to 4999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 s="9">
        <f t="shared" si="154"/>
        <v>42798.425370370373</v>
      </c>
      <c r="L3295" s="11">
        <v>2017</v>
      </c>
      <c r="M3295">
        <v>1486030352</v>
      </c>
      <c r="N3295" s="9">
        <f t="shared" si="155"/>
        <v>42768.425370370373</v>
      </c>
      <c r="O3295" s="11">
        <f>YEAR(Table1[[#This Row],[launch date  conversion]])</f>
        <v>2017</v>
      </c>
      <c r="P3295" t="b">
        <v>0</v>
      </c>
      <c r="Q3295">
        <v>91</v>
      </c>
      <c r="R3295" t="b">
        <v>1</v>
      </c>
      <c r="S3295" t="s">
        <v>8269</v>
      </c>
      <c r="T3295" t="s">
        <v>8356</v>
      </c>
      <c r="U3295" t="s">
        <v>8360</v>
      </c>
    </row>
    <row r="3296" spans="1:21" ht="50" customHeight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15" t="str">
        <f t="shared" si="153"/>
        <v>less than 1000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 s="9">
        <f t="shared" si="154"/>
        <v>42171.541134259256</v>
      </c>
      <c r="L3296" s="11">
        <v>2015</v>
      </c>
      <c r="M3296">
        <v>1431867554</v>
      </c>
      <c r="N3296" s="9">
        <f t="shared" si="155"/>
        <v>42141.541134259256</v>
      </c>
      <c r="O3296" s="11">
        <f>YEAR(Table1[[#This Row],[launch date  conversion]])</f>
        <v>2015</v>
      </c>
      <c r="P3296" t="b">
        <v>0</v>
      </c>
      <c r="Q3296">
        <v>24</v>
      </c>
      <c r="R3296" t="b">
        <v>1</v>
      </c>
      <c r="S3296" t="s">
        <v>8269</v>
      </c>
      <c r="T3296" t="s">
        <v>8356</v>
      </c>
      <c r="U3296" t="s">
        <v>8360</v>
      </c>
    </row>
    <row r="3297" spans="1:21" ht="50" customHeight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15" t="str">
        <f t="shared" si="153"/>
        <v>less than 1000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 s="9">
        <f t="shared" si="154"/>
        <v>42639.442465277782</v>
      </c>
      <c r="L3297" s="11">
        <v>2016</v>
      </c>
      <c r="M3297">
        <v>1472294229</v>
      </c>
      <c r="N3297" s="9">
        <f t="shared" si="155"/>
        <v>42609.442465277782</v>
      </c>
      <c r="O3297" s="11">
        <f>YEAR(Table1[[#This Row],[launch date  conversion]])</f>
        <v>2016</v>
      </c>
      <c r="P3297" t="b">
        <v>0</v>
      </c>
      <c r="Q3297">
        <v>27</v>
      </c>
      <c r="R3297" t="b">
        <v>1</v>
      </c>
      <c r="S3297" t="s">
        <v>8269</v>
      </c>
      <c r="T3297" t="s">
        <v>8356</v>
      </c>
      <c r="U3297" t="s">
        <v>8360</v>
      </c>
    </row>
    <row r="3298" spans="1:21" ht="50" customHeight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15" t="str">
        <f t="shared" si="153"/>
        <v>1000 to 4999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 s="9">
        <f t="shared" si="154"/>
        <v>42330.916666666672</v>
      </c>
      <c r="L3298" s="11">
        <v>2015</v>
      </c>
      <c r="M3298">
        <v>1446401372</v>
      </c>
      <c r="N3298" s="9">
        <f t="shared" si="155"/>
        <v>42309.756620370375</v>
      </c>
      <c r="O3298" s="11">
        <f>YEAR(Table1[[#This Row],[launch date  conversion]])</f>
        <v>2015</v>
      </c>
      <c r="P3298" t="b">
        <v>0</v>
      </c>
      <c r="Q3298">
        <v>47</v>
      </c>
      <c r="R3298" t="b">
        <v>1</v>
      </c>
      <c r="S3298" t="s">
        <v>8269</v>
      </c>
      <c r="T3298" t="s">
        <v>8356</v>
      </c>
      <c r="U3298" t="s">
        <v>8360</v>
      </c>
    </row>
    <row r="3299" spans="1:21" ht="50" customHeight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15" t="str">
        <f t="shared" si="153"/>
        <v>5000 to 9999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 s="9">
        <f t="shared" si="154"/>
        <v>42212.957638888889</v>
      </c>
      <c r="L3299" s="11">
        <v>2015</v>
      </c>
      <c r="M3299">
        <v>1436380256</v>
      </c>
      <c r="N3299" s="9">
        <f t="shared" si="155"/>
        <v>42193.771481481483</v>
      </c>
      <c r="O3299" s="11">
        <f>YEAR(Table1[[#This Row],[launch date  conversion]])</f>
        <v>2015</v>
      </c>
      <c r="P3299" t="b">
        <v>0</v>
      </c>
      <c r="Q3299">
        <v>44</v>
      </c>
      <c r="R3299" t="b">
        <v>1</v>
      </c>
      <c r="S3299" t="s">
        <v>8269</v>
      </c>
      <c r="T3299" t="s">
        <v>8356</v>
      </c>
      <c r="U3299" t="s">
        <v>8360</v>
      </c>
    </row>
    <row r="3300" spans="1:21" ht="50" customHeight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15" t="str">
        <f t="shared" si="153"/>
        <v>10000 to 14999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 s="9">
        <f t="shared" si="154"/>
        <v>42260</v>
      </c>
      <c r="L3300" s="11">
        <v>2015</v>
      </c>
      <c r="M3300">
        <v>1440370768</v>
      </c>
      <c r="N3300" s="9">
        <f t="shared" si="155"/>
        <v>42239.957962962959</v>
      </c>
      <c r="O3300" s="11">
        <f>YEAR(Table1[[#This Row],[launch date  conversion]])</f>
        <v>2015</v>
      </c>
      <c r="P3300" t="b">
        <v>0</v>
      </c>
      <c r="Q3300">
        <v>72</v>
      </c>
      <c r="R3300" t="b">
        <v>1</v>
      </c>
      <c r="S3300" t="s">
        <v>8269</v>
      </c>
      <c r="T3300" t="s">
        <v>8356</v>
      </c>
      <c r="U3300" t="s">
        <v>8360</v>
      </c>
    </row>
    <row r="3301" spans="1:21" ht="50" customHeight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15" t="str">
        <f t="shared" si="153"/>
        <v>1000 to 4999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 s="9">
        <f t="shared" si="154"/>
        <v>42291.917395833334</v>
      </c>
      <c r="L3301" s="11">
        <v>2015</v>
      </c>
      <c r="M3301">
        <v>1442268063</v>
      </c>
      <c r="N3301" s="9">
        <f t="shared" si="155"/>
        <v>42261.917395833334</v>
      </c>
      <c r="O3301" s="11">
        <f>YEAR(Table1[[#This Row],[launch date  conversion]])</f>
        <v>2015</v>
      </c>
      <c r="P3301" t="b">
        <v>0</v>
      </c>
      <c r="Q3301">
        <v>63</v>
      </c>
      <c r="R3301" t="b">
        <v>1</v>
      </c>
      <c r="S3301" t="s">
        <v>8269</v>
      </c>
      <c r="T3301" t="s">
        <v>8356</v>
      </c>
      <c r="U3301" t="s">
        <v>8360</v>
      </c>
    </row>
    <row r="3302" spans="1:21" ht="50" customHeight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15" t="str">
        <f t="shared" si="153"/>
        <v>1000 to 4999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 s="9">
        <f t="shared" si="154"/>
        <v>42123.743773148148</v>
      </c>
      <c r="L3302" s="11">
        <v>2015</v>
      </c>
      <c r="M3302">
        <v>1428515462</v>
      </c>
      <c r="N3302" s="9">
        <f t="shared" si="155"/>
        <v>42102.743773148148</v>
      </c>
      <c r="O3302" s="11">
        <f>YEAR(Table1[[#This Row],[launch date  conversion]])</f>
        <v>2015</v>
      </c>
      <c r="P3302" t="b">
        <v>0</v>
      </c>
      <c r="Q3302">
        <v>88</v>
      </c>
      <c r="R3302" t="b">
        <v>1</v>
      </c>
      <c r="S3302" t="s">
        <v>8269</v>
      </c>
      <c r="T3302" t="s">
        <v>8356</v>
      </c>
      <c r="U3302" t="s">
        <v>8360</v>
      </c>
    </row>
    <row r="3303" spans="1:21" ht="50" customHeight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15" t="str">
        <f t="shared" si="153"/>
        <v>1000 to 4999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 s="9">
        <f t="shared" si="154"/>
        <v>42583.290972222225</v>
      </c>
      <c r="L3303" s="11">
        <v>2016</v>
      </c>
      <c r="M3303">
        <v>1466185176</v>
      </c>
      <c r="N3303" s="9">
        <f t="shared" si="155"/>
        <v>42538.73583333334</v>
      </c>
      <c r="O3303" s="11">
        <f>YEAR(Table1[[#This Row],[launch date  conversion]])</f>
        <v>2016</v>
      </c>
      <c r="P3303" t="b">
        <v>0</v>
      </c>
      <c r="Q3303">
        <v>70</v>
      </c>
      <c r="R3303" t="b">
        <v>1</v>
      </c>
      <c r="S3303" t="s">
        <v>8269</v>
      </c>
      <c r="T3303" t="s">
        <v>8356</v>
      </c>
      <c r="U3303" t="s">
        <v>8360</v>
      </c>
    </row>
    <row r="3304" spans="1:21" ht="50" customHeight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15" t="str">
        <f t="shared" si="153"/>
        <v>5000 to 9999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 s="9">
        <f t="shared" si="154"/>
        <v>42711.35157407407</v>
      </c>
      <c r="L3304" s="11">
        <v>2016</v>
      </c>
      <c r="M3304">
        <v>1478507176</v>
      </c>
      <c r="N3304" s="9">
        <f t="shared" si="155"/>
        <v>42681.35157407407</v>
      </c>
      <c r="O3304" s="11">
        <f>YEAR(Table1[[#This Row],[launch date  conversion]])</f>
        <v>2016</v>
      </c>
      <c r="P3304" t="b">
        <v>0</v>
      </c>
      <c r="Q3304">
        <v>50</v>
      </c>
      <c r="R3304" t="b">
        <v>1</v>
      </c>
      <c r="S3304" t="s">
        <v>8269</v>
      </c>
      <c r="T3304" t="s">
        <v>8356</v>
      </c>
      <c r="U3304" t="s">
        <v>8360</v>
      </c>
    </row>
    <row r="3305" spans="1:21" ht="50" customHeight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15" t="str">
        <f t="shared" si="153"/>
        <v>1000 to 4999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 s="9">
        <f t="shared" si="154"/>
        <v>42091.609768518523</v>
      </c>
      <c r="L3305" s="11">
        <v>2015</v>
      </c>
      <c r="M3305">
        <v>1424533084</v>
      </c>
      <c r="N3305" s="9">
        <f t="shared" si="155"/>
        <v>42056.65143518518</v>
      </c>
      <c r="O3305" s="11">
        <f>YEAR(Table1[[#This Row],[launch date  conversion]])</f>
        <v>2015</v>
      </c>
      <c r="P3305" t="b">
        <v>0</v>
      </c>
      <c r="Q3305">
        <v>35</v>
      </c>
      <c r="R3305" t="b">
        <v>1</v>
      </c>
      <c r="S3305" t="s">
        <v>8269</v>
      </c>
      <c r="T3305" t="s">
        <v>8356</v>
      </c>
      <c r="U3305" t="s">
        <v>8360</v>
      </c>
    </row>
    <row r="3306" spans="1:21" ht="50" customHeight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15" t="str">
        <f t="shared" si="153"/>
        <v>15000 to 19999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 s="9">
        <f t="shared" si="154"/>
        <v>42726.624444444446</v>
      </c>
      <c r="L3306" s="11">
        <v>2016</v>
      </c>
      <c r="M3306">
        <v>1479826752</v>
      </c>
      <c r="N3306" s="9">
        <f t="shared" si="155"/>
        <v>42696.624444444446</v>
      </c>
      <c r="O3306" s="11">
        <f>YEAR(Table1[[#This Row],[launch date  conversion]])</f>
        <v>2016</v>
      </c>
      <c r="P3306" t="b">
        <v>0</v>
      </c>
      <c r="Q3306">
        <v>175</v>
      </c>
      <c r="R3306" t="b">
        <v>1</v>
      </c>
      <c r="S3306" t="s">
        <v>8269</v>
      </c>
      <c r="T3306" t="s">
        <v>8356</v>
      </c>
      <c r="U3306" t="s">
        <v>8360</v>
      </c>
    </row>
    <row r="3307" spans="1:21" ht="50" customHeight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15" t="str">
        <f t="shared" si="153"/>
        <v>1000 to 4999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 s="9">
        <f t="shared" si="154"/>
        <v>42216.855879629627</v>
      </c>
      <c r="L3307" s="11">
        <v>2015</v>
      </c>
      <c r="M3307">
        <v>1435782748</v>
      </c>
      <c r="N3307" s="9">
        <f t="shared" si="155"/>
        <v>42186.855879629627</v>
      </c>
      <c r="O3307" s="11">
        <f>YEAR(Table1[[#This Row],[launch date  conversion]])</f>
        <v>2015</v>
      </c>
      <c r="P3307" t="b">
        <v>0</v>
      </c>
      <c r="Q3307">
        <v>20</v>
      </c>
      <c r="R3307" t="b">
        <v>1</v>
      </c>
      <c r="S3307" t="s">
        <v>8269</v>
      </c>
      <c r="T3307" t="s">
        <v>8356</v>
      </c>
      <c r="U3307" t="s">
        <v>8360</v>
      </c>
    </row>
    <row r="3308" spans="1:21" ht="50" customHeight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15" t="str">
        <f t="shared" si="153"/>
        <v>1000 to 4999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 s="9">
        <f t="shared" si="154"/>
        <v>42531.125</v>
      </c>
      <c r="L3308" s="11">
        <v>2016</v>
      </c>
      <c r="M3308">
        <v>1462252542</v>
      </c>
      <c r="N3308" s="9">
        <f t="shared" si="155"/>
        <v>42493.219236111108</v>
      </c>
      <c r="O3308" s="11">
        <f>YEAR(Table1[[#This Row],[launch date  conversion]])</f>
        <v>2016</v>
      </c>
      <c r="P3308" t="b">
        <v>0</v>
      </c>
      <c r="Q3308">
        <v>54</v>
      </c>
      <c r="R3308" t="b">
        <v>1</v>
      </c>
      <c r="S3308" t="s">
        <v>8269</v>
      </c>
      <c r="T3308" t="s">
        <v>8356</v>
      </c>
      <c r="U3308" t="s">
        <v>8360</v>
      </c>
    </row>
    <row r="3309" spans="1:21" ht="50" customHeight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15" t="str">
        <f t="shared" si="153"/>
        <v>1000 to 4999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 s="9">
        <f t="shared" si="154"/>
        <v>42505.057164351849</v>
      </c>
      <c r="L3309" s="11">
        <v>2016</v>
      </c>
      <c r="M3309">
        <v>1460683339</v>
      </c>
      <c r="N3309" s="9">
        <f t="shared" si="155"/>
        <v>42475.057164351849</v>
      </c>
      <c r="O3309" s="11">
        <f>YEAR(Table1[[#This Row],[launch date  conversion]])</f>
        <v>2016</v>
      </c>
      <c r="P3309" t="b">
        <v>0</v>
      </c>
      <c r="Q3309">
        <v>20</v>
      </c>
      <c r="R3309" t="b">
        <v>1</v>
      </c>
      <c r="S3309" t="s">
        <v>8269</v>
      </c>
      <c r="T3309" t="s">
        <v>8356</v>
      </c>
      <c r="U3309" t="s">
        <v>8360</v>
      </c>
    </row>
    <row r="3310" spans="1:21" ht="50" customHeight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15" t="str">
        <f t="shared" si="153"/>
        <v>1000 to 4999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 s="9">
        <f t="shared" si="154"/>
        <v>42473.876909722225</v>
      </c>
      <c r="L3310" s="11">
        <v>2016</v>
      </c>
      <c r="M3310">
        <v>1458766965</v>
      </c>
      <c r="N3310" s="9">
        <f t="shared" si="155"/>
        <v>42452.876909722225</v>
      </c>
      <c r="O3310" s="11">
        <f>YEAR(Table1[[#This Row],[launch date  conversion]])</f>
        <v>2016</v>
      </c>
      <c r="P3310" t="b">
        <v>0</v>
      </c>
      <c r="Q3310">
        <v>57</v>
      </c>
      <c r="R3310" t="b">
        <v>1</v>
      </c>
      <c r="S3310" t="s">
        <v>8269</v>
      </c>
      <c r="T3310" t="s">
        <v>8356</v>
      </c>
      <c r="U3310" t="s">
        <v>8360</v>
      </c>
    </row>
    <row r="3311" spans="1:21" ht="50" customHeight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15" t="str">
        <f t="shared" si="153"/>
        <v>less than 1000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 s="9">
        <f t="shared" si="154"/>
        <v>42659.650208333333</v>
      </c>
      <c r="L3311" s="11">
        <v>2016</v>
      </c>
      <c r="M3311">
        <v>1473953778</v>
      </c>
      <c r="N3311" s="9">
        <f t="shared" si="155"/>
        <v>42628.650208333333</v>
      </c>
      <c r="O3311" s="11">
        <f>YEAR(Table1[[#This Row],[launch date  conversion]])</f>
        <v>2016</v>
      </c>
      <c r="P3311" t="b">
        <v>0</v>
      </c>
      <c r="Q3311">
        <v>31</v>
      </c>
      <c r="R3311" t="b">
        <v>1</v>
      </c>
      <c r="S3311" t="s">
        <v>8269</v>
      </c>
      <c r="T3311" t="s">
        <v>8356</v>
      </c>
      <c r="U3311" t="s">
        <v>8360</v>
      </c>
    </row>
    <row r="3312" spans="1:21" ht="50" customHeight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15" t="str">
        <f t="shared" si="153"/>
        <v>5000 to 9999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 s="9">
        <f t="shared" si="154"/>
        <v>42283.928530092591</v>
      </c>
      <c r="L3312" s="11">
        <v>2015</v>
      </c>
      <c r="M3312">
        <v>1441577825</v>
      </c>
      <c r="N3312" s="9">
        <f t="shared" si="155"/>
        <v>42253.928530092591</v>
      </c>
      <c r="O3312" s="11">
        <f>YEAR(Table1[[#This Row],[launch date  conversion]])</f>
        <v>2015</v>
      </c>
      <c r="P3312" t="b">
        <v>0</v>
      </c>
      <c r="Q3312">
        <v>31</v>
      </c>
      <c r="R3312" t="b">
        <v>1</v>
      </c>
      <c r="S3312" t="s">
        <v>8269</v>
      </c>
      <c r="T3312" t="s">
        <v>8356</v>
      </c>
      <c r="U3312" t="s">
        <v>8360</v>
      </c>
    </row>
    <row r="3313" spans="1:21" ht="50" customHeight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15" t="str">
        <f t="shared" si="153"/>
        <v>1000 to 4999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 s="9">
        <f t="shared" si="154"/>
        <v>42294.29178240741</v>
      </c>
      <c r="L3313" s="11">
        <v>2015</v>
      </c>
      <c r="M3313">
        <v>1442473210</v>
      </c>
      <c r="N3313" s="9">
        <f t="shared" si="155"/>
        <v>42264.29178240741</v>
      </c>
      <c r="O3313" s="11">
        <f>YEAR(Table1[[#This Row],[launch date  conversion]])</f>
        <v>2015</v>
      </c>
      <c r="P3313" t="b">
        <v>0</v>
      </c>
      <c r="Q3313">
        <v>45</v>
      </c>
      <c r="R3313" t="b">
        <v>1</v>
      </c>
      <c r="S3313" t="s">
        <v>8269</v>
      </c>
      <c r="T3313" t="s">
        <v>8356</v>
      </c>
      <c r="U3313" t="s">
        <v>8360</v>
      </c>
    </row>
    <row r="3314" spans="1:21" ht="50" customHeight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15" t="str">
        <f t="shared" si="153"/>
        <v>1000 to 4999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 s="9">
        <f t="shared" si="154"/>
        <v>42685.916666666672</v>
      </c>
      <c r="L3314" s="11">
        <v>2016</v>
      </c>
      <c r="M3314">
        <v>1477077946</v>
      </c>
      <c r="N3314" s="9">
        <f t="shared" si="155"/>
        <v>42664.809560185182</v>
      </c>
      <c r="O3314" s="11">
        <f>YEAR(Table1[[#This Row],[launch date  conversion]])</f>
        <v>2016</v>
      </c>
      <c r="P3314" t="b">
        <v>0</v>
      </c>
      <c r="Q3314">
        <v>41</v>
      </c>
      <c r="R3314" t="b">
        <v>1</v>
      </c>
      <c r="S3314" t="s">
        <v>8269</v>
      </c>
      <c r="T3314" t="s">
        <v>8356</v>
      </c>
      <c r="U3314" t="s">
        <v>8360</v>
      </c>
    </row>
    <row r="3315" spans="1:21" ht="50" customHeight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15" t="str">
        <f t="shared" si="153"/>
        <v>1000 to 4999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 s="9">
        <f t="shared" si="154"/>
        <v>42396.041666666672</v>
      </c>
      <c r="L3315" s="11">
        <v>2016</v>
      </c>
      <c r="M3315">
        <v>1452664317</v>
      </c>
      <c r="N3315" s="9">
        <f t="shared" si="155"/>
        <v>42382.244409722218</v>
      </c>
      <c r="O3315" s="11">
        <f>YEAR(Table1[[#This Row],[launch date  conversion]])</f>
        <v>2016</v>
      </c>
      <c r="P3315" t="b">
        <v>0</v>
      </c>
      <c r="Q3315">
        <v>29</v>
      </c>
      <c r="R3315" t="b">
        <v>1</v>
      </c>
      <c r="S3315" t="s">
        <v>8269</v>
      </c>
      <c r="T3315" t="s">
        <v>8356</v>
      </c>
      <c r="U3315" t="s">
        <v>8360</v>
      </c>
    </row>
    <row r="3316" spans="1:21" ht="50" customHeight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15" t="str">
        <f t="shared" si="153"/>
        <v>less than 1000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 s="9">
        <f t="shared" si="154"/>
        <v>42132.836805555555</v>
      </c>
      <c r="L3316" s="11">
        <v>2015</v>
      </c>
      <c r="M3316">
        <v>1428733511</v>
      </c>
      <c r="N3316" s="9">
        <f t="shared" si="155"/>
        <v>42105.267488425925</v>
      </c>
      <c r="O3316" s="11">
        <f>YEAR(Table1[[#This Row],[launch date  conversion]])</f>
        <v>2015</v>
      </c>
      <c r="P3316" t="b">
        <v>0</v>
      </c>
      <c r="Q3316">
        <v>58</v>
      </c>
      <c r="R3316" t="b">
        <v>1</v>
      </c>
      <c r="S3316" t="s">
        <v>8269</v>
      </c>
      <c r="T3316" t="s">
        <v>8356</v>
      </c>
      <c r="U3316" t="s">
        <v>8360</v>
      </c>
    </row>
    <row r="3317" spans="1:21" ht="50" customHeight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15" t="str">
        <f t="shared" si="153"/>
        <v>1000 to 4999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 s="9">
        <f t="shared" si="154"/>
        <v>42496.303715277783</v>
      </c>
      <c r="L3317" s="11">
        <v>2016</v>
      </c>
      <c r="M3317">
        <v>1459927041</v>
      </c>
      <c r="N3317" s="9">
        <f t="shared" si="155"/>
        <v>42466.303715277783</v>
      </c>
      <c r="O3317" s="11">
        <f>YEAR(Table1[[#This Row],[launch date  conversion]])</f>
        <v>2016</v>
      </c>
      <c r="P3317" t="b">
        <v>0</v>
      </c>
      <c r="Q3317">
        <v>89</v>
      </c>
      <c r="R3317" t="b">
        <v>1</v>
      </c>
      <c r="S3317" t="s">
        <v>8269</v>
      </c>
      <c r="T3317" t="s">
        <v>8356</v>
      </c>
      <c r="U3317" t="s">
        <v>8360</v>
      </c>
    </row>
    <row r="3318" spans="1:21" ht="50" customHeight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15" t="str">
        <f t="shared" si="153"/>
        <v>10000 to 14999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 s="9">
        <f t="shared" si="154"/>
        <v>41859.57916666667</v>
      </c>
      <c r="L3318" s="11">
        <v>2014</v>
      </c>
      <c r="M3318">
        <v>1404680075</v>
      </c>
      <c r="N3318" s="9">
        <f t="shared" si="155"/>
        <v>41826.871238425927</v>
      </c>
      <c r="O3318" s="11">
        <f>YEAR(Table1[[#This Row],[launch date  conversion]])</f>
        <v>2014</v>
      </c>
      <c r="P3318" t="b">
        <v>0</v>
      </c>
      <c r="Q3318">
        <v>125</v>
      </c>
      <c r="R3318" t="b">
        <v>1</v>
      </c>
      <c r="S3318" t="s">
        <v>8269</v>
      </c>
      <c r="T3318" t="s">
        <v>8356</v>
      </c>
      <c r="U3318" t="s">
        <v>8360</v>
      </c>
    </row>
    <row r="3319" spans="1:21" ht="50" customHeight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15" t="str">
        <f t="shared" si="153"/>
        <v>1000 to 4999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 s="9">
        <f t="shared" si="154"/>
        <v>42529.039629629624</v>
      </c>
      <c r="L3319" s="11">
        <v>2016</v>
      </c>
      <c r="M3319">
        <v>1462755424</v>
      </c>
      <c r="N3319" s="9">
        <f t="shared" si="155"/>
        <v>42499.039629629624</v>
      </c>
      <c r="O3319" s="11">
        <f>YEAR(Table1[[#This Row],[launch date  conversion]])</f>
        <v>2016</v>
      </c>
      <c r="P3319" t="b">
        <v>0</v>
      </c>
      <c r="Q3319">
        <v>18</v>
      </c>
      <c r="R3319" t="b">
        <v>1</v>
      </c>
      <c r="S3319" t="s">
        <v>8269</v>
      </c>
      <c r="T3319" t="s">
        <v>8356</v>
      </c>
      <c r="U3319" t="s">
        <v>8360</v>
      </c>
    </row>
    <row r="3320" spans="1:21" ht="50" customHeight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15" t="str">
        <f t="shared" si="153"/>
        <v>1000 to 4999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 s="9">
        <f t="shared" si="154"/>
        <v>42471.104166666672</v>
      </c>
      <c r="L3320" s="11">
        <v>2016</v>
      </c>
      <c r="M3320">
        <v>1456902893</v>
      </c>
      <c r="N3320" s="9">
        <f t="shared" si="155"/>
        <v>42431.302002314813</v>
      </c>
      <c r="O3320" s="11">
        <f>YEAR(Table1[[#This Row],[launch date  conversion]])</f>
        <v>2016</v>
      </c>
      <c r="P3320" t="b">
        <v>0</v>
      </c>
      <c r="Q3320">
        <v>32</v>
      </c>
      <c r="R3320" t="b">
        <v>1</v>
      </c>
      <c r="S3320" t="s">
        <v>8269</v>
      </c>
      <c r="T3320" t="s">
        <v>8356</v>
      </c>
      <c r="U3320" t="s">
        <v>8360</v>
      </c>
    </row>
    <row r="3321" spans="1:21" ht="50" customHeight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15" t="str">
        <f t="shared" si="153"/>
        <v>less than 1000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 s="9">
        <f t="shared" si="154"/>
        <v>42035.585486111115</v>
      </c>
      <c r="L3321" s="11">
        <v>2015</v>
      </c>
      <c r="M3321">
        <v>1418824986</v>
      </c>
      <c r="N3321" s="9">
        <f t="shared" si="155"/>
        <v>41990.585486111115</v>
      </c>
      <c r="O3321" s="11">
        <f>YEAR(Table1[[#This Row],[launch date  conversion]])</f>
        <v>2014</v>
      </c>
      <c r="P3321" t="b">
        <v>0</v>
      </c>
      <c r="Q3321">
        <v>16</v>
      </c>
      <c r="R3321" t="b">
        <v>1</v>
      </c>
      <c r="S3321" t="s">
        <v>8269</v>
      </c>
      <c r="T3321" t="s">
        <v>8356</v>
      </c>
      <c r="U3321" t="s">
        <v>8360</v>
      </c>
    </row>
    <row r="3322" spans="1:21" ht="50" customHeight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15" t="str">
        <f t="shared" si="153"/>
        <v>1000 to 4999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 s="9">
        <f t="shared" si="154"/>
        <v>42543.045798611114</v>
      </c>
      <c r="L3322" s="11">
        <v>2016</v>
      </c>
      <c r="M3322">
        <v>1463965557</v>
      </c>
      <c r="N3322" s="9">
        <f t="shared" si="155"/>
        <v>42513.045798611114</v>
      </c>
      <c r="O3322" s="11">
        <f>YEAR(Table1[[#This Row],[launch date  conversion]])</f>
        <v>2016</v>
      </c>
      <c r="P3322" t="b">
        <v>0</v>
      </c>
      <c r="Q3322">
        <v>38</v>
      </c>
      <c r="R3322" t="b">
        <v>1</v>
      </c>
      <c r="S3322" t="s">
        <v>8269</v>
      </c>
      <c r="T3322" t="s">
        <v>8356</v>
      </c>
      <c r="U3322" t="s">
        <v>8360</v>
      </c>
    </row>
    <row r="3323" spans="1:21" ht="50" customHeight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15" t="str">
        <f t="shared" si="153"/>
        <v>less than 1000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 s="9">
        <f t="shared" si="154"/>
        <v>41928.165972222225</v>
      </c>
      <c r="L3323" s="11">
        <v>2014</v>
      </c>
      <c r="M3323">
        <v>1412216665</v>
      </c>
      <c r="N3323" s="9">
        <f t="shared" si="155"/>
        <v>41914.100289351853</v>
      </c>
      <c r="O3323" s="11">
        <f>YEAR(Table1[[#This Row],[launch date  conversion]])</f>
        <v>2014</v>
      </c>
      <c r="P3323" t="b">
        <v>0</v>
      </c>
      <c r="Q3323">
        <v>15</v>
      </c>
      <c r="R3323" t="b">
        <v>1</v>
      </c>
      <c r="S3323" t="s">
        <v>8269</v>
      </c>
      <c r="T3323" t="s">
        <v>8356</v>
      </c>
      <c r="U3323" t="s">
        <v>8360</v>
      </c>
    </row>
    <row r="3324" spans="1:21" ht="50" customHeight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15" t="str">
        <f t="shared" si="153"/>
        <v>1000 to 4999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 s="9">
        <f t="shared" si="154"/>
        <v>42543.163194444445</v>
      </c>
      <c r="L3324" s="11">
        <v>2016</v>
      </c>
      <c r="M3324">
        <v>1464653696</v>
      </c>
      <c r="N3324" s="9">
        <f t="shared" si="155"/>
        <v>42521.010370370372</v>
      </c>
      <c r="O3324" s="11">
        <f>YEAR(Table1[[#This Row],[launch date  conversion]])</f>
        <v>2016</v>
      </c>
      <c r="P3324" t="b">
        <v>0</v>
      </c>
      <c r="Q3324">
        <v>23</v>
      </c>
      <c r="R3324" t="b">
        <v>1</v>
      </c>
      <c r="S3324" t="s">
        <v>8269</v>
      </c>
      <c r="T3324" t="s">
        <v>8356</v>
      </c>
      <c r="U3324" t="s">
        <v>8360</v>
      </c>
    </row>
    <row r="3325" spans="1:21" ht="50" customHeight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15" t="str">
        <f t="shared" si="153"/>
        <v>1000 to 4999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 s="9">
        <f t="shared" si="154"/>
        <v>42638.36583333333</v>
      </c>
      <c r="L3325" s="11">
        <v>2016</v>
      </c>
      <c r="M3325">
        <v>1472201208</v>
      </c>
      <c r="N3325" s="9">
        <f t="shared" si="155"/>
        <v>42608.36583333333</v>
      </c>
      <c r="O3325" s="11">
        <f>YEAR(Table1[[#This Row],[launch date  conversion]])</f>
        <v>2016</v>
      </c>
      <c r="P3325" t="b">
        <v>0</v>
      </c>
      <c r="Q3325">
        <v>49</v>
      </c>
      <c r="R3325" t="b">
        <v>1</v>
      </c>
      <c r="S3325" t="s">
        <v>8269</v>
      </c>
      <c r="T3325" t="s">
        <v>8356</v>
      </c>
      <c r="U3325" t="s">
        <v>8360</v>
      </c>
    </row>
    <row r="3326" spans="1:21" ht="50" customHeight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15" t="str">
        <f t="shared" si="153"/>
        <v>1000 to 4999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 s="9">
        <f t="shared" si="154"/>
        <v>42526.58321759259</v>
      </c>
      <c r="L3326" s="11">
        <v>2016</v>
      </c>
      <c r="M3326">
        <v>1463925590</v>
      </c>
      <c r="N3326" s="9">
        <f t="shared" si="155"/>
        <v>42512.58321759259</v>
      </c>
      <c r="O3326" s="11">
        <f>YEAR(Table1[[#This Row],[launch date  conversion]])</f>
        <v>2016</v>
      </c>
      <c r="P3326" t="b">
        <v>0</v>
      </c>
      <c r="Q3326">
        <v>10</v>
      </c>
      <c r="R3326" t="b">
        <v>1</v>
      </c>
      <c r="S3326" t="s">
        <v>8269</v>
      </c>
      <c r="T3326" t="s">
        <v>8356</v>
      </c>
      <c r="U3326" t="s">
        <v>8360</v>
      </c>
    </row>
    <row r="3327" spans="1:21" ht="50" customHeight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15" t="str">
        <f t="shared" si="153"/>
        <v>less than 1000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 s="9">
        <f t="shared" si="154"/>
        <v>42099.743946759263</v>
      </c>
      <c r="L3327" s="11">
        <v>2015</v>
      </c>
      <c r="M3327">
        <v>1425235877</v>
      </c>
      <c r="N3327" s="9">
        <f t="shared" si="155"/>
        <v>42064.785613425927</v>
      </c>
      <c r="O3327" s="11">
        <f>YEAR(Table1[[#This Row],[launch date  conversion]])</f>
        <v>2015</v>
      </c>
      <c r="P3327" t="b">
        <v>0</v>
      </c>
      <c r="Q3327">
        <v>15</v>
      </c>
      <c r="R3327" t="b">
        <v>1</v>
      </c>
      <c r="S3327" t="s">
        <v>8269</v>
      </c>
      <c r="T3327" t="s">
        <v>8356</v>
      </c>
      <c r="U3327" t="s">
        <v>8360</v>
      </c>
    </row>
    <row r="3328" spans="1:21" ht="50" customHeight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15" t="str">
        <f t="shared" si="153"/>
        <v>5000 to 9999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 s="9">
        <f t="shared" si="154"/>
        <v>42071.67251157407</v>
      </c>
      <c r="L3328" s="11">
        <v>2015</v>
      </c>
      <c r="M3328">
        <v>1423242505</v>
      </c>
      <c r="N3328" s="9">
        <f t="shared" si="155"/>
        <v>42041.714178240742</v>
      </c>
      <c r="O3328" s="11">
        <f>YEAR(Table1[[#This Row],[launch date  conversion]])</f>
        <v>2015</v>
      </c>
      <c r="P3328" t="b">
        <v>0</v>
      </c>
      <c r="Q3328">
        <v>57</v>
      </c>
      <c r="R3328" t="b">
        <v>1</v>
      </c>
      <c r="S3328" t="s">
        <v>8269</v>
      </c>
      <c r="T3328" t="s">
        <v>8356</v>
      </c>
      <c r="U3328" t="s">
        <v>8360</v>
      </c>
    </row>
    <row r="3329" spans="1:21" ht="50" customHeight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15" t="str">
        <f t="shared" si="153"/>
        <v>less than 1000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 s="9">
        <f t="shared" si="154"/>
        <v>42498.374606481477</v>
      </c>
      <c r="L3329" s="11">
        <v>2016</v>
      </c>
      <c r="M3329">
        <v>1460105966</v>
      </c>
      <c r="N3329" s="9">
        <f t="shared" si="155"/>
        <v>42468.374606481477</v>
      </c>
      <c r="O3329" s="11">
        <f>YEAR(Table1[[#This Row],[launch date  conversion]])</f>
        <v>2016</v>
      </c>
      <c r="P3329" t="b">
        <v>0</v>
      </c>
      <c r="Q3329">
        <v>33</v>
      </c>
      <c r="R3329" t="b">
        <v>1</v>
      </c>
      <c r="S3329" t="s">
        <v>8269</v>
      </c>
      <c r="T3329" t="s">
        <v>8356</v>
      </c>
      <c r="U3329" t="s">
        <v>8360</v>
      </c>
    </row>
    <row r="3330" spans="1:21" ht="50" customHeight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15" t="str">
        <f t="shared" ref="E3330:E3393" si="156">_xlfn.IFS(D3330&lt;1000,"less than 1000",D3330&lt;5000, "1000 to 4999",D3330&lt;10000, "5000 to 9999",D3330&lt;15000, "10000 to 14999",D3330&lt;20000,"15000 to 19999",D3330&lt;25000, "20000 to 24999", D3330&lt;30000, "25000 to 29999",D3330&lt;35000,"30000 to 34999", D3330&lt;40000,"35000 to 39999", D3330&lt;45000,"40000 to 44999",D3330&lt;50000,"45000 to 49999",TRUE, "Greater than 50000")</f>
        <v>1000 to 4999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 s="9">
        <f t="shared" si="154"/>
        <v>41825.041666666664</v>
      </c>
      <c r="L3330" s="11">
        <v>2014</v>
      </c>
      <c r="M3330">
        <v>1404308883</v>
      </c>
      <c r="N3330" s="9">
        <f t="shared" si="155"/>
        <v>41822.57503472222</v>
      </c>
      <c r="O3330" s="11">
        <f>YEAR(Table1[[#This Row],[launch date  conversion]])</f>
        <v>2014</v>
      </c>
      <c r="P3330" t="b">
        <v>0</v>
      </c>
      <c r="Q3330">
        <v>9</v>
      </c>
      <c r="R3330" t="b">
        <v>1</v>
      </c>
      <c r="S3330" t="s">
        <v>8269</v>
      </c>
      <c r="T3330" t="s">
        <v>8356</v>
      </c>
      <c r="U3330" t="s">
        <v>8360</v>
      </c>
    </row>
    <row r="3331" spans="1:21" ht="50" customHeight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15" t="str">
        <f t="shared" si="156"/>
        <v>1000 to 4999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 s="9">
        <f t="shared" ref="K3331:K3394" si="157">(((J3331/60)/60)/24)+DATE(1970,1,1)</f>
        <v>41847.958333333336</v>
      </c>
      <c r="L3331" s="11">
        <v>2014</v>
      </c>
      <c r="M3331">
        <v>1405583108</v>
      </c>
      <c r="N3331" s="9">
        <f t="shared" ref="N3331:N3394" si="158">(((M3331/60)/60)/24)+DATE(1970,1,1)</f>
        <v>41837.323009259257</v>
      </c>
      <c r="O3331" s="11">
        <f>YEAR(Table1[[#This Row],[launch date  conversion]])</f>
        <v>2014</v>
      </c>
      <c r="P3331" t="b">
        <v>0</v>
      </c>
      <c r="Q3331">
        <v>26</v>
      </c>
      <c r="R3331" t="b">
        <v>1</v>
      </c>
      <c r="S3331" t="s">
        <v>8269</v>
      </c>
      <c r="T3331" t="s">
        <v>8356</v>
      </c>
      <c r="U3331" t="s">
        <v>8360</v>
      </c>
    </row>
    <row r="3332" spans="1:21" ht="50" customHeight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15" t="str">
        <f t="shared" si="156"/>
        <v>1000 to 4999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 s="9">
        <f t="shared" si="157"/>
        <v>42095.845694444448</v>
      </c>
      <c r="L3332" s="11">
        <v>2015</v>
      </c>
      <c r="M3332">
        <v>1425331068</v>
      </c>
      <c r="N3332" s="9">
        <f t="shared" si="158"/>
        <v>42065.887361111112</v>
      </c>
      <c r="O3332" s="11">
        <f>YEAR(Table1[[#This Row],[launch date  conversion]])</f>
        <v>2015</v>
      </c>
      <c r="P3332" t="b">
        <v>0</v>
      </c>
      <c r="Q3332">
        <v>69</v>
      </c>
      <c r="R3332" t="b">
        <v>1</v>
      </c>
      <c r="S3332" t="s">
        <v>8269</v>
      </c>
      <c r="T3332" t="s">
        <v>8356</v>
      </c>
      <c r="U3332" t="s">
        <v>8360</v>
      </c>
    </row>
    <row r="3333" spans="1:21" ht="50" customHeight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15" t="str">
        <f t="shared" si="156"/>
        <v>5000 to 9999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 s="9">
        <f t="shared" si="157"/>
        <v>42283.697754629626</v>
      </c>
      <c r="L3333" s="11">
        <v>2015</v>
      </c>
      <c r="M3333">
        <v>1441125886</v>
      </c>
      <c r="N3333" s="9">
        <f t="shared" si="158"/>
        <v>42248.697754629626</v>
      </c>
      <c r="O3333" s="11">
        <f>YEAR(Table1[[#This Row],[launch date  conversion]])</f>
        <v>2015</v>
      </c>
      <c r="P3333" t="b">
        <v>0</v>
      </c>
      <c r="Q3333">
        <v>65</v>
      </c>
      <c r="R3333" t="b">
        <v>1</v>
      </c>
      <c r="S3333" t="s">
        <v>8269</v>
      </c>
      <c r="T3333" t="s">
        <v>8356</v>
      </c>
      <c r="U3333" t="s">
        <v>8360</v>
      </c>
    </row>
    <row r="3334" spans="1:21" ht="50" customHeight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15" t="str">
        <f t="shared" si="156"/>
        <v>5000 to 9999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 s="9">
        <f t="shared" si="157"/>
        <v>41839.860300925924</v>
      </c>
      <c r="L3334" s="11">
        <v>2014</v>
      </c>
      <c r="M3334">
        <v>1403210330</v>
      </c>
      <c r="N3334" s="9">
        <f t="shared" si="158"/>
        <v>41809.860300925924</v>
      </c>
      <c r="O3334" s="11">
        <f>YEAR(Table1[[#This Row],[launch date  conversion]])</f>
        <v>2014</v>
      </c>
      <c r="P3334" t="b">
        <v>0</v>
      </c>
      <c r="Q3334">
        <v>83</v>
      </c>
      <c r="R3334" t="b">
        <v>1</v>
      </c>
      <c r="S3334" t="s">
        <v>8269</v>
      </c>
      <c r="T3334" t="s">
        <v>8356</v>
      </c>
      <c r="U3334" t="s">
        <v>8360</v>
      </c>
    </row>
    <row r="3335" spans="1:21" ht="50" customHeight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15" t="str">
        <f t="shared" si="156"/>
        <v>1000 to 4999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 s="9">
        <f t="shared" si="157"/>
        <v>42170.676851851851</v>
      </c>
      <c r="L3335" s="11">
        <v>2015</v>
      </c>
      <c r="M3335">
        <v>1432484080</v>
      </c>
      <c r="N3335" s="9">
        <f t="shared" si="158"/>
        <v>42148.676851851851</v>
      </c>
      <c r="O3335" s="11">
        <f>YEAR(Table1[[#This Row],[launch date  conversion]])</f>
        <v>2015</v>
      </c>
      <c r="P3335" t="b">
        <v>0</v>
      </c>
      <c r="Q3335">
        <v>111</v>
      </c>
      <c r="R3335" t="b">
        <v>1</v>
      </c>
      <c r="S3335" t="s">
        <v>8269</v>
      </c>
      <c r="T3335" t="s">
        <v>8356</v>
      </c>
      <c r="U3335" t="s">
        <v>8360</v>
      </c>
    </row>
    <row r="3336" spans="1:21" ht="50" customHeight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15" t="str">
        <f t="shared" si="156"/>
        <v>1000 to 4999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 s="9">
        <f t="shared" si="157"/>
        <v>42215.521087962959</v>
      </c>
      <c r="L3336" s="11">
        <v>2015</v>
      </c>
      <c r="M3336">
        <v>1435667422</v>
      </c>
      <c r="N3336" s="9">
        <f t="shared" si="158"/>
        <v>42185.521087962959</v>
      </c>
      <c r="O3336" s="11">
        <f>YEAR(Table1[[#This Row],[launch date  conversion]])</f>
        <v>2015</v>
      </c>
      <c r="P3336" t="b">
        <v>0</v>
      </c>
      <c r="Q3336">
        <v>46</v>
      </c>
      <c r="R3336" t="b">
        <v>1</v>
      </c>
      <c r="S3336" t="s">
        <v>8269</v>
      </c>
      <c r="T3336" t="s">
        <v>8356</v>
      </c>
      <c r="U3336" t="s">
        <v>8360</v>
      </c>
    </row>
    <row r="3337" spans="1:21" ht="50" customHeight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15" t="str">
        <f t="shared" si="156"/>
        <v>5000 to 9999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 s="9">
        <f t="shared" si="157"/>
        <v>41854.958333333336</v>
      </c>
      <c r="L3337" s="11">
        <v>2014</v>
      </c>
      <c r="M3337">
        <v>1404749446</v>
      </c>
      <c r="N3337" s="9">
        <f t="shared" si="158"/>
        <v>41827.674143518518</v>
      </c>
      <c r="O3337" s="11">
        <f>YEAR(Table1[[#This Row],[launch date  conversion]])</f>
        <v>2014</v>
      </c>
      <c r="P3337" t="b">
        <v>0</v>
      </c>
      <c r="Q3337">
        <v>63</v>
      </c>
      <c r="R3337" t="b">
        <v>1</v>
      </c>
      <c r="S3337" t="s">
        <v>8269</v>
      </c>
      <c r="T3337" t="s">
        <v>8356</v>
      </c>
      <c r="U3337" t="s">
        <v>8360</v>
      </c>
    </row>
    <row r="3338" spans="1:21" ht="50" customHeight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15" t="str">
        <f t="shared" si="156"/>
        <v>less than 1000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 s="9">
        <f t="shared" si="157"/>
        <v>42465.35701388889</v>
      </c>
      <c r="L3338" s="11">
        <v>2016</v>
      </c>
      <c r="M3338">
        <v>1457429646</v>
      </c>
      <c r="N3338" s="9">
        <f t="shared" si="158"/>
        <v>42437.398680555561</v>
      </c>
      <c r="O3338" s="11">
        <f>YEAR(Table1[[#This Row],[launch date  conversion]])</f>
        <v>2016</v>
      </c>
      <c r="P3338" t="b">
        <v>0</v>
      </c>
      <c r="Q3338">
        <v>9</v>
      </c>
      <c r="R3338" t="b">
        <v>1</v>
      </c>
      <c r="S3338" t="s">
        <v>8269</v>
      </c>
      <c r="T3338" t="s">
        <v>8356</v>
      </c>
      <c r="U3338" t="s">
        <v>8360</v>
      </c>
    </row>
    <row r="3339" spans="1:21" ht="50" customHeight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15" t="str">
        <f t="shared" si="156"/>
        <v>1000 to 4999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 s="9">
        <f t="shared" si="157"/>
        <v>41922.875</v>
      </c>
      <c r="L3339" s="11">
        <v>2014</v>
      </c>
      <c r="M3339">
        <v>1411109167</v>
      </c>
      <c r="N3339" s="9">
        <f t="shared" si="158"/>
        <v>41901.282025462962</v>
      </c>
      <c r="O3339" s="11">
        <f>YEAR(Table1[[#This Row],[launch date  conversion]])</f>
        <v>2014</v>
      </c>
      <c r="P3339" t="b">
        <v>0</v>
      </c>
      <c r="Q3339">
        <v>34</v>
      </c>
      <c r="R3339" t="b">
        <v>1</v>
      </c>
      <c r="S3339" t="s">
        <v>8269</v>
      </c>
      <c r="T3339" t="s">
        <v>8356</v>
      </c>
      <c r="U3339" t="s">
        <v>8360</v>
      </c>
    </row>
    <row r="3340" spans="1:21" ht="50" customHeight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15" t="str">
        <f t="shared" si="156"/>
        <v>15000 to 19999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 s="9">
        <f t="shared" si="157"/>
        <v>42790.574999999997</v>
      </c>
      <c r="L3340" s="11">
        <v>2017</v>
      </c>
      <c r="M3340">
        <v>1486129680</v>
      </c>
      <c r="N3340" s="9">
        <f t="shared" si="158"/>
        <v>42769.574999999997</v>
      </c>
      <c r="O3340" s="11">
        <f>YEAR(Table1[[#This Row],[launch date  conversion]])</f>
        <v>2017</v>
      </c>
      <c r="P3340" t="b">
        <v>0</v>
      </c>
      <c r="Q3340">
        <v>112</v>
      </c>
      <c r="R3340" t="b">
        <v>1</v>
      </c>
      <c r="S3340" t="s">
        <v>8269</v>
      </c>
      <c r="T3340" t="s">
        <v>8356</v>
      </c>
      <c r="U3340" t="s">
        <v>8360</v>
      </c>
    </row>
    <row r="3341" spans="1:21" ht="50" customHeight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15" t="str">
        <f t="shared" si="156"/>
        <v>5000 to 9999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 s="9">
        <f t="shared" si="157"/>
        <v>42579.665717592594</v>
      </c>
      <c r="L3341" s="11">
        <v>2016</v>
      </c>
      <c r="M3341">
        <v>1467129518</v>
      </c>
      <c r="N3341" s="9">
        <f t="shared" si="158"/>
        <v>42549.665717592594</v>
      </c>
      <c r="O3341" s="11">
        <f>YEAR(Table1[[#This Row],[launch date  conversion]])</f>
        <v>2016</v>
      </c>
      <c r="P3341" t="b">
        <v>0</v>
      </c>
      <c r="Q3341">
        <v>47</v>
      </c>
      <c r="R3341" t="b">
        <v>1</v>
      </c>
      <c r="S3341" t="s">
        <v>8269</v>
      </c>
      <c r="T3341" t="s">
        <v>8356</v>
      </c>
      <c r="U3341" t="s">
        <v>8360</v>
      </c>
    </row>
    <row r="3342" spans="1:21" ht="50" customHeight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15" t="str">
        <f t="shared" si="156"/>
        <v>1000 to 4999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 s="9">
        <f t="shared" si="157"/>
        <v>42710.974004629628</v>
      </c>
      <c r="L3342" s="11">
        <v>2016</v>
      </c>
      <c r="M3342">
        <v>1478906554</v>
      </c>
      <c r="N3342" s="9">
        <f t="shared" si="158"/>
        <v>42685.974004629628</v>
      </c>
      <c r="O3342" s="11">
        <f>YEAR(Table1[[#This Row],[launch date  conversion]])</f>
        <v>2016</v>
      </c>
      <c r="P3342" t="b">
        <v>0</v>
      </c>
      <c r="Q3342">
        <v>38</v>
      </c>
      <c r="R3342" t="b">
        <v>1</v>
      </c>
      <c r="S3342" t="s">
        <v>8269</v>
      </c>
      <c r="T3342" t="s">
        <v>8356</v>
      </c>
      <c r="U3342" t="s">
        <v>8360</v>
      </c>
    </row>
    <row r="3343" spans="1:21" ht="50" customHeight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15" t="str">
        <f t="shared" si="156"/>
        <v>1000 to 4999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 s="9">
        <f t="shared" si="157"/>
        <v>42533.708333333328</v>
      </c>
      <c r="L3343" s="11">
        <v>2016</v>
      </c>
      <c r="M3343">
        <v>1463771421</v>
      </c>
      <c r="N3343" s="9">
        <f t="shared" si="158"/>
        <v>42510.798854166671</v>
      </c>
      <c r="O3343" s="11">
        <f>YEAR(Table1[[#This Row],[launch date  conversion]])</f>
        <v>2016</v>
      </c>
      <c r="P3343" t="b">
        <v>0</v>
      </c>
      <c r="Q3343">
        <v>28</v>
      </c>
      <c r="R3343" t="b">
        <v>1</v>
      </c>
      <c r="S3343" t="s">
        <v>8269</v>
      </c>
      <c r="T3343" t="s">
        <v>8356</v>
      </c>
      <c r="U3343" t="s">
        <v>8360</v>
      </c>
    </row>
    <row r="3344" spans="1:21" ht="50" customHeight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15" t="str">
        <f t="shared" si="156"/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 s="9">
        <f t="shared" si="157"/>
        <v>42095.207638888889</v>
      </c>
      <c r="L3344" s="11">
        <v>2015</v>
      </c>
      <c r="M3344">
        <v>1425020810</v>
      </c>
      <c r="N3344" s="9">
        <f t="shared" si="158"/>
        <v>42062.296412037031</v>
      </c>
      <c r="O3344" s="11">
        <f>YEAR(Table1[[#This Row],[launch date  conversion]])</f>
        <v>2015</v>
      </c>
      <c r="P3344" t="b">
        <v>0</v>
      </c>
      <c r="Q3344">
        <v>78</v>
      </c>
      <c r="R3344" t="b">
        <v>1</v>
      </c>
      <c r="S3344" t="s">
        <v>8269</v>
      </c>
      <c r="T3344" t="s">
        <v>8356</v>
      </c>
      <c r="U3344" t="s">
        <v>8360</v>
      </c>
    </row>
    <row r="3345" spans="1:21" ht="50" customHeight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15" t="str">
        <f t="shared" si="156"/>
        <v>less than 1000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 s="9">
        <f t="shared" si="157"/>
        <v>42473.554166666669</v>
      </c>
      <c r="L3345" s="11">
        <v>2016</v>
      </c>
      <c r="M3345">
        <v>1458770384</v>
      </c>
      <c r="N3345" s="9">
        <f t="shared" si="158"/>
        <v>42452.916481481487</v>
      </c>
      <c r="O3345" s="11">
        <f>YEAR(Table1[[#This Row],[launch date  conversion]])</f>
        <v>2016</v>
      </c>
      <c r="P3345" t="b">
        <v>0</v>
      </c>
      <c r="Q3345">
        <v>23</v>
      </c>
      <c r="R3345" t="b">
        <v>1</v>
      </c>
      <c r="S3345" t="s">
        <v>8269</v>
      </c>
      <c r="T3345" t="s">
        <v>8356</v>
      </c>
      <c r="U3345" t="s">
        <v>8360</v>
      </c>
    </row>
    <row r="3346" spans="1:21" ht="50" customHeight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15" t="str">
        <f t="shared" si="156"/>
        <v>1000 to 4999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 s="9">
        <f t="shared" si="157"/>
        <v>41881.200150462959</v>
      </c>
      <c r="L3346" s="11">
        <v>2014</v>
      </c>
      <c r="M3346">
        <v>1406782093</v>
      </c>
      <c r="N3346" s="9">
        <f t="shared" si="158"/>
        <v>41851.200150462959</v>
      </c>
      <c r="O3346" s="11">
        <f>YEAR(Table1[[#This Row],[launch date  conversion]])</f>
        <v>2014</v>
      </c>
      <c r="P3346" t="b">
        <v>0</v>
      </c>
      <c r="Q3346">
        <v>40</v>
      </c>
      <c r="R3346" t="b">
        <v>1</v>
      </c>
      <c r="S3346" t="s">
        <v>8269</v>
      </c>
      <c r="T3346" t="s">
        <v>8356</v>
      </c>
      <c r="U3346" t="s">
        <v>8360</v>
      </c>
    </row>
    <row r="3347" spans="1:21" ht="50" customHeight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15" t="str">
        <f t="shared" si="156"/>
        <v>less than 1000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 s="9">
        <f t="shared" si="157"/>
        <v>42112.025694444441</v>
      </c>
      <c r="L3347" s="11">
        <v>2015</v>
      </c>
      <c r="M3347">
        <v>1424226768</v>
      </c>
      <c r="N3347" s="9">
        <f t="shared" si="158"/>
        <v>42053.106111111112</v>
      </c>
      <c r="O3347" s="11">
        <f>YEAR(Table1[[#This Row],[launch date  conversion]])</f>
        <v>2015</v>
      </c>
      <c r="P3347" t="b">
        <v>0</v>
      </c>
      <c r="Q3347">
        <v>13</v>
      </c>
      <c r="R3347" t="b">
        <v>1</v>
      </c>
      <c r="S3347" t="s">
        <v>8269</v>
      </c>
      <c r="T3347" t="s">
        <v>8356</v>
      </c>
      <c r="U3347" t="s">
        <v>8360</v>
      </c>
    </row>
    <row r="3348" spans="1:21" ht="50" customHeight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15" t="str">
        <f t="shared" si="156"/>
        <v>1000 to 4999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 s="9">
        <f t="shared" si="157"/>
        <v>42061.024421296301</v>
      </c>
      <c r="L3348" s="11">
        <v>2015</v>
      </c>
      <c r="M3348">
        <v>1424306110</v>
      </c>
      <c r="N3348" s="9">
        <f t="shared" si="158"/>
        <v>42054.024421296301</v>
      </c>
      <c r="O3348" s="11">
        <f>YEAR(Table1[[#This Row],[launch date  conversion]])</f>
        <v>2015</v>
      </c>
      <c r="P3348" t="b">
        <v>0</v>
      </c>
      <c r="Q3348">
        <v>18</v>
      </c>
      <c r="R3348" t="b">
        <v>1</v>
      </c>
      <c r="S3348" t="s">
        <v>8269</v>
      </c>
      <c r="T3348" t="s">
        <v>8356</v>
      </c>
      <c r="U3348" t="s">
        <v>8360</v>
      </c>
    </row>
    <row r="3349" spans="1:21" ht="50" customHeight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15" t="str">
        <f t="shared" si="156"/>
        <v>1000 to 4999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 s="9">
        <f t="shared" si="157"/>
        <v>42498.875</v>
      </c>
      <c r="L3349" s="11">
        <v>2016</v>
      </c>
      <c r="M3349">
        <v>1461503654</v>
      </c>
      <c r="N3349" s="9">
        <f t="shared" si="158"/>
        <v>42484.551550925928</v>
      </c>
      <c r="O3349" s="11">
        <f>YEAR(Table1[[#This Row],[launch date  conversion]])</f>
        <v>2016</v>
      </c>
      <c r="P3349" t="b">
        <v>0</v>
      </c>
      <c r="Q3349">
        <v>22</v>
      </c>
      <c r="R3349" t="b">
        <v>1</v>
      </c>
      <c r="S3349" t="s">
        <v>8269</v>
      </c>
      <c r="T3349" t="s">
        <v>8356</v>
      </c>
      <c r="U3349" t="s">
        <v>8360</v>
      </c>
    </row>
    <row r="3350" spans="1:21" ht="50" customHeight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15" t="str">
        <f t="shared" si="156"/>
        <v>5000 to 9999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 s="9">
        <f t="shared" si="157"/>
        <v>42490.165972222225</v>
      </c>
      <c r="L3350" s="11">
        <v>2016</v>
      </c>
      <c r="M3350">
        <v>1459949080</v>
      </c>
      <c r="N3350" s="9">
        <f t="shared" si="158"/>
        <v>42466.558796296296</v>
      </c>
      <c r="O3350" s="11">
        <f>YEAR(Table1[[#This Row],[launch date  conversion]])</f>
        <v>2016</v>
      </c>
      <c r="P3350" t="b">
        <v>0</v>
      </c>
      <c r="Q3350">
        <v>79</v>
      </c>
      <c r="R3350" t="b">
        <v>1</v>
      </c>
      <c r="S3350" t="s">
        <v>8269</v>
      </c>
      <c r="T3350" t="s">
        <v>8356</v>
      </c>
      <c r="U3350" t="s">
        <v>8360</v>
      </c>
    </row>
    <row r="3351" spans="1:21" ht="50" customHeight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15" t="str">
        <f t="shared" si="156"/>
        <v>1000 to 4999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 s="9">
        <f t="shared" si="157"/>
        <v>42534.708333333328</v>
      </c>
      <c r="L3351" s="11">
        <v>2016</v>
      </c>
      <c r="M3351">
        <v>1463971172</v>
      </c>
      <c r="N3351" s="9">
        <f t="shared" si="158"/>
        <v>42513.110787037032</v>
      </c>
      <c r="O3351" s="11">
        <f>YEAR(Table1[[#This Row],[launch date  conversion]])</f>
        <v>2016</v>
      </c>
      <c r="P3351" t="b">
        <v>0</v>
      </c>
      <c r="Q3351">
        <v>14</v>
      </c>
      <c r="R3351" t="b">
        <v>1</v>
      </c>
      <c r="S3351" t="s">
        <v>8269</v>
      </c>
      <c r="T3351" t="s">
        <v>8356</v>
      </c>
      <c r="U3351" t="s">
        <v>8360</v>
      </c>
    </row>
    <row r="3352" spans="1:21" ht="50" customHeight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15" t="str">
        <f t="shared" si="156"/>
        <v>1000 to 4999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 s="9">
        <f t="shared" si="157"/>
        <v>42337.958333333328</v>
      </c>
      <c r="L3352" s="11">
        <v>2015</v>
      </c>
      <c r="M3352">
        <v>1445791811</v>
      </c>
      <c r="N3352" s="9">
        <f t="shared" si="158"/>
        <v>42302.701516203699</v>
      </c>
      <c r="O3352" s="11">
        <f>YEAR(Table1[[#This Row],[launch date  conversion]])</f>
        <v>2015</v>
      </c>
      <c r="P3352" t="b">
        <v>0</v>
      </c>
      <c r="Q3352">
        <v>51</v>
      </c>
      <c r="R3352" t="b">
        <v>1</v>
      </c>
      <c r="S3352" t="s">
        <v>8269</v>
      </c>
      <c r="T3352" t="s">
        <v>8356</v>
      </c>
      <c r="U3352" t="s">
        <v>8360</v>
      </c>
    </row>
    <row r="3353" spans="1:21" ht="50" customHeight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15" t="str">
        <f t="shared" si="156"/>
        <v>5000 to 9999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 s="9">
        <f t="shared" si="157"/>
        <v>41843.458333333336</v>
      </c>
      <c r="L3353" s="11">
        <v>2014</v>
      </c>
      <c r="M3353">
        <v>1402910965</v>
      </c>
      <c r="N3353" s="9">
        <f t="shared" si="158"/>
        <v>41806.395428240743</v>
      </c>
      <c r="O3353" s="11">
        <f>YEAR(Table1[[#This Row],[launch date  conversion]])</f>
        <v>2014</v>
      </c>
      <c r="P3353" t="b">
        <v>0</v>
      </c>
      <c r="Q3353">
        <v>54</v>
      </c>
      <c r="R3353" t="b">
        <v>1</v>
      </c>
      <c r="S3353" t="s">
        <v>8269</v>
      </c>
      <c r="T3353" t="s">
        <v>8356</v>
      </c>
      <c r="U3353" t="s">
        <v>8360</v>
      </c>
    </row>
    <row r="3354" spans="1:21" ht="50" customHeight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15" t="str">
        <f t="shared" si="156"/>
        <v>5000 to 9999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 s="9">
        <f t="shared" si="157"/>
        <v>42552.958333333328</v>
      </c>
      <c r="L3354" s="11">
        <v>2016</v>
      </c>
      <c r="M3354">
        <v>1462492178</v>
      </c>
      <c r="N3354" s="9">
        <f t="shared" si="158"/>
        <v>42495.992800925931</v>
      </c>
      <c r="O3354" s="11">
        <f>YEAR(Table1[[#This Row],[launch date  conversion]])</f>
        <v>2016</v>
      </c>
      <c r="P3354" t="b">
        <v>0</v>
      </c>
      <c r="Q3354">
        <v>70</v>
      </c>
      <c r="R3354" t="b">
        <v>1</v>
      </c>
      <c r="S3354" t="s">
        <v>8269</v>
      </c>
      <c r="T3354" t="s">
        <v>8356</v>
      </c>
      <c r="U3354" t="s">
        <v>8360</v>
      </c>
    </row>
    <row r="3355" spans="1:21" ht="50" customHeight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15" t="str">
        <f t="shared" si="156"/>
        <v>less than 1000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 s="9">
        <f t="shared" si="157"/>
        <v>42492.958333333328</v>
      </c>
      <c r="L3355" s="11">
        <v>2016</v>
      </c>
      <c r="M3355">
        <v>1461061350</v>
      </c>
      <c r="N3355" s="9">
        <f t="shared" si="158"/>
        <v>42479.432291666672</v>
      </c>
      <c r="O3355" s="11">
        <f>YEAR(Table1[[#This Row],[launch date  conversion]])</f>
        <v>2016</v>
      </c>
      <c r="P3355" t="b">
        <v>0</v>
      </c>
      <c r="Q3355">
        <v>44</v>
      </c>
      <c r="R3355" t="b">
        <v>1</v>
      </c>
      <c r="S3355" t="s">
        <v>8269</v>
      </c>
      <c r="T3355" t="s">
        <v>8356</v>
      </c>
      <c r="U3355" t="s">
        <v>8360</v>
      </c>
    </row>
    <row r="3356" spans="1:21" ht="50" customHeight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15" t="str">
        <f t="shared" si="156"/>
        <v>1000 to 4999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 s="9">
        <f t="shared" si="157"/>
        <v>42306.167361111111</v>
      </c>
      <c r="L3356" s="11">
        <v>2015</v>
      </c>
      <c r="M3356">
        <v>1443029206</v>
      </c>
      <c r="N3356" s="9">
        <f t="shared" si="158"/>
        <v>42270.7269212963</v>
      </c>
      <c r="O3356" s="11">
        <f>YEAR(Table1[[#This Row],[launch date  conversion]])</f>
        <v>2015</v>
      </c>
      <c r="P3356" t="b">
        <v>0</v>
      </c>
      <c r="Q3356">
        <v>55</v>
      </c>
      <c r="R3356" t="b">
        <v>1</v>
      </c>
      <c r="S3356" t="s">
        <v>8269</v>
      </c>
      <c r="T3356" t="s">
        <v>8356</v>
      </c>
      <c r="U3356" t="s">
        <v>8360</v>
      </c>
    </row>
    <row r="3357" spans="1:21" ht="50" customHeight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15" t="str">
        <f t="shared" si="156"/>
        <v>1000 to 4999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 s="9">
        <f t="shared" si="157"/>
        <v>42500.470138888893</v>
      </c>
      <c r="L3357" s="11">
        <v>2016</v>
      </c>
      <c r="M3357">
        <v>1461941527</v>
      </c>
      <c r="N3357" s="9">
        <f t="shared" si="158"/>
        <v>42489.619525462964</v>
      </c>
      <c r="O3357" s="11">
        <f>YEAR(Table1[[#This Row],[launch date  conversion]])</f>
        <v>2016</v>
      </c>
      <c r="P3357" t="b">
        <v>0</v>
      </c>
      <c r="Q3357">
        <v>15</v>
      </c>
      <c r="R3357" t="b">
        <v>1</v>
      </c>
      <c r="S3357" t="s">
        <v>8269</v>
      </c>
      <c r="T3357" t="s">
        <v>8356</v>
      </c>
      <c r="U3357" t="s">
        <v>8360</v>
      </c>
    </row>
    <row r="3358" spans="1:21" ht="50" customHeight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15" t="str">
        <f t="shared" si="156"/>
        <v>1000 to 4999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 s="9">
        <f t="shared" si="157"/>
        <v>42566.815648148149</v>
      </c>
      <c r="L3358" s="11">
        <v>2016</v>
      </c>
      <c r="M3358">
        <v>1466019272</v>
      </c>
      <c r="N3358" s="9">
        <f t="shared" si="158"/>
        <v>42536.815648148149</v>
      </c>
      <c r="O3358" s="11">
        <f>YEAR(Table1[[#This Row],[launch date  conversion]])</f>
        <v>2016</v>
      </c>
      <c r="P3358" t="b">
        <v>0</v>
      </c>
      <c r="Q3358">
        <v>27</v>
      </c>
      <c r="R3358" t="b">
        <v>1</v>
      </c>
      <c r="S3358" t="s">
        <v>8269</v>
      </c>
      <c r="T3358" t="s">
        <v>8356</v>
      </c>
      <c r="U3358" t="s">
        <v>8360</v>
      </c>
    </row>
    <row r="3359" spans="1:21" ht="50" customHeight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15" t="str">
        <f t="shared" si="156"/>
        <v>1000 to 4999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 s="9">
        <f t="shared" si="157"/>
        <v>41852.417939814812</v>
      </c>
      <c r="L3359" s="11">
        <v>2014</v>
      </c>
      <c r="M3359">
        <v>1404295310</v>
      </c>
      <c r="N3359" s="9">
        <f t="shared" si="158"/>
        <v>41822.417939814812</v>
      </c>
      <c r="O3359" s="11">
        <f>YEAR(Table1[[#This Row],[launch date  conversion]])</f>
        <v>2014</v>
      </c>
      <c r="P3359" t="b">
        <v>0</v>
      </c>
      <c r="Q3359">
        <v>21</v>
      </c>
      <c r="R3359" t="b">
        <v>1</v>
      </c>
      <c r="S3359" t="s">
        <v>8269</v>
      </c>
      <c r="T3359" t="s">
        <v>8356</v>
      </c>
      <c r="U3359" t="s">
        <v>8360</v>
      </c>
    </row>
    <row r="3360" spans="1:21" ht="50" customHeight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15" t="str">
        <f t="shared" si="156"/>
        <v>10000 to 14999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 s="9">
        <f t="shared" si="157"/>
        <v>41962.352766203709</v>
      </c>
      <c r="L3360" s="11">
        <v>2014</v>
      </c>
      <c r="M3360">
        <v>1413790079</v>
      </c>
      <c r="N3360" s="9">
        <f t="shared" si="158"/>
        <v>41932.311099537037</v>
      </c>
      <c r="O3360" s="11">
        <f>YEAR(Table1[[#This Row],[launch date  conversion]])</f>
        <v>2014</v>
      </c>
      <c r="P3360" t="b">
        <v>0</v>
      </c>
      <c r="Q3360">
        <v>162</v>
      </c>
      <c r="R3360" t="b">
        <v>1</v>
      </c>
      <c r="S3360" t="s">
        <v>8269</v>
      </c>
      <c r="T3360" t="s">
        <v>8356</v>
      </c>
      <c r="U3360" t="s">
        <v>8360</v>
      </c>
    </row>
    <row r="3361" spans="1:21" ht="50" customHeight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15" t="str">
        <f t="shared" si="156"/>
        <v>1000 to 4999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 s="9">
        <f t="shared" si="157"/>
        <v>42791.057106481487</v>
      </c>
      <c r="L3361" s="11">
        <v>2017</v>
      </c>
      <c r="M3361">
        <v>1484097734</v>
      </c>
      <c r="N3361" s="9">
        <f t="shared" si="158"/>
        <v>42746.057106481487</v>
      </c>
      <c r="O3361" s="11">
        <f>YEAR(Table1[[#This Row],[launch date  conversion]])</f>
        <v>2017</v>
      </c>
      <c r="P3361" t="b">
        <v>0</v>
      </c>
      <c r="Q3361">
        <v>23</v>
      </c>
      <c r="R3361" t="b">
        <v>1</v>
      </c>
      <c r="S3361" t="s">
        <v>8269</v>
      </c>
      <c r="T3361" t="s">
        <v>8356</v>
      </c>
      <c r="U3361" t="s">
        <v>8360</v>
      </c>
    </row>
    <row r="3362" spans="1:21" ht="50" customHeight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15" t="str">
        <f t="shared" si="156"/>
        <v>5000 to 9999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 s="9">
        <f t="shared" si="157"/>
        <v>42718.665972222225</v>
      </c>
      <c r="L3362" s="11">
        <v>2016</v>
      </c>
      <c r="M3362">
        <v>1479866343</v>
      </c>
      <c r="N3362" s="9">
        <f t="shared" si="158"/>
        <v>42697.082673611112</v>
      </c>
      <c r="O3362" s="11">
        <f>YEAR(Table1[[#This Row],[launch date  conversion]])</f>
        <v>2016</v>
      </c>
      <c r="P3362" t="b">
        <v>0</v>
      </c>
      <c r="Q3362">
        <v>72</v>
      </c>
      <c r="R3362" t="b">
        <v>1</v>
      </c>
      <c r="S3362" t="s">
        <v>8269</v>
      </c>
      <c r="T3362" t="s">
        <v>8356</v>
      </c>
      <c r="U3362" t="s">
        <v>8360</v>
      </c>
    </row>
    <row r="3363" spans="1:21" ht="50" customHeight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15" t="str">
        <f t="shared" si="156"/>
        <v>5000 to 9999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 s="9">
        <f t="shared" si="157"/>
        <v>41883.665972222225</v>
      </c>
      <c r="L3363" s="11">
        <v>2014</v>
      </c>
      <c r="M3363">
        <v>1408062990</v>
      </c>
      <c r="N3363" s="9">
        <f t="shared" si="158"/>
        <v>41866.025347222225</v>
      </c>
      <c r="O3363" s="11">
        <f>YEAR(Table1[[#This Row],[launch date  conversion]])</f>
        <v>2014</v>
      </c>
      <c r="P3363" t="b">
        <v>0</v>
      </c>
      <c r="Q3363">
        <v>68</v>
      </c>
      <c r="R3363" t="b">
        <v>1</v>
      </c>
      <c r="S3363" t="s">
        <v>8269</v>
      </c>
      <c r="T3363" t="s">
        <v>8356</v>
      </c>
      <c r="U3363" t="s">
        <v>8360</v>
      </c>
    </row>
    <row r="3364" spans="1:21" ht="50" customHeight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15" t="str">
        <f t="shared" si="156"/>
        <v>less than 1000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 s="9">
        <f t="shared" si="157"/>
        <v>42070.204861111109</v>
      </c>
      <c r="L3364" s="11">
        <v>2015</v>
      </c>
      <c r="M3364">
        <v>1424484717</v>
      </c>
      <c r="N3364" s="9">
        <f t="shared" si="158"/>
        <v>42056.091631944444</v>
      </c>
      <c r="O3364" s="11">
        <f>YEAR(Table1[[#This Row],[launch date  conversion]])</f>
        <v>2015</v>
      </c>
      <c r="P3364" t="b">
        <v>0</v>
      </c>
      <c r="Q3364">
        <v>20</v>
      </c>
      <c r="R3364" t="b">
        <v>1</v>
      </c>
      <c r="S3364" t="s">
        <v>8269</v>
      </c>
      <c r="T3364" t="s">
        <v>8356</v>
      </c>
      <c r="U3364" t="s">
        <v>8360</v>
      </c>
    </row>
    <row r="3365" spans="1:21" ht="50" customHeight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15" t="str">
        <f t="shared" si="156"/>
        <v>5000 to 9999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 s="9">
        <f t="shared" si="157"/>
        <v>41870.666666666664</v>
      </c>
      <c r="L3365" s="11">
        <v>2014</v>
      </c>
      <c r="M3365">
        <v>1406831445</v>
      </c>
      <c r="N3365" s="9">
        <f t="shared" si="158"/>
        <v>41851.771354166667</v>
      </c>
      <c r="O3365" s="11">
        <f>YEAR(Table1[[#This Row],[launch date  conversion]])</f>
        <v>2014</v>
      </c>
      <c r="P3365" t="b">
        <v>0</v>
      </c>
      <c r="Q3365">
        <v>26</v>
      </c>
      <c r="R3365" t="b">
        <v>1</v>
      </c>
      <c r="S3365" t="s">
        <v>8269</v>
      </c>
      <c r="T3365" t="s">
        <v>8356</v>
      </c>
      <c r="U3365" t="s">
        <v>8360</v>
      </c>
    </row>
    <row r="3366" spans="1:21" ht="50" customHeight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15" t="str">
        <f t="shared" si="156"/>
        <v>1000 to 4999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 s="9">
        <f t="shared" si="157"/>
        <v>42444.875</v>
      </c>
      <c r="L3366" s="11">
        <v>2016</v>
      </c>
      <c r="M3366">
        <v>1456183649</v>
      </c>
      <c r="N3366" s="9">
        <f t="shared" si="158"/>
        <v>42422.977418981478</v>
      </c>
      <c r="O3366" s="11">
        <f>YEAR(Table1[[#This Row],[launch date  conversion]])</f>
        <v>2016</v>
      </c>
      <c r="P3366" t="b">
        <v>0</v>
      </c>
      <c r="Q3366">
        <v>72</v>
      </c>
      <c r="R3366" t="b">
        <v>1</v>
      </c>
      <c r="S3366" t="s">
        <v>8269</v>
      </c>
      <c r="T3366" t="s">
        <v>8356</v>
      </c>
      <c r="U3366" t="s">
        <v>8360</v>
      </c>
    </row>
    <row r="3367" spans="1:21" ht="50" customHeight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15" t="str">
        <f t="shared" si="156"/>
        <v>1000 to 4999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 s="9">
        <f t="shared" si="157"/>
        <v>42351.101759259262</v>
      </c>
      <c r="L3367" s="11">
        <v>2015</v>
      </c>
      <c r="M3367">
        <v>1447381592</v>
      </c>
      <c r="N3367" s="9">
        <f t="shared" si="158"/>
        <v>42321.101759259262</v>
      </c>
      <c r="O3367" s="11">
        <f>YEAR(Table1[[#This Row],[launch date  conversion]])</f>
        <v>2015</v>
      </c>
      <c r="P3367" t="b">
        <v>0</v>
      </c>
      <c r="Q3367">
        <v>3</v>
      </c>
      <c r="R3367" t="b">
        <v>1</v>
      </c>
      <c r="S3367" t="s">
        <v>8269</v>
      </c>
      <c r="T3367" t="s">
        <v>8356</v>
      </c>
      <c r="U3367" t="s">
        <v>8360</v>
      </c>
    </row>
    <row r="3368" spans="1:21" ht="50" customHeight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15" t="str">
        <f t="shared" si="156"/>
        <v>less than 1000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 s="9">
        <f t="shared" si="157"/>
        <v>42137.067557870367</v>
      </c>
      <c r="L3368" s="11">
        <v>2015</v>
      </c>
      <c r="M3368">
        <v>1428889037</v>
      </c>
      <c r="N3368" s="9">
        <f t="shared" si="158"/>
        <v>42107.067557870367</v>
      </c>
      <c r="O3368" s="11">
        <f>YEAR(Table1[[#This Row],[launch date  conversion]])</f>
        <v>2015</v>
      </c>
      <c r="P3368" t="b">
        <v>0</v>
      </c>
      <c r="Q3368">
        <v>18</v>
      </c>
      <c r="R3368" t="b">
        <v>1</v>
      </c>
      <c r="S3368" t="s">
        <v>8269</v>
      </c>
      <c r="T3368" t="s">
        <v>8356</v>
      </c>
      <c r="U3368" t="s">
        <v>8360</v>
      </c>
    </row>
    <row r="3369" spans="1:21" ht="50" customHeight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15" t="str">
        <f t="shared" si="156"/>
        <v>less than 1000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 s="9">
        <f t="shared" si="157"/>
        <v>42217.933958333335</v>
      </c>
      <c r="L3369" s="11">
        <v>2015</v>
      </c>
      <c r="M3369">
        <v>1436307894</v>
      </c>
      <c r="N3369" s="9">
        <f t="shared" si="158"/>
        <v>42192.933958333335</v>
      </c>
      <c r="O3369" s="11">
        <f>YEAR(Table1[[#This Row],[launch date  conversion]])</f>
        <v>2015</v>
      </c>
      <c r="P3369" t="b">
        <v>0</v>
      </c>
      <c r="Q3369">
        <v>30</v>
      </c>
      <c r="R3369" t="b">
        <v>1</v>
      </c>
      <c r="S3369" t="s">
        <v>8269</v>
      </c>
      <c r="T3369" t="s">
        <v>8356</v>
      </c>
      <c r="U3369" t="s">
        <v>8360</v>
      </c>
    </row>
    <row r="3370" spans="1:21" ht="50" customHeight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15" t="str">
        <f t="shared" si="156"/>
        <v>1000 to 4999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 s="9">
        <f t="shared" si="157"/>
        <v>42005.208333333328</v>
      </c>
      <c r="L3370" s="11">
        <v>2015</v>
      </c>
      <c r="M3370">
        <v>1416977259</v>
      </c>
      <c r="N3370" s="9">
        <f t="shared" si="158"/>
        <v>41969.199756944443</v>
      </c>
      <c r="O3370" s="11">
        <f>YEAR(Table1[[#This Row],[launch date  conversion]])</f>
        <v>2014</v>
      </c>
      <c r="P3370" t="b">
        <v>0</v>
      </c>
      <c r="Q3370">
        <v>23</v>
      </c>
      <c r="R3370" t="b">
        <v>1</v>
      </c>
      <c r="S3370" t="s">
        <v>8269</v>
      </c>
      <c r="T3370" t="s">
        <v>8356</v>
      </c>
      <c r="U3370" t="s">
        <v>8360</v>
      </c>
    </row>
    <row r="3371" spans="1:21" ht="50" customHeight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15" t="str">
        <f t="shared" si="156"/>
        <v>5000 to 9999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 s="9">
        <f t="shared" si="157"/>
        <v>42750.041435185187</v>
      </c>
      <c r="L3371" s="11">
        <v>2017</v>
      </c>
      <c r="M3371">
        <v>1479257980</v>
      </c>
      <c r="N3371" s="9">
        <f t="shared" si="158"/>
        <v>42690.041435185187</v>
      </c>
      <c r="O3371" s="11">
        <f>YEAR(Table1[[#This Row],[launch date  conversion]])</f>
        <v>2016</v>
      </c>
      <c r="P3371" t="b">
        <v>0</v>
      </c>
      <c r="Q3371">
        <v>54</v>
      </c>
      <c r="R3371" t="b">
        <v>1</v>
      </c>
      <c r="S3371" t="s">
        <v>8269</v>
      </c>
      <c r="T3371" t="s">
        <v>8356</v>
      </c>
      <c r="U3371" t="s">
        <v>8360</v>
      </c>
    </row>
    <row r="3372" spans="1:21" ht="50" customHeight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15" t="str">
        <f t="shared" si="156"/>
        <v>1000 to 4999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 s="9">
        <f t="shared" si="157"/>
        <v>42721.333333333328</v>
      </c>
      <c r="L3372" s="11">
        <v>2016</v>
      </c>
      <c r="M3372">
        <v>1479283285</v>
      </c>
      <c r="N3372" s="9">
        <f t="shared" si="158"/>
        <v>42690.334317129629</v>
      </c>
      <c r="O3372" s="11">
        <f>YEAR(Table1[[#This Row],[launch date  conversion]])</f>
        <v>2016</v>
      </c>
      <c r="P3372" t="b">
        <v>0</v>
      </c>
      <c r="Q3372">
        <v>26</v>
      </c>
      <c r="R3372" t="b">
        <v>1</v>
      </c>
      <c r="S3372" t="s">
        <v>8269</v>
      </c>
      <c r="T3372" t="s">
        <v>8356</v>
      </c>
      <c r="U3372" t="s">
        <v>8360</v>
      </c>
    </row>
    <row r="3373" spans="1:21" ht="50" customHeight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15" t="str">
        <f t="shared" si="156"/>
        <v>less than 1000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 s="9">
        <f t="shared" si="157"/>
        <v>42340.874594907407</v>
      </c>
      <c r="L3373" s="11">
        <v>2015</v>
      </c>
      <c r="M3373">
        <v>1446670765</v>
      </c>
      <c r="N3373" s="9">
        <f t="shared" si="158"/>
        <v>42312.874594907407</v>
      </c>
      <c r="O3373" s="11">
        <f>YEAR(Table1[[#This Row],[launch date  conversion]])</f>
        <v>2015</v>
      </c>
      <c r="P3373" t="b">
        <v>0</v>
      </c>
      <c r="Q3373">
        <v>9</v>
      </c>
      <c r="R3373" t="b">
        <v>1</v>
      </c>
      <c r="S3373" t="s">
        <v>8269</v>
      </c>
      <c r="T3373" t="s">
        <v>8356</v>
      </c>
      <c r="U3373" t="s">
        <v>8360</v>
      </c>
    </row>
    <row r="3374" spans="1:21" ht="50" customHeight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15" t="str">
        <f t="shared" si="156"/>
        <v>1000 to 4999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 s="9">
        <f t="shared" si="157"/>
        <v>41876.207638888889</v>
      </c>
      <c r="L3374" s="11">
        <v>2014</v>
      </c>
      <c r="M3374">
        <v>1407157756</v>
      </c>
      <c r="N3374" s="9">
        <f t="shared" si="158"/>
        <v>41855.548101851848</v>
      </c>
      <c r="O3374" s="11">
        <f>YEAR(Table1[[#This Row],[launch date  conversion]])</f>
        <v>2014</v>
      </c>
      <c r="P3374" t="b">
        <v>0</v>
      </c>
      <c r="Q3374">
        <v>27</v>
      </c>
      <c r="R3374" t="b">
        <v>1</v>
      </c>
      <c r="S3374" t="s">
        <v>8269</v>
      </c>
      <c r="T3374" t="s">
        <v>8356</v>
      </c>
      <c r="U3374" t="s">
        <v>8360</v>
      </c>
    </row>
    <row r="3375" spans="1:21" ht="50" customHeight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15" t="str">
        <f t="shared" si="156"/>
        <v>1000 to 4999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 s="9">
        <f t="shared" si="157"/>
        <v>42203.666666666672</v>
      </c>
      <c r="L3375" s="11">
        <v>2015</v>
      </c>
      <c r="M3375">
        <v>1435177840</v>
      </c>
      <c r="N3375" s="9">
        <f t="shared" si="158"/>
        <v>42179.854629629626</v>
      </c>
      <c r="O3375" s="11">
        <f>YEAR(Table1[[#This Row],[launch date  conversion]])</f>
        <v>2015</v>
      </c>
      <c r="P3375" t="b">
        <v>0</v>
      </c>
      <c r="Q3375">
        <v>30</v>
      </c>
      <c r="R3375" t="b">
        <v>1</v>
      </c>
      <c r="S3375" t="s">
        <v>8269</v>
      </c>
      <c r="T3375" t="s">
        <v>8356</v>
      </c>
      <c r="U3375" t="s">
        <v>8360</v>
      </c>
    </row>
    <row r="3376" spans="1:21" ht="50" customHeight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15" t="str">
        <f t="shared" si="156"/>
        <v>1000 to 4999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 s="9">
        <f t="shared" si="157"/>
        <v>42305.731666666667</v>
      </c>
      <c r="L3376" s="11">
        <v>2015</v>
      </c>
      <c r="M3376">
        <v>1443461616</v>
      </c>
      <c r="N3376" s="9">
        <f t="shared" si="158"/>
        <v>42275.731666666667</v>
      </c>
      <c r="O3376" s="11">
        <f>YEAR(Table1[[#This Row],[launch date  conversion]])</f>
        <v>2015</v>
      </c>
      <c r="P3376" t="b">
        <v>0</v>
      </c>
      <c r="Q3376">
        <v>52</v>
      </c>
      <c r="R3376" t="b">
        <v>1</v>
      </c>
      <c r="S3376" t="s">
        <v>8269</v>
      </c>
      <c r="T3376" t="s">
        <v>8356</v>
      </c>
      <c r="U3376" t="s">
        <v>8360</v>
      </c>
    </row>
    <row r="3377" spans="1:21" ht="50" customHeight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15" t="str">
        <f t="shared" si="156"/>
        <v>1000 to 4999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 s="9">
        <f t="shared" si="157"/>
        <v>41777.610798611109</v>
      </c>
      <c r="L3377" s="11">
        <v>2014</v>
      </c>
      <c r="M3377">
        <v>1399387173</v>
      </c>
      <c r="N3377" s="9">
        <f t="shared" si="158"/>
        <v>41765.610798611109</v>
      </c>
      <c r="O3377" s="11">
        <f>YEAR(Table1[[#This Row],[launch date  conversion]])</f>
        <v>2014</v>
      </c>
      <c r="P3377" t="b">
        <v>0</v>
      </c>
      <c r="Q3377">
        <v>17</v>
      </c>
      <c r="R3377" t="b">
        <v>1</v>
      </c>
      <c r="S3377" t="s">
        <v>8269</v>
      </c>
      <c r="T3377" t="s">
        <v>8356</v>
      </c>
      <c r="U3377" t="s">
        <v>8360</v>
      </c>
    </row>
    <row r="3378" spans="1:21" ht="50" customHeight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15" t="str">
        <f t="shared" si="156"/>
        <v>5000 to 9999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 s="9">
        <f t="shared" si="157"/>
        <v>42119.659652777773</v>
      </c>
      <c r="L3378" s="11">
        <v>2015</v>
      </c>
      <c r="M3378">
        <v>1424796594</v>
      </c>
      <c r="N3378" s="9">
        <f t="shared" si="158"/>
        <v>42059.701319444444</v>
      </c>
      <c r="O3378" s="11">
        <f>YEAR(Table1[[#This Row],[launch date  conversion]])</f>
        <v>2015</v>
      </c>
      <c r="P3378" t="b">
        <v>0</v>
      </c>
      <c r="Q3378">
        <v>19</v>
      </c>
      <c r="R3378" t="b">
        <v>1</v>
      </c>
      <c r="S3378" t="s">
        <v>8269</v>
      </c>
      <c r="T3378" t="s">
        <v>8356</v>
      </c>
      <c r="U3378" t="s">
        <v>8360</v>
      </c>
    </row>
    <row r="3379" spans="1:21" ht="50" customHeight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15" t="str">
        <f t="shared" si="156"/>
        <v>5000 to 9999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 s="9">
        <f t="shared" si="157"/>
        <v>42083.705555555556</v>
      </c>
      <c r="L3379" s="11">
        <v>2015</v>
      </c>
      <c r="M3379">
        <v>1424280899</v>
      </c>
      <c r="N3379" s="9">
        <f t="shared" si="158"/>
        <v>42053.732627314821</v>
      </c>
      <c r="O3379" s="11">
        <f>YEAR(Table1[[#This Row],[launch date  conversion]])</f>
        <v>2015</v>
      </c>
      <c r="P3379" t="b">
        <v>0</v>
      </c>
      <c r="Q3379">
        <v>77</v>
      </c>
      <c r="R3379" t="b">
        <v>1</v>
      </c>
      <c r="S3379" t="s">
        <v>8269</v>
      </c>
      <c r="T3379" t="s">
        <v>8356</v>
      </c>
      <c r="U3379" t="s">
        <v>8360</v>
      </c>
    </row>
    <row r="3380" spans="1:21" ht="50" customHeight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15" t="str">
        <f t="shared" si="156"/>
        <v>less than 1000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 s="9">
        <f t="shared" si="157"/>
        <v>41882.547222222223</v>
      </c>
      <c r="L3380" s="11">
        <v>2014</v>
      </c>
      <c r="M3380">
        <v>1407400306</v>
      </c>
      <c r="N3380" s="9">
        <f t="shared" si="158"/>
        <v>41858.355393518519</v>
      </c>
      <c r="O3380" s="11">
        <f>YEAR(Table1[[#This Row],[launch date  conversion]])</f>
        <v>2014</v>
      </c>
      <c r="P3380" t="b">
        <v>0</v>
      </c>
      <c r="Q3380">
        <v>21</v>
      </c>
      <c r="R3380" t="b">
        <v>1</v>
      </c>
      <c r="S3380" t="s">
        <v>8269</v>
      </c>
      <c r="T3380" t="s">
        <v>8356</v>
      </c>
      <c r="U3380" t="s">
        <v>8360</v>
      </c>
    </row>
    <row r="3381" spans="1:21" ht="50" customHeight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15" t="str">
        <f t="shared" si="156"/>
        <v>1000 to 4999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 s="9">
        <f t="shared" si="157"/>
        <v>42242.958333333328</v>
      </c>
      <c r="L3381" s="11">
        <v>2015</v>
      </c>
      <c r="M3381">
        <v>1439122800</v>
      </c>
      <c r="N3381" s="9">
        <f t="shared" si="158"/>
        <v>42225.513888888891</v>
      </c>
      <c r="O3381" s="11">
        <f>YEAR(Table1[[#This Row],[launch date  conversion]])</f>
        <v>2015</v>
      </c>
      <c r="P3381" t="b">
        <v>0</v>
      </c>
      <c r="Q3381">
        <v>38</v>
      </c>
      <c r="R3381" t="b">
        <v>1</v>
      </c>
      <c r="S3381" t="s">
        <v>8269</v>
      </c>
      <c r="T3381" t="s">
        <v>8356</v>
      </c>
      <c r="U3381" t="s">
        <v>8360</v>
      </c>
    </row>
    <row r="3382" spans="1:21" ht="50" customHeight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15" t="str">
        <f t="shared" si="156"/>
        <v>1000 to 4999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 s="9">
        <f t="shared" si="157"/>
        <v>41972.995115740734</v>
      </c>
      <c r="L3382" s="11">
        <v>2014</v>
      </c>
      <c r="M3382">
        <v>1414277578</v>
      </c>
      <c r="N3382" s="9">
        <f t="shared" si="158"/>
        <v>41937.95344907407</v>
      </c>
      <c r="O3382" s="11">
        <f>YEAR(Table1[[#This Row],[launch date  conversion]])</f>
        <v>2014</v>
      </c>
      <c r="P3382" t="b">
        <v>0</v>
      </c>
      <c r="Q3382">
        <v>28</v>
      </c>
      <c r="R3382" t="b">
        <v>1</v>
      </c>
      <c r="S3382" t="s">
        <v>8269</v>
      </c>
      <c r="T3382" t="s">
        <v>8356</v>
      </c>
      <c r="U3382" t="s">
        <v>8360</v>
      </c>
    </row>
    <row r="3383" spans="1:21" ht="50" customHeight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15" t="str">
        <f t="shared" si="156"/>
        <v>1000 to 4999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 s="9">
        <f t="shared" si="157"/>
        <v>42074.143321759257</v>
      </c>
      <c r="L3383" s="11">
        <v>2015</v>
      </c>
      <c r="M3383">
        <v>1423455983</v>
      </c>
      <c r="N3383" s="9">
        <f t="shared" si="158"/>
        <v>42044.184988425928</v>
      </c>
      <c r="O3383" s="11">
        <f>YEAR(Table1[[#This Row],[launch date  conversion]])</f>
        <v>2015</v>
      </c>
      <c r="P3383" t="b">
        <v>0</v>
      </c>
      <c r="Q3383">
        <v>48</v>
      </c>
      <c r="R3383" t="b">
        <v>1</v>
      </c>
      <c r="S3383" t="s">
        <v>8269</v>
      </c>
      <c r="T3383" t="s">
        <v>8356</v>
      </c>
      <c r="U3383" t="s">
        <v>8360</v>
      </c>
    </row>
    <row r="3384" spans="1:21" ht="50" customHeight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15" t="str">
        <f t="shared" si="156"/>
        <v>1000 to 4999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 s="9">
        <f t="shared" si="157"/>
        <v>42583.957638888889</v>
      </c>
      <c r="L3384" s="11">
        <v>2016</v>
      </c>
      <c r="M3384">
        <v>1467973256</v>
      </c>
      <c r="N3384" s="9">
        <f t="shared" si="158"/>
        <v>42559.431203703702</v>
      </c>
      <c r="O3384" s="11">
        <f>YEAR(Table1[[#This Row],[launch date  conversion]])</f>
        <v>2016</v>
      </c>
      <c r="P3384" t="b">
        <v>0</v>
      </c>
      <c r="Q3384">
        <v>46</v>
      </c>
      <c r="R3384" t="b">
        <v>1</v>
      </c>
      <c r="S3384" t="s">
        <v>8269</v>
      </c>
      <c r="T3384" t="s">
        <v>8356</v>
      </c>
      <c r="U3384" t="s">
        <v>8360</v>
      </c>
    </row>
    <row r="3385" spans="1:21" ht="50" customHeight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15" t="str">
        <f t="shared" si="156"/>
        <v>1000 to 4999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 s="9">
        <f t="shared" si="157"/>
        <v>42544.782638888893</v>
      </c>
      <c r="L3385" s="11">
        <v>2016</v>
      </c>
      <c r="M3385">
        <v>1464979620</v>
      </c>
      <c r="N3385" s="9">
        <f t="shared" si="158"/>
        <v>42524.782638888893</v>
      </c>
      <c r="O3385" s="11">
        <f>YEAR(Table1[[#This Row],[launch date  conversion]])</f>
        <v>2016</v>
      </c>
      <c r="P3385" t="b">
        <v>0</v>
      </c>
      <c r="Q3385">
        <v>30</v>
      </c>
      <c r="R3385" t="b">
        <v>1</v>
      </c>
      <c r="S3385" t="s">
        <v>8269</v>
      </c>
      <c r="T3385" t="s">
        <v>8356</v>
      </c>
      <c r="U3385" t="s">
        <v>8360</v>
      </c>
    </row>
    <row r="3386" spans="1:21" ht="50" customHeight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15" t="str">
        <f t="shared" si="156"/>
        <v>5000 to 9999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 s="9">
        <f t="shared" si="157"/>
        <v>42329.125</v>
      </c>
      <c r="L3386" s="11">
        <v>2015</v>
      </c>
      <c r="M3386">
        <v>1444874768</v>
      </c>
      <c r="N3386" s="9">
        <f t="shared" si="158"/>
        <v>42292.087592592594</v>
      </c>
      <c r="O3386" s="11">
        <f>YEAR(Table1[[#This Row],[launch date  conversion]])</f>
        <v>2015</v>
      </c>
      <c r="P3386" t="b">
        <v>0</v>
      </c>
      <c r="Q3386">
        <v>64</v>
      </c>
      <c r="R3386" t="b">
        <v>1</v>
      </c>
      <c r="S3386" t="s">
        <v>8269</v>
      </c>
      <c r="T3386" t="s">
        <v>8356</v>
      </c>
      <c r="U3386" t="s">
        <v>8360</v>
      </c>
    </row>
    <row r="3387" spans="1:21" ht="50" customHeight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15" t="str">
        <f t="shared" si="156"/>
        <v>1000 to 4999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 s="9">
        <f t="shared" si="157"/>
        <v>41983.8675</v>
      </c>
      <c r="L3387" s="11">
        <v>2014</v>
      </c>
      <c r="M3387">
        <v>1415652552</v>
      </c>
      <c r="N3387" s="9">
        <f t="shared" si="158"/>
        <v>41953.8675</v>
      </c>
      <c r="O3387" s="11">
        <f>YEAR(Table1[[#This Row],[launch date  conversion]])</f>
        <v>2014</v>
      </c>
      <c r="P3387" t="b">
        <v>0</v>
      </c>
      <c r="Q3387">
        <v>15</v>
      </c>
      <c r="R3387" t="b">
        <v>1</v>
      </c>
      <c r="S3387" t="s">
        <v>8269</v>
      </c>
      <c r="T3387" t="s">
        <v>8356</v>
      </c>
      <c r="U3387" t="s">
        <v>8360</v>
      </c>
    </row>
    <row r="3388" spans="1:21" ht="50" customHeight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15" t="str">
        <f t="shared" si="156"/>
        <v>1000 to 4999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 s="9">
        <f t="shared" si="157"/>
        <v>41976.644745370373</v>
      </c>
      <c r="L3388" s="11">
        <v>2014</v>
      </c>
      <c r="M3388">
        <v>1415028506</v>
      </c>
      <c r="N3388" s="9">
        <f t="shared" si="158"/>
        <v>41946.644745370373</v>
      </c>
      <c r="O3388" s="11">
        <f>YEAR(Table1[[#This Row],[launch date  conversion]])</f>
        <v>2014</v>
      </c>
      <c r="P3388" t="b">
        <v>0</v>
      </c>
      <c r="Q3388">
        <v>41</v>
      </c>
      <c r="R3388" t="b">
        <v>1</v>
      </c>
      <c r="S3388" t="s">
        <v>8269</v>
      </c>
      <c r="T3388" t="s">
        <v>8356</v>
      </c>
      <c r="U3388" t="s">
        <v>8360</v>
      </c>
    </row>
    <row r="3389" spans="1:21" ht="50" customHeight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15" t="str">
        <f t="shared" si="156"/>
        <v>1000 to 4999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 s="9">
        <f t="shared" si="157"/>
        <v>41987.762592592597</v>
      </c>
      <c r="L3389" s="11">
        <v>2014</v>
      </c>
      <c r="M3389">
        <v>1415125088</v>
      </c>
      <c r="N3389" s="9">
        <f t="shared" si="158"/>
        <v>41947.762592592589</v>
      </c>
      <c r="O3389" s="11">
        <f>YEAR(Table1[[#This Row],[launch date  conversion]])</f>
        <v>2014</v>
      </c>
      <c r="P3389" t="b">
        <v>0</v>
      </c>
      <c r="Q3389">
        <v>35</v>
      </c>
      <c r="R3389" t="b">
        <v>1</v>
      </c>
      <c r="S3389" t="s">
        <v>8269</v>
      </c>
      <c r="T3389" t="s">
        <v>8356</v>
      </c>
      <c r="U3389" t="s">
        <v>8360</v>
      </c>
    </row>
    <row r="3390" spans="1:21" ht="50" customHeight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15" t="str">
        <f t="shared" si="156"/>
        <v>1000 to 4999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 s="9">
        <f t="shared" si="157"/>
        <v>42173.461122685185</v>
      </c>
      <c r="L3390" s="11">
        <v>2015</v>
      </c>
      <c r="M3390">
        <v>1432033441</v>
      </c>
      <c r="N3390" s="9">
        <f t="shared" si="158"/>
        <v>42143.461122685185</v>
      </c>
      <c r="O3390" s="11">
        <f>YEAR(Table1[[#This Row],[launch date  conversion]])</f>
        <v>2015</v>
      </c>
      <c r="P3390" t="b">
        <v>0</v>
      </c>
      <c r="Q3390">
        <v>45</v>
      </c>
      <c r="R3390" t="b">
        <v>1</v>
      </c>
      <c r="S3390" t="s">
        <v>8269</v>
      </c>
      <c r="T3390" t="s">
        <v>8356</v>
      </c>
      <c r="U3390" t="s">
        <v>8360</v>
      </c>
    </row>
    <row r="3391" spans="1:21" ht="50" customHeight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15" t="str">
        <f t="shared" si="156"/>
        <v>10000 to 14999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 s="9">
        <f t="shared" si="157"/>
        <v>42524.563449074078</v>
      </c>
      <c r="L3391" s="11">
        <v>2016</v>
      </c>
      <c r="M3391">
        <v>1462368682</v>
      </c>
      <c r="N3391" s="9">
        <f t="shared" si="158"/>
        <v>42494.563449074078</v>
      </c>
      <c r="O3391" s="11">
        <f>YEAR(Table1[[#This Row],[launch date  conversion]])</f>
        <v>2016</v>
      </c>
      <c r="P3391" t="b">
        <v>0</v>
      </c>
      <c r="Q3391">
        <v>62</v>
      </c>
      <c r="R3391" t="b">
        <v>1</v>
      </c>
      <c r="S3391" t="s">
        <v>8269</v>
      </c>
      <c r="T3391" t="s">
        <v>8356</v>
      </c>
      <c r="U3391" t="s">
        <v>8360</v>
      </c>
    </row>
    <row r="3392" spans="1:21" ht="50" customHeight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15" t="str">
        <f t="shared" si="156"/>
        <v>1000 to 4999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 s="9">
        <f t="shared" si="157"/>
        <v>41830.774826388886</v>
      </c>
      <c r="L3392" s="11">
        <v>2014</v>
      </c>
      <c r="M3392">
        <v>1403721345</v>
      </c>
      <c r="N3392" s="9">
        <f t="shared" si="158"/>
        <v>41815.774826388886</v>
      </c>
      <c r="O3392" s="11">
        <f>YEAR(Table1[[#This Row],[launch date  conversion]])</f>
        <v>2014</v>
      </c>
      <c r="P3392" t="b">
        <v>0</v>
      </c>
      <c r="Q3392">
        <v>22</v>
      </c>
      <c r="R3392" t="b">
        <v>1</v>
      </c>
      <c r="S3392" t="s">
        <v>8269</v>
      </c>
      <c r="T3392" t="s">
        <v>8356</v>
      </c>
      <c r="U3392" t="s">
        <v>8360</v>
      </c>
    </row>
    <row r="3393" spans="1:21" ht="50" customHeight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15" t="str">
        <f t="shared" si="156"/>
        <v>less than 1000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 s="9">
        <f t="shared" si="157"/>
        <v>41859.936111111114</v>
      </c>
      <c r="L3393" s="11">
        <v>2014</v>
      </c>
      <c r="M3393">
        <v>1404997548</v>
      </c>
      <c r="N3393" s="9">
        <f t="shared" si="158"/>
        <v>41830.545694444445</v>
      </c>
      <c r="O3393" s="11">
        <f>YEAR(Table1[[#This Row],[launch date  conversion]])</f>
        <v>2014</v>
      </c>
      <c r="P3393" t="b">
        <v>0</v>
      </c>
      <c r="Q3393">
        <v>18</v>
      </c>
      <c r="R3393" t="b">
        <v>1</v>
      </c>
      <c r="S3393" t="s">
        <v>8269</v>
      </c>
      <c r="T3393" t="s">
        <v>8356</v>
      </c>
      <c r="U3393" t="s">
        <v>8360</v>
      </c>
    </row>
    <row r="3394" spans="1:21" ht="50" customHeight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15" t="str">
        <f t="shared" ref="E3394:E3457" si="159">_xlfn.IFS(D3394&lt;1000,"less than 1000",D3394&lt;5000, "1000 to 4999",D3394&lt;10000, "5000 to 9999",D3394&lt;15000, "10000 to 14999",D3394&lt;20000,"15000 to 19999",D3394&lt;25000, "20000 to 24999", D3394&lt;30000, "25000 to 29999",D3394&lt;35000,"30000 to 34999", D3394&lt;40000,"35000 to 39999", D3394&lt;45000,"40000 to 44999",D3394&lt;50000,"45000 to 49999",TRUE, "Greater than 50000")</f>
        <v>less than 1000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 s="9">
        <f t="shared" si="157"/>
        <v>42496.845543981486</v>
      </c>
      <c r="L3394" s="11">
        <v>2016</v>
      </c>
      <c r="M3394">
        <v>1458245855</v>
      </c>
      <c r="N3394" s="9">
        <f t="shared" si="158"/>
        <v>42446.845543981486</v>
      </c>
      <c r="O3394" s="11">
        <f>YEAR(Table1[[#This Row],[launch date  conversion]])</f>
        <v>2016</v>
      </c>
      <c r="P3394" t="b">
        <v>0</v>
      </c>
      <c r="Q3394">
        <v>12</v>
      </c>
      <c r="R3394" t="b">
        <v>1</v>
      </c>
      <c r="S3394" t="s">
        <v>8269</v>
      </c>
      <c r="T3394" t="s">
        <v>8356</v>
      </c>
      <c r="U3394" t="s">
        <v>8360</v>
      </c>
    </row>
    <row r="3395" spans="1:21" ht="50" customHeight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15" t="str">
        <f t="shared" si="159"/>
        <v>1000 to 4999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 s="9">
        <f t="shared" ref="K3395:K3458" si="160">(((J3395/60)/60)/24)+DATE(1970,1,1)</f>
        <v>41949.031944444447</v>
      </c>
      <c r="L3395" s="11">
        <v>2014</v>
      </c>
      <c r="M3395">
        <v>1413065230</v>
      </c>
      <c r="N3395" s="9">
        <f t="shared" ref="N3395:N3458" si="161">(((M3395/60)/60)/24)+DATE(1970,1,1)</f>
        <v>41923.921643518523</v>
      </c>
      <c r="O3395" s="11">
        <f>YEAR(Table1[[#This Row],[launch date  conversion]])</f>
        <v>2014</v>
      </c>
      <c r="P3395" t="b">
        <v>0</v>
      </c>
      <c r="Q3395">
        <v>44</v>
      </c>
      <c r="R3395" t="b">
        <v>1</v>
      </c>
      <c r="S3395" t="s">
        <v>8269</v>
      </c>
      <c r="T3395" t="s">
        <v>8356</v>
      </c>
      <c r="U3395" t="s">
        <v>8360</v>
      </c>
    </row>
    <row r="3396" spans="1:21" ht="50" customHeight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15" t="str">
        <f t="shared" si="159"/>
        <v>less than 1000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 s="9">
        <f t="shared" si="160"/>
        <v>41847.59542824074</v>
      </c>
      <c r="L3396" s="11">
        <v>2014</v>
      </c>
      <c r="M3396">
        <v>1403878645</v>
      </c>
      <c r="N3396" s="9">
        <f t="shared" si="161"/>
        <v>41817.59542824074</v>
      </c>
      <c r="O3396" s="11">
        <f>YEAR(Table1[[#This Row],[launch date  conversion]])</f>
        <v>2014</v>
      </c>
      <c r="P3396" t="b">
        <v>0</v>
      </c>
      <c r="Q3396">
        <v>27</v>
      </c>
      <c r="R3396" t="b">
        <v>1</v>
      </c>
      <c r="S3396" t="s">
        <v>8269</v>
      </c>
      <c r="T3396" t="s">
        <v>8356</v>
      </c>
      <c r="U3396" t="s">
        <v>8360</v>
      </c>
    </row>
    <row r="3397" spans="1:21" ht="50" customHeight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15" t="str">
        <f t="shared" si="159"/>
        <v>less than 1000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 s="9">
        <f t="shared" si="160"/>
        <v>42154.756944444445</v>
      </c>
      <c r="L3397" s="11">
        <v>2015</v>
      </c>
      <c r="M3397">
        <v>1431795944</v>
      </c>
      <c r="N3397" s="9">
        <f t="shared" si="161"/>
        <v>42140.712314814817</v>
      </c>
      <c r="O3397" s="11">
        <f>YEAR(Table1[[#This Row],[launch date  conversion]])</f>
        <v>2015</v>
      </c>
      <c r="P3397" t="b">
        <v>0</v>
      </c>
      <c r="Q3397">
        <v>38</v>
      </c>
      <c r="R3397" t="b">
        <v>1</v>
      </c>
      <c r="S3397" t="s">
        <v>8269</v>
      </c>
      <c r="T3397" t="s">
        <v>8356</v>
      </c>
      <c r="U3397" t="s">
        <v>8360</v>
      </c>
    </row>
    <row r="3398" spans="1:21" ht="50" customHeight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15" t="str">
        <f t="shared" si="159"/>
        <v>1000 to 4999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 s="9">
        <f t="shared" si="160"/>
        <v>41791.165972222225</v>
      </c>
      <c r="L3398" s="11">
        <v>2014</v>
      </c>
      <c r="M3398">
        <v>1399286589</v>
      </c>
      <c r="N3398" s="9">
        <f t="shared" si="161"/>
        <v>41764.44663194444</v>
      </c>
      <c r="O3398" s="11">
        <f>YEAR(Table1[[#This Row],[launch date  conversion]])</f>
        <v>2014</v>
      </c>
      <c r="P3398" t="b">
        <v>0</v>
      </c>
      <c r="Q3398">
        <v>28</v>
      </c>
      <c r="R3398" t="b">
        <v>1</v>
      </c>
      <c r="S3398" t="s">
        <v>8269</v>
      </c>
      <c r="T3398" t="s">
        <v>8356</v>
      </c>
      <c r="U3398" t="s">
        <v>8360</v>
      </c>
    </row>
    <row r="3399" spans="1:21" ht="50" customHeight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15" t="str">
        <f t="shared" si="159"/>
        <v>less than 1000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 s="9">
        <f t="shared" si="160"/>
        <v>42418.916666666672</v>
      </c>
      <c r="L3399" s="11">
        <v>2016</v>
      </c>
      <c r="M3399">
        <v>1452338929</v>
      </c>
      <c r="N3399" s="9">
        <f t="shared" si="161"/>
        <v>42378.478344907402</v>
      </c>
      <c r="O3399" s="11">
        <f>YEAR(Table1[[#This Row],[launch date  conversion]])</f>
        <v>2016</v>
      </c>
      <c r="P3399" t="b">
        <v>0</v>
      </c>
      <c r="Q3399">
        <v>24</v>
      </c>
      <c r="R3399" t="b">
        <v>1</v>
      </c>
      <c r="S3399" t="s">
        <v>8269</v>
      </c>
      <c r="T3399" t="s">
        <v>8356</v>
      </c>
      <c r="U3399" t="s">
        <v>8360</v>
      </c>
    </row>
    <row r="3400" spans="1:21" ht="50" customHeight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15" t="str">
        <f t="shared" si="159"/>
        <v>1000 to 4999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 s="9">
        <f t="shared" si="160"/>
        <v>41964.708333333328</v>
      </c>
      <c r="L3400" s="11">
        <v>2014</v>
      </c>
      <c r="M3400">
        <v>1414605776</v>
      </c>
      <c r="N3400" s="9">
        <f t="shared" si="161"/>
        <v>41941.75203703704</v>
      </c>
      <c r="O3400" s="11">
        <f>YEAR(Table1[[#This Row],[launch date  conversion]])</f>
        <v>2014</v>
      </c>
      <c r="P3400" t="b">
        <v>0</v>
      </c>
      <c r="Q3400">
        <v>65</v>
      </c>
      <c r="R3400" t="b">
        <v>1</v>
      </c>
      <c r="S3400" t="s">
        <v>8269</v>
      </c>
      <c r="T3400" t="s">
        <v>8356</v>
      </c>
      <c r="U3400" t="s">
        <v>8360</v>
      </c>
    </row>
    <row r="3401" spans="1:21" ht="50" customHeight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15" t="str">
        <f t="shared" si="159"/>
        <v>1000 to 4999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 s="9">
        <f t="shared" si="160"/>
        <v>42056.920428240745</v>
      </c>
      <c r="L3401" s="11">
        <v>2015</v>
      </c>
      <c r="M3401">
        <v>1421964325</v>
      </c>
      <c r="N3401" s="9">
        <f t="shared" si="161"/>
        <v>42026.920428240745</v>
      </c>
      <c r="O3401" s="11">
        <f>YEAR(Table1[[#This Row],[launch date  conversion]])</f>
        <v>2015</v>
      </c>
      <c r="P3401" t="b">
        <v>0</v>
      </c>
      <c r="Q3401">
        <v>46</v>
      </c>
      <c r="R3401" t="b">
        <v>1</v>
      </c>
      <c r="S3401" t="s">
        <v>8269</v>
      </c>
      <c r="T3401" t="s">
        <v>8356</v>
      </c>
      <c r="U3401" t="s">
        <v>8360</v>
      </c>
    </row>
    <row r="3402" spans="1:21" ht="50" customHeight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15" t="str">
        <f t="shared" si="159"/>
        <v>10000 to 14999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 s="9">
        <f t="shared" si="160"/>
        <v>41879.953865740739</v>
      </c>
      <c r="L3402" s="11">
        <v>2014</v>
      </c>
      <c r="M3402">
        <v>1405378414</v>
      </c>
      <c r="N3402" s="9">
        <f t="shared" si="161"/>
        <v>41834.953865740739</v>
      </c>
      <c r="O3402" s="11">
        <f>YEAR(Table1[[#This Row],[launch date  conversion]])</f>
        <v>2014</v>
      </c>
      <c r="P3402" t="b">
        <v>0</v>
      </c>
      <c r="Q3402">
        <v>85</v>
      </c>
      <c r="R3402" t="b">
        <v>1</v>
      </c>
      <c r="S3402" t="s">
        <v>8269</v>
      </c>
      <c r="T3402" t="s">
        <v>8356</v>
      </c>
      <c r="U3402" t="s">
        <v>8360</v>
      </c>
    </row>
    <row r="3403" spans="1:21" ht="50" customHeight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15" t="str">
        <f t="shared" si="159"/>
        <v>1000 to 4999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 s="9">
        <f t="shared" si="160"/>
        <v>42223.723912037036</v>
      </c>
      <c r="L3403" s="11">
        <v>2015</v>
      </c>
      <c r="M3403">
        <v>1436376146</v>
      </c>
      <c r="N3403" s="9">
        <f t="shared" si="161"/>
        <v>42193.723912037036</v>
      </c>
      <c r="O3403" s="11">
        <f>YEAR(Table1[[#This Row],[launch date  conversion]])</f>
        <v>2015</v>
      </c>
      <c r="P3403" t="b">
        <v>0</v>
      </c>
      <c r="Q3403">
        <v>66</v>
      </c>
      <c r="R3403" t="b">
        <v>1</v>
      </c>
      <c r="S3403" t="s">
        <v>8269</v>
      </c>
      <c r="T3403" t="s">
        <v>8356</v>
      </c>
      <c r="U3403" t="s">
        <v>8360</v>
      </c>
    </row>
    <row r="3404" spans="1:21" ht="50" customHeight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15" t="str">
        <f t="shared" si="159"/>
        <v>15000 to 19999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 s="9">
        <f t="shared" si="160"/>
        <v>42320.104861111111</v>
      </c>
      <c r="L3404" s="11">
        <v>2015</v>
      </c>
      <c r="M3404">
        <v>1444747843</v>
      </c>
      <c r="N3404" s="9">
        <f t="shared" si="161"/>
        <v>42290.61855324074</v>
      </c>
      <c r="O3404" s="11">
        <f>YEAR(Table1[[#This Row],[launch date  conversion]])</f>
        <v>2015</v>
      </c>
      <c r="P3404" t="b">
        <v>0</v>
      </c>
      <c r="Q3404">
        <v>165</v>
      </c>
      <c r="R3404" t="b">
        <v>1</v>
      </c>
      <c r="S3404" t="s">
        <v>8269</v>
      </c>
      <c r="T3404" t="s">
        <v>8356</v>
      </c>
      <c r="U3404" t="s">
        <v>8360</v>
      </c>
    </row>
    <row r="3405" spans="1:21" ht="50" customHeight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15" t="str">
        <f t="shared" si="159"/>
        <v>1000 to 4999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 s="9">
        <f t="shared" si="160"/>
        <v>42180.462083333332</v>
      </c>
      <c r="L3405" s="11">
        <v>2015</v>
      </c>
      <c r="M3405">
        <v>1432638324</v>
      </c>
      <c r="N3405" s="9">
        <f t="shared" si="161"/>
        <v>42150.462083333332</v>
      </c>
      <c r="O3405" s="11">
        <f>YEAR(Table1[[#This Row],[launch date  conversion]])</f>
        <v>2015</v>
      </c>
      <c r="P3405" t="b">
        <v>0</v>
      </c>
      <c r="Q3405">
        <v>17</v>
      </c>
      <c r="R3405" t="b">
        <v>1</v>
      </c>
      <c r="S3405" t="s">
        <v>8269</v>
      </c>
      <c r="T3405" t="s">
        <v>8356</v>
      </c>
      <c r="U3405" t="s">
        <v>8360</v>
      </c>
    </row>
    <row r="3406" spans="1:21" ht="50" customHeight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15" t="str">
        <f t="shared" si="159"/>
        <v>less than 1000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 s="9">
        <f t="shared" si="160"/>
        <v>42172.503495370373</v>
      </c>
      <c r="L3406" s="11">
        <v>2015</v>
      </c>
      <c r="M3406">
        <v>1432814702</v>
      </c>
      <c r="N3406" s="9">
        <f t="shared" si="161"/>
        <v>42152.503495370373</v>
      </c>
      <c r="O3406" s="11">
        <f>YEAR(Table1[[#This Row],[launch date  conversion]])</f>
        <v>2015</v>
      </c>
      <c r="P3406" t="b">
        <v>0</v>
      </c>
      <c r="Q3406">
        <v>3</v>
      </c>
      <c r="R3406" t="b">
        <v>1</v>
      </c>
      <c r="S3406" t="s">
        <v>8269</v>
      </c>
      <c r="T3406" t="s">
        <v>8356</v>
      </c>
      <c r="U3406" t="s">
        <v>8360</v>
      </c>
    </row>
    <row r="3407" spans="1:21" ht="50" customHeight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15" t="str">
        <f t="shared" si="159"/>
        <v>less than 1000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 s="9">
        <f t="shared" si="160"/>
        <v>42430.999305555553</v>
      </c>
      <c r="L3407" s="11">
        <v>2016</v>
      </c>
      <c r="M3407">
        <v>1455063886</v>
      </c>
      <c r="N3407" s="9">
        <f t="shared" si="161"/>
        <v>42410.017199074078</v>
      </c>
      <c r="O3407" s="11">
        <f>YEAR(Table1[[#This Row],[launch date  conversion]])</f>
        <v>2016</v>
      </c>
      <c r="P3407" t="b">
        <v>0</v>
      </c>
      <c r="Q3407">
        <v>17</v>
      </c>
      <c r="R3407" t="b">
        <v>1</v>
      </c>
      <c r="S3407" t="s">
        <v>8269</v>
      </c>
      <c r="T3407" t="s">
        <v>8356</v>
      </c>
      <c r="U3407" t="s">
        <v>8360</v>
      </c>
    </row>
    <row r="3408" spans="1:21" ht="50" customHeight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15" t="str">
        <f t="shared" si="159"/>
        <v>10000 to 14999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 s="9">
        <f t="shared" si="160"/>
        <v>41836.492777777778</v>
      </c>
      <c r="L3408" s="11">
        <v>2014</v>
      </c>
      <c r="M3408">
        <v>1401623376</v>
      </c>
      <c r="N3408" s="9">
        <f t="shared" si="161"/>
        <v>41791.492777777778</v>
      </c>
      <c r="O3408" s="11">
        <f>YEAR(Table1[[#This Row],[launch date  conversion]])</f>
        <v>2014</v>
      </c>
      <c r="P3408" t="b">
        <v>0</v>
      </c>
      <c r="Q3408">
        <v>91</v>
      </c>
      <c r="R3408" t="b">
        <v>1</v>
      </c>
      <c r="S3408" t="s">
        <v>8269</v>
      </c>
      <c r="T3408" t="s">
        <v>8356</v>
      </c>
      <c r="U3408" t="s">
        <v>8360</v>
      </c>
    </row>
    <row r="3409" spans="1:21" ht="50" customHeight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15" t="str">
        <f t="shared" si="159"/>
        <v>1000 to 4999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 s="9">
        <f t="shared" si="160"/>
        <v>41826.422326388885</v>
      </c>
      <c r="L3409" s="11">
        <v>2014</v>
      </c>
      <c r="M3409">
        <v>1402049289</v>
      </c>
      <c r="N3409" s="9">
        <f t="shared" si="161"/>
        <v>41796.422326388885</v>
      </c>
      <c r="O3409" s="11">
        <f>YEAR(Table1[[#This Row],[launch date  conversion]])</f>
        <v>2014</v>
      </c>
      <c r="P3409" t="b">
        <v>0</v>
      </c>
      <c r="Q3409">
        <v>67</v>
      </c>
      <c r="R3409" t="b">
        <v>1</v>
      </c>
      <c r="S3409" t="s">
        <v>8269</v>
      </c>
      <c r="T3409" t="s">
        <v>8356</v>
      </c>
      <c r="U3409" t="s">
        <v>8360</v>
      </c>
    </row>
    <row r="3410" spans="1:21" ht="50" customHeight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15" t="str">
        <f t="shared" si="159"/>
        <v>less than 1000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 s="9">
        <f t="shared" si="160"/>
        <v>41838.991944444446</v>
      </c>
      <c r="L3410" s="11">
        <v>2014</v>
      </c>
      <c r="M3410">
        <v>1403135304</v>
      </c>
      <c r="N3410" s="9">
        <f t="shared" si="161"/>
        <v>41808.991944444446</v>
      </c>
      <c r="O3410" s="11">
        <f>YEAR(Table1[[#This Row],[launch date  conversion]])</f>
        <v>2014</v>
      </c>
      <c r="P3410" t="b">
        <v>0</v>
      </c>
      <c r="Q3410">
        <v>18</v>
      </c>
      <c r="R3410" t="b">
        <v>1</v>
      </c>
      <c r="S3410" t="s">
        <v>8269</v>
      </c>
      <c r="T3410" t="s">
        <v>8356</v>
      </c>
      <c r="U3410" t="s">
        <v>8360</v>
      </c>
    </row>
    <row r="3411" spans="1:21" ht="50" customHeight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15" t="str">
        <f t="shared" si="159"/>
        <v>less than 1000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 s="9">
        <f t="shared" si="160"/>
        <v>42582.873611111107</v>
      </c>
      <c r="L3411" s="11">
        <v>2016</v>
      </c>
      <c r="M3411">
        <v>1466710358</v>
      </c>
      <c r="N3411" s="9">
        <f t="shared" si="161"/>
        <v>42544.814328703709</v>
      </c>
      <c r="O3411" s="11">
        <f>YEAR(Table1[[#This Row],[launch date  conversion]])</f>
        <v>2016</v>
      </c>
      <c r="P3411" t="b">
        <v>0</v>
      </c>
      <c r="Q3411">
        <v>21</v>
      </c>
      <c r="R3411" t="b">
        <v>1</v>
      </c>
      <c r="S3411" t="s">
        <v>8269</v>
      </c>
      <c r="T3411" t="s">
        <v>8356</v>
      </c>
      <c r="U3411" t="s">
        <v>8360</v>
      </c>
    </row>
    <row r="3412" spans="1:21" ht="50" customHeight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15" t="str">
        <f t="shared" si="159"/>
        <v>1000 to 4999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 s="9">
        <f t="shared" si="160"/>
        <v>42527.291666666672</v>
      </c>
      <c r="L3412" s="11">
        <v>2016</v>
      </c>
      <c r="M3412">
        <v>1462841990</v>
      </c>
      <c r="N3412" s="9">
        <f t="shared" si="161"/>
        <v>42500.041550925926</v>
      </c>
      <c r="O3412" s="11">
        <f>YEAR(Table1[[#This Row],[launch date  conversion]])</f>
        <v>2016</v>
      </c>
      <c r="P3412" t="b">
        <v>0</v>
      </c>
      <c r="Q3412">
        <v>40</v>
      </c>
      <c r="R3412" t="b">
        <v>1</v>
      </c>
      <c r="S3412" t="s">
        <v>8269</v>
      </c>
      <c r="T3412" t="s">
        <v>8356</v>
      </c>
      <c r="U3412" t="s">
        <v>8360</v>
      </c>
    </row>
    <row r="3413" spans="1:21" ht="50" customHeight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15" t="str">
        <f t="shared" si="159"/>
        <v>15000 to 19999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 s="9">
        <f t="shared" si="160"/>
        <v>42285.022824074069</v>
      </c>
      <c r="L3413" s="11">
        <v>2015</v>
      </c>
      <c r="M3413">
        <v>1442536372</v>
      </c>
      <c r="N3413" s="9">
        <f t="shared" si="161"/>
        <v>42265.022824074069</v>
      </c>
      <c r="O3413" s="11">
        <f>YEAR(Table1[[#This Row],[launch date  conversion]])</f>
        <v>2015</v>
      </c>
      <c r="P3413" t="b">
        <v>0</v>
      </c>
      <c r="Q3413">
        <v>78</v>
      </c>
      <c r="R3413" t="b">
        <v>1</v>
      </c>
      <c r="S3413" t="s">
        <v>8269</v>
      </c>
      <c r="T3413" t="s">
        <v>8356</v>
      </c>
      <c r="U3413" t="s">
        <v>8360</v>
      </c>
    </row>
    <row r="3414" spans="1:21" ht="50" customHeight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15" t="str">
        <f t="shared" si="159"/>
        <v>1000 to 4999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 s="9">
        <f t="shared" si="160"/>
        <v>41909.959050925929</v>
      </c>
      <c r="L3414" s="11">
        <v>2014</v>
      </c>
      <c r="M3414">
        <v>1409266862</v>
      </c>
      <c r="N3414" s="9">
        <f t="shared" si="161"/>
        <v>41879.959050925929</v>
      </c>
      <c r="O3414" s="11">
        <f>YEAR(Table1[[#This Row],[launch date  conversion]])</f>
        <v>2014</v>
      </c>
      <c r="P3414" t="b">
        <v>0</v>
      </c>
      <c r="Q3414">
        <v>26</v>
      </c>
      <c r="R3414" t="b">
        <v>1</v>
      </c>
      <c r="S3414" t="s">
        <v>8269</v>
      </c>
      <c r="T3414" t="s">
        <v>8356</v>
      </c>
      <c r="U3414" t="s">
        <v>8360</v>
      </c>
    </row>
    <row r="3415" spans="1:21" ht="50" customHeight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15" t="str">
        <f t="shared" si="159"/>
        <v>less than 1000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 s="9">
        <f t="shared" si="160"/>
        <v>42063.207638888889</v>
      </c>
      <c r="L3415" s="11">
        <v>2015</v>
      </c>
      <c r="M3415">
        <v>1424280938</v>
      </c>
      <c r="N3415" s="9">
        <f t="shared" si="161"/>
        <v>42053.733078703706</v>
      </c>
      <c r="O3415" s="11">
        <f>YEAR(Table1[[#This Row],[launch date  conversion]])</f>
        <v>2015</v>
      </c>
      <c r="P3415" t="b">
        <v>0</v>
      </c>
      <c r="Q3415">
        <v>14</v>
      </c>
      <c r="R3415" t="b">
        <v>1</v>
      </c>
      <c r="S3415" t="s">
        <v>8269</v>
      </c>
      <c r="T3415" t="s">
        <v>8356</v>
      </c>
      <c r="U3415" t="s">
        <v>8360</v>
      </c>
    </row>
    <row r="3416" spans="1:21" ht="50" customHeight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15" t="str">
        <f t="shared" si="159"/>
        <v>1000 to 4999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 s="9">
        <f t="shared" si="160"/>
        <v>42705.332638888889</v>
      </c>
      <c r="L3416" s="11">
        <v>2016</v>
      </c>
      <c r="M3416">
        <v>1478030325</v>
      </c>
      <c r="N3416" s="9">
        <f t="shared" si="161"/>
        <v>42675.832465277781</v>
      </c>
      <c r="O3416" s="11">
        <f>YEAR(Table1[[#This Row],[launch date  conversion]])</f>
        <v>2016</v>
      </c>
      <c r="P3416" t="b">
        <v>0</v>
      </c>
      <c r="Q3416">
        <v>44</v>
      </c>
      <c r="R3416" t="b">
        <v>1</v>
      </c>
      <c r="S3416" t="s">
        <v>8269</v>
      </c>
      <c r="T3416" t="s">
        <v>8356</v>
      </c>
      <c r="U3416" t="s">
        <v>8360</v>
      </c>
    </row>
    <row r="3417" spans="1:21" ht="50" customHeight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15" t="str">
        <f t="shared" si="159"/>
        <v>less than 1000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 s="9">
        <f t="shared" si="160"/>
        <v>42477.979166666672</v>
      </c>
      <c r="L3417" s="11">
        <v>2016</v>
      </c>
      <c r="M3417">
        <v>1459999656</v>
      </c>
      <c r="N3417" s="9">
        <f t="shared" si="161"/>
        <v>42467.144166666665</v>
      </c>
      <c r="O3417" s="11">
        <f>YEAR(Table1[[#This Row],[launch date  conversion]])</f>
        <v>2016</v>
      </c>
      <c r="P3417" t="b">
        <v>0</v>
      </c>
      <c r="Q3417">
        <v>9</v>
      </c>
      <c r="R3417" t="b">
        <v>1</v>
      </c>
      <c r="S3417" t="s">
        <v>8269</v>
      </c>
      <c r="T3417" t="s">
        <v>8356</v>
      </c>
      <c r="U3417" t="s">
        <v>8360</v>
      </c>
    </row>
    <row r="3418" spans="1:21" ht="50" customHeight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15" t="str">
        <f t="shared" si="159"/>
        <v>1000 to 4999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 s="9">
        <f t="shared" si="160"/>
        <v>42117.770833333328</v>
      </c>
      <c r="L3418" s="11">
        <v>2015</v>
      </c>
      <c r="M3418">
        <v>1427363645</v>
      </c>
      <c r="N3418" s="9">
        <f t="shared" si="161"/>
        <v>42089.412557870368</v>
      </c>
      <c r="O3418" s="11">
        <f>YEAR(Table1[[#This Row],[launch date  conversion]])</f>
        <v>2015</v>
      </c>
      <c r="P3418" t="b">
        <v>0</v>
      </c>
      <c r="Q3418">
        <v>30</v>
      </c>
      <c r="R3418" t="b">
        <v>1</v>
      </c>
      <c r="S3418" t="s">
        <v>8269</v>
      </c>
      <c r="T3418" t="s">
        <v>8356</v>
      </c>
      <c r="U3418" t="s">
        <v>8360</v>
      </c>
    </row>
    <row r="3419" spans="1:21" ht="50" customHeight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15" t="str">
        <f t="shared" si="159"/>
        <v>1000 to 4999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 s="9">
        <f t="shared" si="160"/>
        <v>41938.029861111114</v>
      </c>
      <c r="L3419" s="11">
        <v>2014</v>
      </c>
      <c r="M3419">
        <v>1410558948</v>
      </c>
      <c r="N3419" s="9">
        <f t="shared" si="161"/>
        <v>41894.91375</v>
      </c>
      <c r="O3419" s="11">
        <f>YEAR(Table1[[#This Row],[launch date  conversion]])</f>
        <v>2014</v>
      </c>
      <c r="P3419" t="b">
        <v>0</v>
      </c>
      <c r="Q3419">
        <v>45</v>
      </c>
      <c r="R3419" t="b">
        <v>1</v>
      </c>
      <c r="S3419" t="s">
        <v>8269</v>
      </c>
      <c r="T3419" t="s">
        <v>8356</v>
      </c>
      <c r="U3419" t="s">
        <v>8360</v>
      </c>
    </row>
    <row r="3420" spans="1:21" ht="50" customHeight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15" t="str">
        <f t="shared" si="159"/>
        <v>1000 to 4999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 s="9">
        <f t="shared" si="160"/>
        <v>41782.83457175926</v>
      </c>
      <c r="L3420" s="11">
        <v>2014</v>
      </c>
      <c r="M3420">
        <v>1398283307</v>
      </c>
      <c r="N3420" s="9">
        <f t="shared" si="161"/>
        <v>41752.83457175926</v>
      </c>
      <c r="O3420" s="11">
        <f>YEAR(Table1[[#This Row],[launch date  conversion]])</f>
        <v>2014</v>
      </c>
      <c r="P3420" t="b">
        <v>0</v>
      </c>
      <c r="Q3420">
        <v>56</v>
      </c>
      <c r="R3420" t="b">
        <v>1</v>
      </c>
      <c r="S3420" t="s">
        <v>8269</v>
      </c>
      <c r="T3420" t="s">
        <v>8356</v>
      </c>
      <c r="U3420" t="s">
        <v>8360</v>
      </c>
    </row>
    <row r="3421" spans="1:21" ht="50" customHeight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15" t="str">
        <f t="shared" si="159"/>
        <v>1000 to 4999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 s="9">
        <f t="shared" si="160"/>
        <v>42466.895833333328</v>
      </c>
      <c r="L3421" s="11">
        <v>2016</v>
      </c>
      <c r="M3421">
        <v>1458416585</v>
      </c>
      <c r="N3421" s="9">
        <f t="shared" si="161"/>
        <v>42448.821585648147</v>
      </c>
      <c r="O3421" s="11">
        <f>YEAR(Table1[[#This Row],[launch date  conversion]])</f>
        <v>2016</v>
      </c>
      <c r="P3421" t="b">
        <v>0</v>
      </c>
      <c r="Q3421">
        <v>46</v>
      </c>
      <c r="R3421" t="b">
        <v>1</v>
      </c>
      <c r="S3421" t="s">
        <v>8269</v>
      </c>
      <c r="T3421" t="s">
        <v>8356</v>
      </c>
      <c r="U3421" t="s">
        <v>8360</v>
      </c>
    </row>
    <row r="3422" spans="1:21" ht="50" customHeight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15" t="str">
        <f t="shared" si="159"/>
        <v>less than 1000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 s="9">
        <f t="shared" si="160"/>
        <v>42414</v>
      </c>
      <c r="L3422" s="11">
        <v>2016</v>
      </c>
      <c r="M3422">
        <v>1454638202</v>
      </c>
      <c r="N3422" s="9">
        <f t="shared" si="161"/>
        <v>42405.090300925927</v>
      </c>
      <c r="O3422" s="11">
        <f>YEAR(Table1[[#This Row],[launch date  conversion]])</f>
        <v>2016</v>
      </c>
      <c r="P3422" t="b">
        <v>0</v>
      </c>
      <c r="Q3422">
        <v>34</v>
      </c>
      <c r="R3422" t="b">
        <v>1</v>
      </c>
      <c r="S3422" t="s">
        <v>8269</v>
      </c>
      <c r="T3422" t="s">
        <v>8356</v>
      </c>
      <c r="U3422" t="s">
        <v>8360</v>
      </c>
    </row>
    <row r="3423" spans="1:21" ht="50" customHeight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15" t="str">
        <f t="shared" si="159"/>
        <v>10000 to 14999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 s="9">
        <f t="shared" si="160"/>
        <v>42067.791238425925</v>
      </c>
      <c r="L3423" s="11">
        <v>2015</v>
      </c>
      <c r="M3423">
        <v>1422903563</v>
      </c>
      <c r="N3423" s="9">
        <f t="shared" si="161"/>
        <v>42037.791238425925</v>
      </c>
      <c r="O3423" s="11">
        <f>YEAR(Table1[[#This Row],[launch date  conversion]])</f>
        <v>2015</v>
      </c>
      <c r="P3423" t="b">
        <v>0</v>
      </c>
      <c r="Q3423">
        <v>98</v>
      </c>
      <c r="R3423" t="b">
        <v>1</v>
      </c>
      <c r="S3423" t="s">
        <v>8269</v>
      </c>
      <c r="T3423" t="s">
        <v>8356</v>
      </c>
      <c r="U3423" t="s">
        <v>8360</v>
      </c>
    </row>
    <row r="3424" spans="1:21" ht="50" customHeight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15" t="str">
        <f t="shared" si="159"/>
        <v>1000 to 4999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 s="9">
        <f t="shared" si="160"/>
        <v>42352</v>
      </c>
      <c r="L3424" s="11">
        <v>2015</v>
      </c>
      <c r="M3424">
        <v>1447594176</v>
      </c>
      <c r="N3424" s="9">
        <f t="shared" si="161"/>
        <v>42323.562222222223</v>
      </c>
      <c r="O3424" s="11">
        <f>YEAR(Table1[[#This Row],[launch date  conversion]])</f>
        <v>2015</v>
      </c>
      <c r="P3424" t="b">
        <v>0</v>
      </c>
      <c r="Q3424">
        <v>46</v>
      </c>
      <c r="R3424" t="b">
        <v>1</v>
      </c>
      <c r="S3424" t="s">
        <v>8269</v>
      </c>
      <c r="T3424" t="s">
        <v>8356</v>
      </c>
      <c r="U3424" t="s">
        <v>8360</v>
      </c>
    </row>
    <row r="3425" spans="1:21" ht="50" customHeight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15" t="str">
        <f t="shared" si="159"/>
        <v>less than 1000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 s="9">
        <f t="shared" si="160"/>
        <v>42118.911354166667</v>
      </c>
      <c r="L3425" s="11">
        <v>2015</v>
      </c>
      <c r="M3425">
        <v>1427320341</v>
      </c>
      <c r="N3425" s="9">
        <f t="shared" si="161"/>
        <v>42088.911354166667</v>
      </c>
      <c r="O3425" s="11">
        <f>YEAR(Table1[[#This Row],[launch date  conversion]])</f>
        <v>2015</v>
      </c>
      <c r="P3425" t="b">
        <v>0</v>
      </c>
      <c r="Q3425">
        <v>10</v>
      </c>
      <c r="R3425" t="b">
        <v>1</v>
      </c>
      <c r="S3425" t="s">
        <v>8269</v>
      </c>
      <c r="T3425" t="s">
        <v>8356</v>
      </c>
      <c r="U3425" t="s">
        <v>8360</v>
      </c>
    </row>
    <row r="3426" spans="1:21" ht="50" customHeight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15" t="str">
        <f t="shared" si="159"/>
        <v>5000 to 9999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 s="9">
        <f t="shared" si="160"/>
        <v>42040.290972222225</v>
      </c>
      <c r="L3426" s="11">
        <v>2015</v>
      </c>
      <c r="M3426">
        <v>1421252084</v>
      </c>
      <c r="N3426" s="9">
        <f t="shared" si="161"/>
        <v>42018.676898148144</v>
      </c>
      <c r="O3426" s="11">
        <f>YEAR(Table1[[#This Row],[launch date  conversion]])</f>
        <v>2015</v>
      </c>
      <c r="P3426" t="b">
        <v>0</v>
      </c>
      <c r="Q3426">
        <v>76</v>
      </c>
      <c r="R3426" t="b">
        <v>1</v>
      </c>
      <c r="S3426" t="s">
        <v>8269</v>
      </c>
      <c r="T3426" t="s">
        <v>8356</v>
      </c>
      <c r="U3426" t="s">
        <v>8360</v>
      </c>
    </row>
    <row r="3427" spans="1:21" ht="50" customHeight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15" t="str">
        <f t="shared" si="159"/>
        <v>30000 to 34999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 s="9">
        <f t="shared" si="160"/>
        <v>41916.617314814815</v>
      </c>
      <c r="L3427" s="11">
        <v>2014</v>
      </c>
      <c r="M3427">
        <v>1409669336</v>
      </c>
      <c r="N3427" s="9">
        <f t="shared" si="161"/>
        <v>41884.617314814815</v>
      </c>
      <c r="O3427" s="11">
        <f>YEAR(Table1[[#This Row],[launch date  conversion]])</f>
        <v>2014</v>
      </c>
      <c r="P3427" t="b">
        <v>0</v>
      </c>
      <c r="Q3427">
        <v>104</v>
      </c>
      <c r="R3427" t="b">
        <v>1</v>
      </c>
      <c r="S3427" t="s">
        <v>8269</v>
      </c>
      <c r="T3427" t="s">
        <v>8356</v>
      </c>
      <c r="U3427" t="s">
        <v>8360</v>
      </c>
    </row>
    <row r="3428" spans="1:21" ht="50" customHeight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15" t="str">
        <f t="shared" si="159"/>
        <v>1000 to 4999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 s="9">
        <f t="shared" si="160"/>
        <v>41903.083333333336</v>
      </c>
      <c r="L3428" s="11">
        <v>2014</v>
      </c>
      <c r="M3428">
        <v>1409620903</v>
      </c>
      <c r="N3428" s="9">
        <f t="shared" si="161"/>
        <v>41884.056747685187</v>
      </c>
      <c r="O3428" s="11">
        <f>YEAR(Table1[[#This Row],[launch date  conversion]])</f>
        <v>2014</v>
      </c>
      <c r="P3428" t="b">
        <v>0</v>
      </c>
      <c r="Q3428">
        <v>87</v>
      </c>
      <c r="R3428" t="b">
        <v>1</v>
      </c>
      <c r="S3428" t="s">
        <v>8269</v>
      </c>
      <c r="T3428" t="s">
        <v>8356</v>
      </c>
      <c r="U3428" t="s">
        <v>8360</v>
      </c>
    </row>
    <row r="3429" spans="1:21" ht="50" customHeight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15" t="str">
        <f t="shared" si="159"/>
        <v>1000 to 4999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 s="9">
        <f t="shared" si="160"/>
        <v>41822.645277777774</v>
      </c>
      <c r="L3429" s="11">
        <v>2014</v>
      </c>
      <c r="M3429">
        <v>1401722952</v>
      </c>
      <c r="N3429" s="9">
        <f t="shared" si="161"/>
        <v>41792.645277777774</v>
      </c>
      <c r="O3429" s="11">
        <f>YEAR(Table1[[#This Row],[launch date  conversion]])</f>
        <v>2014</v>
      </c>
      <c r="P3429" t="b">
        <v>0</v>
      </c>
      <c r="Q3429">
        <v>29</v>
      </c>
      <c r="R3429" t="b">
        <v>1</v>
      </c>
      <c r="S3429" t="s">
        <v>8269</v>
      </c>
      <c r="T3429" t="s">
        <v>8356</v>
      </c>
      <c r="U3429" t="s">
        <v>8360</v>
      </c>
    </row>
    <row r="3430" spans="1:21" ht="50" customHeight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15" t="str">
        <f t="shared" si="159"/>
        <v>1000 to 4999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 s="9">
        <f t="shared" si="160"/>
        <v>42063.708333333328</v>
      </c>
      <c r="L3430" s="11">
        <v>2015</v>
      </c>
      <c r="M3430">
        <v>1422983847</v>
      </c>
      <c r="N3430" s="9">
        <f t="shared" si="161"/>
        <v>42038.720451388886</v>
      </c>
      <c r="O3430" s="11">
        <f>YEAR(Table1[[#This Row],[launch date  conversion]])</f>
        <v>2015</v>
      </c>
      <c r="P3430" t="b">
        <v>0</v>
      </c>
      <c r="Q3430">
        <v>51</v>
      </c>
      <c r="R3430" t="b">
        <v>1</v>
      </c>
      <c r="S3430" t="s">
        <v>8269</v>
      </c>
      <c r="T3430" t="s">
        <v>8356</v>
      </c>
      <c r="U3430" t="s">
        <v>8360</v>
      </c>
    </row>
    <row r="3431" spans="1:21" ht="50" customHeight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15" t="str">
        <f t="shared" si="159"/>
        <v>less than 1000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 s="9">
        <f t="shared" si="160"/>
        <v>42676.021539351852</v>
      </c>
      <c r="L3431" s="11">
        <v>2016</v>
      </c>
      <c r="M3431">
        <v>1476837061</v>
      </c>
      <c r="N3431" s="9">
        <f t="shared" si="161"/>
        <v>42662.021539351852</v>
      </c>
      <c r="O3431" s="11">
        <f>YEAR(Table1[[#This Row],[launch date  conversion]])</f>
        <v>2016</v>
      </c>
      <c r="P3431" t="b">
        <v>0</v>
      </c>
      <c r="Q3431">
        <v>12</v>
      </c>
      <c r="R3431" t="b">
        <v>1</v>
      </c>
      <c r="S3431" t="s">
        <v>8269</v>
      </c>
      <c r="T3431" t="s">
        <v>8356</v>
      </c>
      <c r="U3431" t="s">
        <v>8360</v>
      </c>
    </row>
    <row r="3432" spans="1:21" ht="50" customHeight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15" t="str">
        <f t="shared" si="159"/>
        <v>1000 to 4999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 s="9">
        <f t="shared" si="160"/>
        <v>41850.945613425924</v>
      </c>
      <c r="L3432" s="11">
        <v>2014</v>
      </c>
      <c r="M3432">
        <v>1404168101</v>
      </c>
      <c r="N3432" s="9">
        <f t="shared" si="161"/>
        <v>41820.945613425924</v>
      </c>
      <c r="O3432" s="11">
        <f>YEAR(Table1[[#This Row],[launch date  conversion]])</f>
        <v>2014</v>
      </c>
      <c r="P3432" t="b">
        <v>0</v>
      </c>
      <c r="Q3432">
        <v>72</v>
      </c>
      <c r="R3432" t="b">
        <v>1</v>
      </c>
      <c r="S3432" t="s">
        <v>8269</v>
      </c>
      <c r="T3432" t="s">
        <v>8356</v>
      </c>
      <c r="U3432" t="s">
        <v>8360</v>
      </c>
    </row>
    <row r="3433" spans="1:21" ht="50" customHeight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15" t="str">
        <f t="shared" si="159"/>
        <v>1000 to 4999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 s="9">
        <f t="shared" si="160"/>
        <v>41869.730937500004</v>
      </c>
      <c r="L3433" s="11">
        <v>2014</v>
      </c>
      <c r="M3433">
        <v>1405791153</v>
      </c>
      <c r="N3433" s="9">
        <f t="shared" si="161"/>
        <v>41839.730937500004</v>
      </c>
      <c r="O3433" s="11">
        <f>YEAR(Table1[[#This Row],[launch date  conversion]])</f>
        <v>2014</v>
      </c>
      <c r="P3433" t="b">
        <v>0</v>
      </c>
      <c r="Q3433">
        <v>21</v>
      </c>
      <c r="R3433" t="b">
        <v>1</v>
      </c>
      <c r="S3433" t="s">
        <v>8269</v>
      </c>
      <c r="T3433" t="s">
        <v>8356</v>
      </c>
      <c r="U3433" t="s">
        <v>8360</v>
      </c>
    </row>
    <row r="3434" spans="1:21" ht="50" customHeight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15" t="str">
        <f t="shared" si="159"/>
        <v>1000 to 4999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 s="9">
        <f t="shared" si="160"/>
        <v>42405.916666666672</v>
      </c>
      <c r="L3434" s="11">
        <v>2016</v>
      </c>
      <c r="M3434">
        <v>1452520614</v>
      </c>
      <c r="N3434" s="9">
        <f t="shared" si="161"/>
        <v>42380.581180555557</v>
      </c>
      <c r="O3434" s="11">
        <f>YEAR(Table1[[#This Row],[launch date  conversion]])</f>
        <v>2016</v>
      </c>
      <c r="P3434" t="b">
        <v>0</v>
      </c>
      <c r="Q3434">
        <v>42</v>
      </c>
      <c r="R3434" t="b">
        <v>1</v>
      </c>
      <c r="S3434" t="s">
        <v>8269</v>
      </c>
      <c r="T3434" t="s">
        <v>8356</v>
      </c>
      <c r="U3434" t="s">
        <v>8360</v>
      </c>
    </row>
    <row r="3435" spans="1:21" ht="50" customHeight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15" t="str">
        <f t="shared" si="159"/>
        <v>5000 to 9999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 s="9">
        <f t="shared" si="160"/>
        <v>41807.125</v>
      </c>
      <c r="L3435" s="11">
        <v>2014</v>
      </c>
      <c r="M3435">
        <v>1400290255</v>
      </c>
      <c r="N3435" s="9">
        <f t="shared" si="161"/>
        <v>41776.063136574077</v>
      </c>
      <c r="O3435" s="11">
        <f>YEAR(Table1[[#This Row],[launch date  conversion]])</f>
        <v>2014</v>
      </c>
      <c r="P3435" t="b">
        <v>0</v>
      </c>
      <c r="Q3435">
        <v>71</v>
      </c>
      <c r="R3435" t="b">
        <v>1</v>
      </c>
      <c r="S3435" t="s">
        <v>8269</v>
      </c>
      <c r="T3435" t="s">
        <v>8356</v>
      </c>
      <c r="U3435" t="s">
        <v>8360</v>
      </c>
    </row>
    <row r="3436" spans="1:21" ht="50" customHeight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15" t="str">
        <f t="shared" si="159"/>
        <v>10000 to 14999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 s="9">
        <f t="shared" si="160"/>
        <v>41830.380428240744</v>
      </c>
      <c r="L3436" s="11">
        <v>2014</v>
      </c>
      <c r="M3436">
        <v>1402391269</v>
      </c>
      <c r="N3436" s="9">
        <f t="shared" si="161"/>
        <v>41800.380428240744</v>
      </c>
      <c r="O3436" s="11">
        <f>YEAR(Table1[[#This Row],[launch date  conversion]])</f>
        <v>2014</v>
      </c>
      <c r="P3436" t="b">
        <v>0</v>
      </c>
      <c r="Q3436">
        <v>168</v>
      </c>
      <c r="R3436" t="b">
        <v>1</v>
      </c>
      <c r="S3436" t="s">
        <v>8269</v>
      </c>
      <c r="T3436" t="s">
        <v>8356</v>
      </c>
      <c r="U3436" t="s">
        <v>8360</v>
      </c>
    </row>
    <row r="3437" spans="1:21" ht="50" customHeight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15" t="str">
        <f t="shared" si="159"/>
        <v>1000 to 4999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 s="9">
        <f t="shared" si="160"/>
        <v>42589.125</v>
      </c>
      <c r="L3437" s="11">
        <v>2016</v>
      </c>
      <c r="M3437">
        <v>1469112493</v>
      </c>
      <c r="N3437" s="9">
        <f t="shared" si="161"/>
        <v>42572.61681712963</v>
      </c>
      <c r="O3437" s="11">
        <f>YEAR(Table1[[#This Row],[launch date  conversion]])</f>
        <v>2016</v>
      </c>
      <c r="P3437" t="b">
        <v>0</v>
      </c>
      <c r="Q3437">
        <v>19</v>
      </c>
      <c r="R3437" t="b">
        <v>1</v>
      </c>
      <c r="S3437" t="s">
        <v>8269</v>
      </c>
      <c r="T3437" t="s">
        <v>8356</v>
      </c>
      <c r="U3437" t="s">
        <v>8360</v>
      </c>
    </row>
    <row r="3438" spans="1:21" ht="50" customHeight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15" t="str">
        <f t="shared" si="159"/>
        <v>5000 to 9999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 s="9">
        <f t="shared" si="160"/>
        <v>41872.686111111114</v>
      </c>
      <c r="L3438" s="11">
        <v>2014</v>
      </c>
      <c r="M3438">
        <v>1406811593</v>
      </c>
      <c r="N3438" s="9">
        <f t="shared" si="161"/>
        <v>41851.541585648149</v>
      </c>
      <c r="O3438" s="11">
        <f>YEAR(Table1[[#This Row],[launch date  conversion]])</f>
        <v>2014</v>
      </c>
      <c r="P3438" t="b">
        <v>0</v>
      </c>
      <c r="Q3438">
        <v>37</v>
      </c>
      <c r="R3438" t="b">
        <v>1</v>
      </c>
      <c r="S3438" t="s">
        <v>8269</v>
      </c>
      <c r="T3438" t="s">
        <v>8356</v>
      </c>
      <c r="U3438" t="s">
        <v>8360</v>
      </c>
    </row>
    <row r="3439" spans="1:21" ht="50" customHeight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15" t="str">
        <f t="shared" si="159"/>
        <v>1000 to 4999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 s="9">
        <f t="shared" si="160"/>
        <v>42235.710879629631</v>
      </c>
      <c r="L3439" s="11">
        <v>2015</v>
      </c>
      <c r="M3439">
        <v>1437411820</v>
      </c>
      <c r="N3439" s="9">
        <f t="shared" si="161"/>
        <v>42205.710879629631</v>
      </c>
      <c r="O3439" s="11">
        <f>YEAR(Table1[[#This Row],[launch date  conversion]])</f>
        <v>2015</v>
      </c>
      <c r="P3439" t="b">
        <v>0</v>
      </c>
      <c r="Q3439">
        <v>36</v>
      </c>
      <c r="R3439" t="b">
        <v>1</v>
      </c>
      <c r="S3439" t="s">
        <v>8269</v>
      </c>
      <c r="T3439" t="s">
        <v>8356</v>
      </c>
      <c r="U3439" t="s">
        <v>8360</v>
      </c>
    </row>
    <row r="3440" spans="1:21" ht="50" customHeight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15" t="str">
        <f t="shared" si="159"/>
        <v>1000 to 4999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 s="9">
        <f t="shared" si="160"/>
        <v>42126.875</v>
      </c>
      <c r="L3440" s="11">
        <v>2015</v>
      </c>
      <c r="M3440">
        <v>1428358567</v>
      </c>
      <c r="N3440" s="9">
        <f t="shared" si="161"/>
        <v>42100.927858796291</v>
      </c>
      <c r="O3440" s="11">
        <f>YEAR(Table1[[#This Row],[launch date  conversion]])</f>
        <v>2015</v>
      </c>
      <c r="P3440" t="b">
        <v>0</v>
      </c>
      <c r="Q3440">
        <v>14</v>
      </c>
      <c r="R3440" t="b">
        <v>1</v>
      </c>
      <c r="S3440" t="s">
        <v>8269</v>
      </c>
      <c r="T3440" t="s">
        <v>8356</v>
      </c>
      <c r="U3440" t="s">
        <v>8360</v>
      </c>
    </row>
    <row r="3441" spans="1:21" ht="50" customHeight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15" t="str">
        <f t="shared" si="159"/>
        <v>1000 to 4999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 s="9">
        <f t="shared" si="160"/>
        <v>42388.207638888889</v>
      </c>
      <c r="L3441" s="11">
        <v>2016</v>
      </c>
      <c r="M3441">
        <v>1452030730</v>
      </c>
      <c r="N3441" s="9">
        <f t="shared" si="161"/>
        <v>42374.911226851851</v>
      </c>
      <c r="O3441" s="11">
        <f>YEAR(Table1[[#This Row],[launch date  conversion]])</f>
        <v>2016</v>
      </c>
      <c r="P3441" t="b">
        <v>0</v>
      </c>
      <c r="Q3441">
        <v>18</v>
      </c>
      <c r="R3441" t="b">
        <v>1</v>
      </c>
      <c r="S3441" t="s">
        <v>8269</v>
      </c>
      <c r="T3441" t="s">
        <v>8356</v>
      </c>
      <c r="U3441" t="s">
        <v>8360</v>
      </c>
    </row>
    <row r="3442" spans="1:21" ht="50" customHeight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15" t="str">
        <f t="shared" si="159"/>
        <v>5000 to 9999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 s="9">
        <f t="shared" si="160"/>
        <v>41831.677083333336</v>
      </c>
      <c r="L3442" s="11">
        <v>2014</v>
      </c>
      <c r="M3442">
        <v>1403146628</v>
      </c>
      <c r="N3442" s="9">
        <f t="shared" si="161"/>
        <v>41809.12300925926</v>
      </c>
      <c r="O3442" s="11">
        <f>YEAR(Table1[[#This Row],[launch date  conversion]])</f>
        <v>2014</v>
      </c>
      <c r="P3442" t="b">
        <v>0</v>
      </c>
      <c r="Q3442">
        <v>82</v>
      </c>
      <c r="R3442" t="b">
        <v>1</v>
      </c>
      <c r="S3442" t="s">
        <v>8269</v>
      </c>
      <c r="T3442" t="s">
        <v>8356</v>
      </c>
      <c r="U3442" t="s">
        <v>8360</v>
      </c>
    </row>
    <row r="3443" spans="1:21" ht="50" customHeight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15" t="str">
        <f t="shared" si="159"/>
        <v>1000 to 4999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 s="9">
        <f t="shared" si="160"/>
        <v>42321.845138888893</v>
      </c>
      <c r="L3443" s="11">
        <v>2015</v>
      </c>
      <c r="M3443">
        <v>1445077121</v>
      </c>
      <c r="N3443" s="9">
        <f t="shared" si="161"/>
        <v>42294.429641203707</v>
      </c>
      <c r="O3443" s="11">
        <f>YEAR(Table1[[#This Row],[launch date  conversion]])</f>
        <v>2015</v>
      </c>
      <c r="P3443" t="b">
        <v>0</v>
      </c>
      <c r="Q3443">
        <v>43</v>
      </c>
      <c r="R3443" t="b">
        <v>1</v>
      </c>
      <c r="S3443" t="s">
        <v>8269</v>
      </c>
      <c r="T3443" t="s">
        <v>8356</v>
      </c>
      <c r="U3443" t="s">
        <v>8360</v>
      </c>
    </row>
    <row r="3444" spans="1:21" ht="50" customHeight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15" t="str">
        <f t="shared" si="159"/>
        <v>less than 1000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 s="9">
        <f t="shared" si="160"/>
        <v>42154.841111111105</v>
      </c>
      <c r="L3444" s="11">
        <v>2015</v>
      </c>
      <c r="M3444">
        <v>1430424672</v>
      </c>
      <c r="N3444" s="9">
        <f t="shared" si="161"/>
        <v>42124.841111111105</v>
      </c>
      <c r="O3444" s="11">
        <f>YEAR(Table1[[#This Row],[launch date  conversion]])</f>
        <v>2015</v>
      </c>
      <c r="P3444" t="b">
        <v>0</v>
      </c>
      <c r="Q3444">
        <v>8</v>
      </c>
      <c r="R3444" t="b">
        <v>1</v>
      </c>
      <c r="S3444" t="s">
        <v>8269</v>
      </c>
      <c r="T3444" t="s">
        <v>8356</v>
      </c>
      <c r="U3444" t="s">
        <v>8360</v>
      </c>
    </row>
    <row r="3445" spans="1:21" ht="50" customHeight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15" t="str">
        <f t="shared" si="159"/>
        <v>1000 to 4999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 s="9">
        <f t="shared" si="160"/>
        <v>41891.524837962963</v>
      </c>
      <c r="L3445" s="11">
        <v>2014</v>
      </c>
      <c r="M3445">
        <v>1407674146</v>
      </c>
      <c r="N3445" s="9">
        <f t="shared" si="161"/>
        <v>41861.524837962963</v>
      </c>
      <c r="O3445" s="11">
        <f>YEAR(Table1[[#This Row],[launch date  conversion]])</f>
        <v>2014</v>
      </c>
      <c r="P3445" t="b">
        <v>0</v>
      </c>
      <c r="Q3445">
        <v>45</v>
      </c>
      <c r="R3445" t="b">
        <v>1</v>
      </c>
      <c r="S3445" t="s">
        <v>8269</v>
      </c>
      <c r="T3445" t="s">
        <v>8356</v>
      </c>
      <c r="U3445" t="s">
        <v>8360</v>
      </c>
    </row>
    <row r="3446" spans="1:21" ht="50" customHeight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15" t="str">
        <f t="shared" si="159"/>
        <v>less than 1000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 s="9">
        <f t="shared" si="160"/>
        <v>42529.582638888889</v>
      </c>
      <c r="L3446" s="11">
        <v>2016</v>
      </c>
      <c r="M3446">
        <v>1464677986</v>
      </c>
      <c r="N3446" s="9">
        <f t="shared" si="161"/>
        <v>42521.291504629626</v>
      </c>
      <c r="O3446" s="11">
        <f>YEAR(Table1[[#This Row],[launch date  conversion]])</f>
        <v>2016</v>
      </c>
      <c r="P3446" t="b">
        <v>0</v>
      </c>
      <c r="Q3446">
        <v>20</v>
      </c>
      <c r="R3446" t="b">
        <v>1</v>
      </c>
      <c r="S3446" t="s">
        <v>8269</v>
      </c>
      <c r="T3446" t="s">
        <v>8356</v>
      </c>
      <c r="U3446" t="s">
        <v>8360</v>
      </c>
    </row>
    <row r="3447" spans="1:21" ht="50" customHeight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15" t="str">
        <f t="shared" si="159"/>
        <v>1000 to 4999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 s="9">
        <f t="shared" si="160"/>
        <v>42300.530509259261</v>
      </c>
      <c r="L3447" s="11">
        <v>2015</v>
      </c>
      <c r="M3447">
        <v>1443185036</v>
      </c>
      <c r="N3447" s="9">
        <f t="shared" si="161"/>
        <v>42272.530509259261</v>
      </c>
      <c r="O3447" s="11">
        <f>YEAR(Table1[[#This Row],[launch date  conversion]])</f>
        <v>2015</v>
      </c>
      <c r="P3447" t="b">
        <v>0</v>
      </c>
      <c r="Q3447">
        <v>31</v>
      </c>
      <c r="R3447" t="b">
        <v>1</v>
      </c>
      <c r="S3447" t="s">
        <v>8269</v>
      </c>
      <c r="T3447" t="s">
        <v>8356</v>
      </c>
      <c r="U3447" t="s">
        <v>8360</v>
      </c>
    </row>
    <row r="3448" spans="1:21" ht="50" customHeight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15" t="str">
        <f t="shared" si="159"/>
        <v>1000 to 4999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 s="9">
        <f t="shared" si="160"/>
        <v>42040.513888888891</v>
      </c>
      <c r="L3448" s="11">
        <v>2015</v>
      </c>
      <c r="M3448">
        <v>1421092725</v>
      </c>
      <c r="N3448" s="9">
        <f t="shared" si="161"/>
        <v>42016.832465277781</v>
      </c>
      <c r="O3448" s="11">
        <f>YEAR(Table1[[#This Row],[launch date  conversion]])</f>
        <v>2015</v>
      </c>
      <c r="P3448" t="b">
        <v>0</v>
      </c>
      <c r="Q3448">
        <v>25</v>
      </c>
      <c r="R3448" t="b">
        <v>1</v>
      </c>
      <c r="S3448" t="s">
        <v>8269</v>
      </c>
      <c r="T3448" t="s">
        <v>8356</v>
      </c>
      <c r="U3448" t="s">
        <v>8360</v>
      </c>
    </row>
    <row r="3449" spans="1:21" ht="50" customHeight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15" t="str">
        <f t="shared" si="159"/>
        <v>1000 to 4999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 s="9">
        <f t="shared" si="160"/>
        <v>42447.847361111111</v>
      </c>
      <c r="L3449" s="11">
        <v>2016</v>
      </c>
      <c r="M3449">
        <v>1454448012</v>
      </c>
      <c r="N3449" s="9">
        <f t="shared" si="161"/>
        <v>42402.889027777783</v>
      </c>
      <c r="O3449" s="11">
        <f>YEAR(Table1[[#This Row],[launch date  conversion]])</f>
        <v>2016</v>
      </c>
      <c r="P3449" t="b">
        <v>0</v>
      </c>
      <c r="Q3449">
        <v>14</v>
      </c>
      <c r="R3449" t="b">
        <v>1</v>
      </c>
      <c r="S3449" t="s">
        <v>8269</v>
      </c>
      <c r="T3449" t="s">
        <v>8356</v>
      </c>
      <c r="U3449" t="s">
        <v>8360</v>
      </c>
    </row>
    <row r="3450" spans="1:21" ht="50" customHeight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15" t="str">
        <f t="shared" si="159"/>
        <v>1000 to 4999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 s="9">
        <f t="shared" si="160"/>
        <v>41990.119085648148</v>
      </c>
      <c r="L3450" s="11">
        <v>2014</v>
      </c>
      <c r="M3450">
        <v>1416192689</v>
      </c>
      <c r="N3450" s="9">
        <f t="shared" si="161"/>
        <v>41960.119085648148</v>
      </c>
      <c r="O3450" s="11">
        <f>YEAR(Table1[[#This Row],[launch date  conversion]])</f>
        <v>2014</v>
      </c>
      <c r="P3450" t="b">
        <v>0</v>
      </c>
      <c r="Q3450">
        <v>45</v>
      </c>
      <c r="R3450" t="b">
        <v>1</v>
      </c>
      <c r="S3450" t="s">
        <v>8269</v>
      </c>
      <c r="T3450" t="s">
        <v>8356</v>
      </c>
      <c r="U3450" t="s">
        <v>8360</v>
      </c>
    </row>
    <row r="3451" spans="1:21" ht="50" customHeight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15" t="str">
        <f t="shared" si="159"/>
        <v>less than 1000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 s="9">
        <f t="shared" si="160"/>
        <v>42560.166666666672</v>
      </c>
      <c r="L3451" s="11">
        <v>2016</v>
      </c>
      <c r="M3451">
        <v>1465607738</v>
      </c>
      <c r="N3451" s="9">
        <f t="shared" si="161"/>
        <v>42532.052523148144</v>
      </c>
      <c r="O3451" s="11">
        <f>YEAR(Table1[[#This Row],[launch date  conversion]])</f>
        <v>2016</v>
      </c>
      <c r="P3451" t="b">
        <v>0</v>
      </c>
      <c r="Q3451">
        <v>20</v>
      </c>
      <c r="R3451" t="b">
        <v>1</v>
      </c>
      <c r="S3451" t="s">
        <v>8269</v>
      </c>
      <c r="T3451" t="s">
        <v>8356</v>
      </c>
      <c r="U3451" t="s">
        <v>8360</v>
      </c>
    </row>
    <row r="3452" spans="1:21" ht="50" customHeight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15" t="str">
        <f t="shared" si="159"/>
        <v>less than 1000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 s="9">
        <f t="shared" si="160"/>
        <v>42096.662858796291</v>
      </c>
      <c r="L3452" s="11">
        <v>2015</v>
      </c>
      <c r="M3452">
        <v>1422809671</v>
      </c>
      <c r="N3452" s="9">
        <f t="shared" si="161"/>
        <v>42036.704525462963</v>
      </c>
      <c r="O3452" s="11">
        <f>YEAR(Table1[[#This Row],[launch date  conversion]])</f>
        <v>2015</v>
      </c>
      <c r="P3452" t="b">
        <v>0</v>
      </c>
      <c r="Q3452">
        <v>39</v>
      </c>
      <c r="R3452" t="b">
        <v>1</v>
      </c>
      <c r="S3452" t="s">
        <v>8269</v>
      </c>
      <c r="T3452" t="s">
        <v>8356</v>
      </c>
      <c r="U3452" t="s">
        <v>8360</v>
      </c>
    </row>
    <row r="3453" spans="1:21" ht="50" customHeight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15" t="str">
        <f t="shared" si="159"/>
        <v>less than 1000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 s="9">
        <f t="shared" si="160"/>
        <v>42115.723692129628</v>
      </c>
      <c r="L3453" s="11">
        <v>2015</v>
      </c>
      <c r="M3453">
        <v>1427304127</v>
      </c>
      <c r="N3453" s="9">
        <f t="shared" si="161"/>
        <v>42088.723692129628</v>
      </c>
      <c r="O3453" s="11">
        <f>YEAR(Table1[[#This Row],[launch date  conversion]])</f>
        <v>2015</v>
      </c>
      <c r="P3453" t="b">
        <v>0</v>
      </c>
      <c r="Q3453">
        <v>16</v>
      </c>
      <c r="R3453" t="b">
        <v>1</v>
      </c>
      <c r="S3453" t="s">
        <v>8269</v>
      </c>
      <c r="T3453" t="s">
        <v>8356</v>
      </c>
      <c r="U3453" t="s">
        <v>8360</v>
      </c>
    </row>
    <row r="3454" spans="1:21" ht="50" customHeight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15" t="str">
        <f t="shared" si="159"/>
        <v>1000 to 4999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 s="9">
        <f t="shared" si="160"/>
        <v>41843.165972222225</v>
      </c>
      <c r="L3454" s="11">
        <v>2014</v>
      </c>
      <c r="M3454">
        <v>1404141626</v>
      </c>
      <c r="N3454" s="9">
        <f t="shared" si="161"/>
        <v>41820.639189814814</v>
      </c>
      <c r="O3454" s="11">
        <f>YEAR(Table1[[#This Row],[launch date  conversion]])</f>
        <v>2014</v>
      </c>
      <c r="P3454" t="b">
        <v>0</v>
      </c>
      <c r="Q3454">
        <v>37</v>
      </c>
      <c r="R3454" t="b">
        <v>1</v>
      </c>
      <c r="S3454" t="s">
        <v>8269</v>
      </c>
      <c r="T3454" t="s">
        <v>8356</v>
      </c>
      <c r="U3454" t="s">
        <v>8360</v>
      </c>
    </row>
    <row r="3455" spans="1:21" ht="50" customHeight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15" t="str">
        <f t="shared" si="159"/>
        <v>less than 1000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 s="9">
        <f t="shared" si="160"/>
        <v>42595.97865740741</v>
      </c>
      <c r="L3455" s="11">
        <v>2016</v>
      </c>
      <c r="M3455">
        <v>1465946956</v>
      </c>
      <c r="N3455" s="9">
        <f t="shared" si="161"/>
        <v>42535.97865740741</v>
      </c>
      <c r="O3455" s="11">
        <f>YEAR(Table1[[#This Row],[launch date  conversion]])</f>
        <v>2016</v>
      </c>
      <c r="P3455" t="b">
        <v>0</v>
      </c>
      <c r="Q3455">
        <v>14</v>
      </c>
      <c r="R3455" t="b">
        <v>1</v>
      </c>
      <c r="S3455" t="s">
        <v>8269</v>
      </c>
      <c r="T3455" t="s">
        <v>8356</v>
      </c>
      <c r="U3455" t="s">
        <v>8360</v>
      </c>
    </row>
    <row r="3456" spans="1:21" ht="50" customHeight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15" t="str">
        <f t="shared" si="159"/>
        <v>less than 1000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 s="9">
        <f t="shared" si="160"/>
        <v>41851.698599537034</v>
      </c>
      <c r="L3456" s="11">
        <v>2014</v>
      </c>
      <c r="M3456">
        <v>1404233159</v>
      </c>
      <c r="N3456" s="9">
        <f t="shared" si="161"/>
        <v>41821.698599537034</v>
      </c>
      <c r="O3456" s="11">
        <f>YEAR(Table1[[#This Row],[launch date  conversion]])</f>
        <v>2014</v>
      </c>
      <c r="P3456" t="b">
        <v>0</v>
      </c>
      <c r="Q3456">
        <v>21</v>
      </c>
      <c r="R3456" t="b">
        <v>1</v>
      </c>
      <c r="S3456" t="s">
        <v>8269</v>
      </c>
      <c r="T3456" t="s">
        <v>8356</v>
      </c>
      <c r="U3456" t="s">
        <v>8360</v>
      </c>
    </row>
    <row r="3457" spans="1:21" ht="50" customHeight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15" t="str">
        <f t="shared" si="159"/>
        <v>10000 to 14999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 s="9">
        <f t="shared" si="160"/>
        <v>42656.7503125</v>
      </c>
      <c r="L3457" s="11">
        <v>2016</v>
      </c>
      <c r="M3457">
        <v>1473789627</v>
      </c>
      <c r="N3457" s="9">
        <f t="shared" si="161"/>
        <v>42626.7503125</v>
      </c>
      <c r="O3457" s="11">
        <f>YEAR(Table1[[#This Row],[launch date  conversion]])</f>
        <v>2016</v>
      </c>
      <c r="P3457" t="b">
        <v>0</v>
      </c>
      <c r="Q3457">
        <v>69</v>
      </c>
      <c r="R3457" t="b">
        <v>1</v>
      </c>
      <c r="S3457" t="s">
        <v>8269</v>
      </c>
      <c r="T3457" t="s">
        <v>8356</v>
      </c>
      <c r="U3457" t="s">
        <v>8360</v>
      </c>
    </row>
    <row r="3458" spans="1:21" ht="50" customHeight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15" t="str">
        <f t="shared" ref="E3458:E3521" si="162">_xlfn.IFS(D3458&lt;1000,"less than 1000",D3458&lt;5000, "1000 to 4999",D3458&lt;10000, "5000 to 9999",D3458&lt;15000, "10000 to 14999",D3458&lt;20000,"15000 to 19999",D3458&lt;25000, "20000 to 24999", D3458&lt;30000, "25000 to 29999",D3458&lt;35000,"30000 to 34999", D3458&lt;40000,"35000 to 39999", D3458&lt;45000,"40000 to 44999",D3458&lt;50000,"45000 to 49999",TRUE, "Greater than 50000")</f>
        <v>1000 to 4999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 s="9">
        <f t="shared" si="160"/>
        <v>41852.290972222225</v>
      </c>
      <c r="L3458" s="11">
        <v>2014</v>
      </c>
      <c r="M3458">
        <v>1404190567</v>
      </c>
      <c r="N3458" s="9">
        <f t="shared" si="161"/>
        <v>41821.205636574072</v>
      </c>
      <c r="O3458" s="11">
        <f>YEAR(Table1[[#This Row],[launch date  conversion]])</f>
        <v>2014</v>
      </c>
      <c r="P3458" t="b">
        <v>0</v>
      </c>
      <c r="Q3458">
        <v>16</v>
      </c>
      <c r="R3458" t="b">
        <v>1</v>
      </c>
      <c r="S3458" t="s">
        <v>8269</v>
      </c>
      <c r="T3458" t="s">
        <v>8356</v>
      </c>
      <c r="U3458" t="s">
        <v>8360</v>
      </c>
    </row>
    <row r="3459" spans="1:21" ht="50" customHeight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15" t="str">
        <f t="shared" si="162"/>
        <v>1000 to 4999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 s="9">
        <f t="shared" ref="K3459:K3522" si="163">(((J3459/60)/60)/24)+DATE(1970,1,1)</f>
        <v>42047.249305555553</v>
      </c>
      <c r="L3459" s="11">
        <v>2015</v>
      </c>
      <c r="M3459">
        <v>1421081857</v>
      </c>
      <c r="N3459" s="9">
        <f t="shared" ref="N3459:N3522" si="164">(((M3459/60)/60)/24)+DATE(1970,1,1)</f>
        <v>42016.706678240742</v>
      </c>
      <c r="O3459" s="11">
        <f>YEAR(Table1[[#This Row],[launch date  conversion]])</f>
        <v>2015</v>
      </c>
      <c r="P3459" t="b">
        <v>0</v>
      </c>
      <c r="Q3459">
        <v>55</v>
      </c>
      <c r="R3459" t="b">
        <v>1</v>
      </c>
      <c r="S3459" t="s">
        <v>8269</v>
      </c>
      <c r="T3459" t="s">
        <v>8356</v>
      </c>
      <c r="U3459" t="s">
        <v>8360</v>
      </c>
    </row>
    <row r="3460" spans="1:21" ht="50" customHeight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15" t="str">
        <f t="shared" si="162"/>
        <v>less than 1000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 s="9">
        <f t="shared" si="163"/>
        <v>42038.185416666667</v>
      </c>
      <c r="L3460" s="11">
        <v>2015</v>
      </c>
      <c r="M3460">
        <v>1420606303</v>
      </c>
      <c r="N3460" s="9">
        <f t="shared" si="164"/>
        <v>42011.202581018515</v>
      </c>
      <c r="O3460" s="11">
        <f>YEAR(Table1[[#This Row],[launch date  conversion]])</f>
        <v>2015</v>
      </c>
      <c r="P3460" t="b">
        <v>0</v>
      </c>
      <c r="Q3460">
        <v>27</v>
      </c>
      <c r="R3460" t="b">
        <v>1</v>
      </c>
      <c r="S3460" t="s">
        <v>8269</v>
      </c>
      <c r="T3460" t="s">
        <v>8356</v>
      </c>
      <c r="U3460" t="s">
        <v>8360</v>
      </c>
    </row>
    <row r="3461" spans="1:21" ht="50" customHeight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15" t="str">
        <f t="shared" si="162"/>
        <v>less than 1000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 s="9">
        <f t="shared" si="163"/>
        <v>42510.479861111111</v>
      </c>
      <c r="L3461" s="11">
        <v>2016</v>
      </c>
      <c r="M3461">
        <v>1461151860</v>
      </c>
      <c r="N3461" s="9">
        <f t="shared" si="164"/>
        <v>42480.479861111111</v>
      </c>
      <c r="O3461" s="11">
        <f>YEAR(Table1[[#This Row],[launch date  conversion]])</f>
        <v>2016</v>
      </c>
      <c r="P3461" t="b">
        <v>0</v>
      </c>
      <c r="Q3461">
        <v>36</v>
      </c>
      <c r="R3461" t="b">
        <v>1</v>
      </c>
      <c r="S3461" t="s">
        <v>8269</v>
      </c>
      <c r="T3461" t="s">
        <v>8356</v>
      </c>
      <c r="U3461" t="s">
        <v>8360</v>
      </c>
    </row>
    <row r="3462" spans="1:21" ht="50" customHeight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15" t="str">
        <f t="shared" si="162"/>
        <v>less than 1000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 s="9">
        <f t="shared" si="163"/>
        <v>41866.527222222219</v>
      </c>
      <c r="L3462" s="11">
        <v>2014</v>
      </c>
      <c r="M3462">
        <v>1406896752</v>
      </c>
      <c r="N3462" s="9">
        <f t="shared" si="164"/>
        <v>41852.527222222219</v>
      </c>
      <c r="O3462" s="11">
        <f>YEAR(Table1[[#This Row],[launch date  conversion]])</f>
        <v>2014</v>
      </c>
      <c r="P3462" t="b">
        <v>0</v>
      </c>
      <c r="Q3462">
        <v>19</v>
      </c>
      <c r="R3462" t="b">
        <v>1</v>
      </c>
      <c r="S3462" t="s">
        <v>8269</v>
      </c>
      <c r="T3462" t="s">
        <v>8356</v>
      </c>
      <c r="U3462" t="s">
        <v>8360</v>
      </c>
    </row>
    <row r="3463" spans="1:21" ht="50" customHeight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15" t="str">
        <f t="shared" si="162"/>
        <v>less than 1000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 s="9">
        <f t="shared" si="163"/>
        <v>42672.125</v>
      </c>
      <c r="L3463" s="11">
        <v>2016</v>
      </c>
      <c r="M3463">
        <v>1475248279</v>
      </c>
      <c r="N3463" s="9">
        <f t="shared" si="164"/>
        <v>42643.632858796293</v>
      </c>
      <c r="O3463" s="11">
        <f>YEAR(Table1[[#This Row],[launch date  conversion]])</f>
        <v>2016</v>
      </c>
      <c r="P3463" t="b">
        <v>0</v>
      </c>
      <c r="Q3463">
        <v>12</v>
      </c>
      <c r="R3463" t="b">
        <v>1</v>
      </c>
      <c r="S3463" t="s">
        <v>8269</v>
      </c>
      <c r="T3463" t="s">
        <v>8356</v>
      </c>
      <c r="U3463" t="s">
        <v>8360</v>
      </c>
    </row>
    <row r="3464" spans="1:21" ht="50" customHeight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15" t="str">
        <f t="shared" si="162"/>
        <v>less than 1000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 s="9">
        <f t="shared" si="163"/>
        <v>42195.75</v>
      </c>
      <c r="L3464" s="11">
        <v>2015</v>
      </c>
      <c r="M3464">
        <v>1435181628</v>
      </c>
      <c r="N3464" s="9">
        <f t="shared" si="164"/>
        <v>42179.898472222223</v>
      </c>
      <c r="O3464" s="11">
        <f>YEAR(Table1[[#This Row],[launch date  conversion]])</f>
        <v>2015</v>
      </c>
      <c r="P3464" t="b">
        <v>0</v>
      </c>
      <c r="Q3464">
        <v>17</v>
      </c>
      <c r="R3464" t="b">
        <v>1</v>
      </c>
      <c r="S3464" t="s">
        <v>8269</v>
      </c>
      <c r="T3464" t="s">
        <v>8356</v>
      </c>
      <c r="U3464" t="s">
        <v>8360</v>
      </c>
    </row>
    <row r="3465" spans="1:21" ht="50" customHeight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15" t="str">
        <f t="shared" si="162"/>
        <v>10000 to 14999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 s="9">
        <f t="shared" si="163"/>
        <v>42654.165972222225</v>
      </c>
      <c r="L3465" s="11">
        <v>2016</v>
      </c>
      <c r="M3465">
        <v>1472594585</v>
      </c>
      <c r="N3465" s="9">
        <f t="shared" si="164"/>
        <v>42612.918807870374</v>
      </c>
      <c r="O3465" s="11">
        <f>YEAR(Table1[[#This Row],[launch date  conversion]])</f>
        <v>2016</v>
      </c>
      <c r="P3465" t="b">
        <v>0</v>
      </c>
      <c r="Q3465">
        <v>114</v>
      </c>
      <c r="R3465" t="b">
        <v>1</v>
      </c>
      <c r="S3465" t="s">
        <v>8269</v>
      </c>
      <c r="T3465" t="s">
        <v>8356</v>
      </c>
      <c r="U3465" t="s">
        <v>8360</v>
      </c>
    </row>
    <row r="3466" spans="1:21" ht="50" customHeight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15" t="str">
        <f t="shared" si="162"/>
        <v>5000 to 9999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 s="9">
        <f t="shared" si="163"/>
        <v>42605.130057870367</v>
      </c>
      <c r="L3466" s="11">
        <v>2016</v>
      </c>
      <c r="M3466">
        <v>1469329637</v>
      </c>
      <c r="N3466" s="9">
        <f t="shared" si="164"/>
        <v>42575.130057870367</v>
      </c>
      <c r="O3466" s="11">
        <f>YEAR(Table1[[#This Row],[launch date  conversion]])</f>
        <v>2016</v>
      </c>
      <c r="P3466" t="b">
        <v>0</v>
      </c>
      <c r="Q3466">
        <v>93</v>
      </c>
      <c r="R3466" t="b">
        <v>1</v>
      </c>
      <c r="S3466" t="s">
        <v>8269</v>
      </c>
      <c r="T3466" t="s">
        <v>8356</v>
      </c>
      <c r="U3466" t="s">
        <v>8360</v>
      </c>
    </row>
    <row r="3467" spans="1:21" ht="50" customHeight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15" t="str">
        <f t="shared" si="162"/>
        <v>1000 to 4999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 s="9">
        <f t="shared" si="163"/>
        <v>42225.666666666672</v>
      </c>
      <c r="L3467" s="11">
        <v>2015</v>
      </c>
      <c r="M3467">
        <v>1436972472</v>
      </c>
      <c r="N3467" s="9">
        <f t="shared" si="164"/>
        <v>42200.625833333332</v>
      </c>
      <c r="O3467" s="11">
        <f>YEAR(Table1[[#This Row],[launch date  conversion]])</f>
        <v>2015</v>
      </c>
      <c r="P3467" t="b">
        <v>0</v>
      </c>
      <c r="Q3467">
        <v>36</v>
      </c>
      <c r="R3467" t="b">
        <v>1</v>
      </c>
      <c r="S3467" t="s">
        <v>8269</v>
      </c>
      <c r="T3467" t="s">
        <v>8356</v>
      </c>
      <c r="U3467" t="s">
        <v>8360</v>
      </c>
    </row>
    <row r="3468" spans="1:21" ht="50" customHeight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15" t="str">
        <f t="shared" si="162"/>
        <v>1000 to 4999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 s="9">
        <f t="shared" si="163"/>
        <v>42479.977430555555</v>
      </c>
      <c r="L3468" s="11">
        <v>2016</v>
      </c>
      <c r="M3468">
        <v>1455928050</v>
      </c>
      <c r="N3468" s="9">
        <f t="shared" si="164"/>
        <v>42420.019097222219</v>
      </c>
      <c r="O3468" s="11">
        <f>YEAR(Table1[[#This Row],[launch date  conversion]])</f>
        <v>2016</v>
      </c>
      <c r="P3468" t="b">
        <v>0</v>
      </c>
      <c r="Q3468">
        <v>61</v>
      </c>
      <c r="R3468" t="b">
        <v>1</v>
      </c>
      <c r="S3468" t="s">
        <v>8269</v>
      </c>
      <c r="T3468" t="s">
        <v>8356</v>
      </c>
      <c r="U3468" t="s">
        <v>8360</v>
      </c>
    </row>
    <row r="3469" spans="1:21" ht="50" customHeight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15" t="str">
        <f t="shared" si="162"/>
        <v>1000 to 4999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 s="9">
        <f t="shared" si="163"/>
        <v>42083.630000000005</v>
      </c>
      <c r="L3469" s="11">
        <v>2015</v>
      </c>
      <c r="M3469">
        <v>1424275632</v>
      </c>
      <c r="N3469" s="9">
        <f t="shared" si="164"/>
        <v>42053.671666666662</v>
      </c>
      <c r="O3469" s="11">
        <f>YEAR(Table1[[#This Row],[launch date  conversion]])</f>
        <v>2015</v>
      </c>
      <c r="P3469" t="b">
        <v>0</v>
      </c>
      <c r="Q3469">
        <v>47</v>
      </c>
      <c r="R3469" t="b">
        <v>1</v>
      </c>
      <c r="S3469" t="s">
        <v>8269</v>
      </c>
      <c r="T3469" t="s">
        <v>8356</v>
      </c>
      <c r="U3469" t="s">
        <v>8360</v>
      </c>
    </row>
    <row r="3470" spans="1:21" ht="50" customHeight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15" t="str">
        <f t="shared" si="162"/>
        <v>10000 to 14999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 s="9">
        <f t="shared" si="163"/>
        <v>42634.125</v>
      </c>
      <c r="L3470" s="11">
        <v>2016</v>
      </c>
      <c r="M3470">
        <v>1471976529</v>
      </c>
      <c r="N3470" s="9">
        <f t="shared" si="164"/>
        <v>42605.765381944439</v>
      </c>
      <c r="O3470" s="11">
        <f>YEAR(Table1[[#This Row],[launch date  conversion]])</f>
        <v>2016</v>
      </c>
      <c r="P3470" t="b">
        <v>0</v>
      </c>
      <c r="Q3470">
        <v>17</v>
      </c>
      <c r="R3470" t="b">
        <v>1</v>
      </c>
      <c r="S3470" t="s">
        <v>8269</v>
      </c>
      <c r="T3470" t="s">
        <v>8356</v>
      </c>
      <c r="U3470" t="s">
        <v>8360</v>
      </c>
    </row>
    <row r="3471" spans="1:21" ht="50" customHeight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15" t="str">
        <f t="shared" si="162"/>
        <v>1000 to 4999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 s="9">
        <f t="shared" si="163"/>
        <v>42488.641724537039</v>
      </c>
      <c r="L3471" s="11">
        <v>2016</v>
      </c>
      <c r="M3471">
        <v>1459265045</v>
      </c>
      <c r="N3471" s="9">
        <f t="shared" si="164"/>
        <v>42458.641724537039</v>
      </c>
      <c r="O3471" s="11">
        <f>YEAR(Table1[[#This Row],[launch date  conversion]])</f>
        <v>2016</v>
      </c>
      <c r="P3471" t="b">
        <v>0</v>
      </c>
      <c r="Q3471">
        <v>63</v>
      </c>
      <c r="R3471" t="b">
        <v>1</v>
      </c>
      <c r="S3471" t="s">
        <v>8269</v>
      </c>
      <c r="T3471" t="s">
        <v>8356</v>
      </c>
      <c r="U3471" t="s">
        <v>8360</v>
      </c>
    </row>
    <row r="3472" spans="1:21" ht="50" customHeight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15" t="str">
        <f t="shared" si="162"/>
        <v>less than 1000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 s="9">
        <f t="shared" si="163"/>
        <v>42566.901388888888</v>
      </c>
      <c r="L3472" s="11">
        <v>2016</v>
      </c>
      <c r="M3472">
        <v>1465345902</v>
      </c>
      <c r="N3472" s="9">
        <f t="shared" si="164"/>
        <v>42529.022013888884</v>
      </c>
      <c r="O3472" s="11">
        <f>YEAR(Table1[[#This Row],[launch date  conversion]])</f>
        <v>2016</v>
      </c>
      <c r="P3472" t="b">
        <v>0</v>
      </c>
      <c r="Q3472">
        <v>9</v>
      </c>
      <c r="R3472" t="b">
        <v>1</v>
      </c>
      <c r="S3472" t="s">
        <v>8269</v>
      </c>
      <c r="T3472" t="s">
        <v>8356</v>
      </c>
      <c r="U3472" t="s">
        <v>8360</v>
      </c>
    </row>
    <row r="3473" spans="1:21" ht="50" customHeight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15" t="str">
        <f t="shared" si="162"/>
        <v>less than 1000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 s="9">
        <f t="shared" si="163"/>
        <v>41882.833333333336</v>
      </c>
      <c r="L3473" s="11">
        <v>2014</v>
      </c>
      <c r="M3473">
        <v>1405971690</v>
      </c>
      <c r="N3473" s="9">
        <f t="shared" si="164"/>
        <v>41841.820486111108</v>
      </c>
      <c r="O3473" s="11">
        <f>YEAR(Table1[[#This Row],[launch date  conversion]])</f>
        <v>2014</v>
      </c>
      <c r="P3473" t="b">
        <v>0</v>
      </c>
      <c r="Q3473">
        <v>30</v>
      </c>
      <c r="R3473" t="b">
        <v>1</v>
      </c>
      <c r="S3473" t="s">
        <v>8269</v>
      </c>
      <c r="T3473" t="s">
        <v>8356</v>
      </c>
      <c r="U3473" t="s">
        <v>8360</v>
      </c>
    </row>
    <row r="3474" spans="1:21" ht="50" customHeight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15" t="str">
        <f t="shared" si="162"/>
        <v>1000 to 4999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 s="9">
        <f t="shared" si="163"/>
        <v>41949.249305555553</v>
      </c>
      <c r="L3474" s="11">
        <v>2014</v>
      </c>
      <c r="M3474">
        <v>1413432331</v>
      </c>
      <c r="N3474" s="9">
        <f t="shared" si="164"/>
        <v>41928.170497685183</v>
      </c>
      <c r="O3474" s="11">
        <f>YEAR(Table1[[#This Row],[launch date  conversion]])</f>
        <v>2014</v>
      </c>
      <c r="P3474" t="b">
        <v>0</v>
      </c>
      <c r="Q3474">
        <v>23</v>
      </c>
      <c r="R3474" t="b">
        <v>1</v>
      </c>
      <c r="S3474" t="s">
        <v>8269</v>
      </c>
      <c r="T3474" t="s">
        <v>8356</v>
      </c>
      <c r="U3474" t="s">
        <v>8360</v>
      </c>
    </row>
    <row r="3475" spans="1:21" ht="50" customHeight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15" t="str">
        <f t="shared" si="162"/>
        <v>1000 to 4999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 s="9">
        <f t="shared" si="163"/>
        <v>42083.852083333331</v>
      </c>
      <c r="L3475" s="11">
        <v>2015</v>
      </c>
      <c r="M3475">
        <v>1425067296</v>
      </c>
      <c r="N3475" s="9">
        <f t="shared" si="164"/>
        <v>42062.834444444445</v>
      </c>
      <c r="O3475" s="11">
        <f>YEAR(Table1[[#This Row],[launch date  conversion]])</f>
        <v>2015</v>
      </c>
      <c r="P3475" t="b">
        <v>0</v>
      </c>
      <c r="Q3475">
        <v>33</v>
      </c>
      <c r="R3475" t="b">
        <v>1</v>
      </c>
      <c r="S3475" t="s">
        <v>8269</v>
      </c>
      <c r="T3475" t="s">
        <v>8356</v>
      </c>
      <c r="U3475" t="s">
        <v>8360</v>
      </c>
    </row>
    <row r="3476" spans="1:21" ht="50" customHeight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15" t="str">
        <f t="shared" si="162"/>
        <v>1000 to 4999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 s="9">
        <f t="shared" si="163"/>
        <v>42571.501516203702</v>
      </c>
      <c r="L3476" s="11">
        <v>2016</v>
      </c>
      <c r="M3476">
        <v>1466424131</v>
      </c>
      <c r="N3476" s="9">
        <f t="shared" si="164"/>
        <v>42541.501516203702</v>
      </c>
      <c r="O3476" s="11">
        <f>YEAR(Table1[[#This Row],[launch date  conversion]])</f>
        <v>2016</v>
      </c>
      <c r="P3476" t="b">
        <v>0</v>
      </c>
      <c r="Q3476">
        <v>39</v>
      </c>
      <c r="R3476" t="b">
        <v>1</v>
      </c>
      <c r="S3476" t="s">
        <v>8269</v>
      </c>
      <c r="T3476" t="s">
        <v>8356</v>
      </c>
      <c r="U3476" t="s">
        <v>8360</v>
      </c>
    </row>
    <row r="3477" spans="1:21" ht="50" customHeight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15" t="str">
        <f t="shared" si="162"/>
        <v>less than 1000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 s="9">
        <f t="shared" si="163"/>
        <v>41946</v>
      </c>
      <c r="L3477" s="11">
        <v>2014</v>
      </c>
      <c r="M3477">
        <v>1412629704</v>
      </c>
      <c r="N3477" s="9">
        <f t="shared" si="164"/>
        <v>41918.880833333329</v>
      </c>
      <c r="O3477" s="11">
        <f>YEAR(Table1[[#This Row],[launch date  conversion]])</f>
        <v>2014</v>
      </c>
      <c r="P3477" t="b">
        <v>0</v>
      </c>
      <c r="Q3477">
        <v>17</v>
      </c>
      <c r="R3477" t="b">
        <v>1</v>
      </c>
      <c r="S3477" t="s">
        <v>8269</v>
      </c>
      <c r="T3477" t="s">
        <v>8356</v>
      </c>
      <c r="U3477" t="s">
        <v>8360</v>
      </c>
    </row>
    <row r="3478" spans="1:21" ht="50" customHeight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15" t="str">
        <f t="shared" si="162"/>
        <v>less than 1000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 s="9">
        <f t="shared" si="163"/>
        <v>41939.125</v>
      </c>
      <c r="L3478" s="11">
        <v>2014</v>
      </c>
      <c r="M3478">
        <v>1412836990</v>
      </c>
      <c r="N3478" s="9">
        <f t="shared" si="164"/>
        <v>41921.279976851853</v>
      </c>
      <c r="O3478" s="11">
        <f>YEAR(Table1[[#This Row],[launch date  conversion]])</f>
        <v>2014</v>
      </c>
      <c r="P3478" t="b">
        <v>0</v>
      </c>
      <c r="Q3478">
        <v>6</v>
      </c>
      <c r="R3478" t="b">
        <v>1</v>
      </c>
      <c r="S3478" t="s">
        <v>8269</v>
      </c>
      <c r="T3478" t="s">
        <v>8356</v>
      </c>
      <c r="U3478" t="s">
        <v>8360</v>
      </c>
    </row>
    <row r="3479" spans="1:21" ht="50" customHeight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15" t="str">
        <f t="shared" si="162"/>
        <v>1000 to 4999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 s="9">
        <f t="shared" si="163"/>
        <v>42141.125</v>
      </c>
      <c r="L3479" s="11">
        <v>2015</v>
      </c>
      <c r="M3479">
        <v>1430761243</v>
      </c>
      <c r="N3479" s="9">
        <f t="shared" si="164"/>
        <v>42128.736608796295</v>
      </c>
      <c r="O3479" s="11">
        <f>YEAR(Table1[[#This Row],[launch date  conversion]])</f>
        <v>2015</v>
      </c>
      <c r="P3479" t="b">
        <v>0</v>
      </c>
      <c r="Q3479">
        <v>39</v>
      </c>
      <c r="R3479" t="b">
        <v>1</v>
      </c>
      <c r="S3479" t="s">
        <v>8269</v>
      </c>
      <c r="T3479" t="s">
        <v>8356</v>
      </c>
      <c r="U3479" t="s">
        <v>8360</v>
      </c>
    </row>
    <row r="3480" spans="1:21" ht="50" customHeight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15" t="str">
        <f t="shared" si="162"/>
        <v>1000 to 4999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 s="9">
        <f t="shared" si="163"/>
        <v>42079.875</v>
      </c>
      <c r="L3480" s="11">
        <v>2015</v>
      </c>
      <c r="M3480">
        <v>1424296822</v>
      </c>
      <c r="N3480" s="9">
        <f t="shared" si="164"/>
        <v>42053.916921296302</v>
      </c>
      <c r="O3480" s="11">
        <f>YEAR(Table1[[#This Row],[launch date  conversion]])</f>
        <v>2015</v>
      </c>
      <c r="P3480" t="b">
        <v>0</v>
      </c>
      <c r="Q3480">
        <v>57</v>
      </c>
      <c r="R3480" t="b">
        <v>1</v>
      </c>
      <c r="S3480" t="s">
        <v>8269</v>
      </c>
      <c r="T3480" t="s">
        <v>8356</v>
      </c>
      <c r="U3480" t="s">
        <v>8360</v>
      </c>
    </row>
    <row r="3481" spans="1:21" ht="50" customHeight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15" t="str">
        <f t="shared" si="162"/>
        <v>1000 to 4999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 s="9">
        <f t="shared" si="163"/>
        <v>41811.855092592588</v>
      </c>
      <c r="L3481" s="11">
        <v>2014</v>
      </c>
      <c r="M3481">
        <v>1400790680</v>
      </c>
      <c r="N3481" s="9">
        <f t="shared" si="164"/>
        <v>41781.855092592588</v>
      </c>
      <c r="O3481" s="11">
        <f>YEAR(Table1[[#This Row],[launch date  conversion]])</f>
        <v>2014</v>
      </c>
      <c r="P3481" t="b">
        <v>0</v>
      </c>
      <c r="Q3481">
        <v>56</v>
      </c>
      <c r="R3481" t="b">
        <v>1</v>
      </c>
      <c r="S3481" t="s">
        <v>8269</v>
      </c>
      <c r="T3481" t="s">
        <v>8356</v>
      </c>
      <c r="U3481" t="s">
        <v>8360</v>
      </c>
    </row>
    <row r="3482" spans="1:21" ht="50" customHeight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15" t="str">
        <f t="shared" si="162"/>
        <v>1000 to 4999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 s="9">
        <f t="shared" si="163"/>
        <v>42195.875</v>
      </c>
      <c r="L3482" s="11">
        <v>2015</v>
      </c>
      <c r="M3482">
        <v>1434440227</v>
      </c>
      <c r="N3482" s="9">
        <f t="shared" si="164"/>
        <v>42171.317442129628</v>
      </c>
      <c r="O3482" s="11">
        <f>YEAR(Table1[[#This Row],[launch date  conversion]])</f>
        <v>2015</v>
      </c>
      <c r="P3482" t="b">
        <v>0</v>
      </c>
      <c r="Q3482">
        <v>13</v>
      </c>
      <c r="R3482" t="b">
        <v>1</v>
      </c>
      <c r="S3482" t="s">
        <v>8269</v>
      </c>
      <c r="T3482" t="s">
        <v>8356</v>
      </c>
      <c r="U3482" t="s">
        <v>8360</v>
      </c>
    </row>
    <row r="3483" spans="1:21" ht="50" customHeight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15" t="str">
        <f t="shared" si="162"/>
        <v>10000 to 14999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 s="9">
        <f t="shared" si="163"/>
        <v>42006.24754629629</v>
      </c>
      <c r="L3483" s="11">
        <v>2015</v>
      </c>
      <c r="M3483">
        <v>1418709388</v>
      </c>
      <c r="N3483" s="9">
        <f t="shared" si="164"/>
        <v>41989.24754629629</v>
      </c>
      <c r="O3483" s="11">
        <f>YEAR(Table1[[#This Row],[launch date  conversion]])</f>
        <v>2014</v>
      </c>
      <c r="P3483" t="b">
        <v>0</v>
      </c>
      <c r="Q3483">
        <v>95</v>
      </c>
      <c r="R3483" t="b">
        <v>1</v>
      </c>
      <c r="S3483" t="s">
        <v>8269</v>
      </c>
      <c r="T3483" t="s">
        <v>8356</v>
      </c>
      <c r="U3483" t="s">
        <v>8360</v>
      </c>
    </row>
    <row r="3484" spans="1:21" ht="50" customHeight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15" t="str">
        <f t="shared" si="162"/>
        <v>1000 to 4999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 s="9">
        <f t="shared" si="163"/>
        <v>41826.771597222221</v>
      </c>
      <c r="L3484" s="11">
        <v>2014</v>
      </c>
      <c r="M3484">
        <v>1402079466</v>
      </c>
      <c r="N3484" s="9">
        <f t="shared" si="164"/>
        <v>41796.771597222221</v>
      </c>
      <c r="O3484" s="11">
        <f>YEAR(Table1[[#This Row],[launch date  conversion]])</f>
        <v>2014</v>
      </c>
      <c r="P3484" t="b">
        <v>0</v>
      </c>
      <c r="Q3484">
        <v>80</v>
      </c>
      <c r="R3484" t="b">
        <v>1</v>
      </c>
      <c r="S3484" t="s">
        <v>8269</v>
      </c>
      <c r="T3484" t="s">
        <v>8356</v>
      </c>
      <c r="U3484" t="s">
        <v>8360</v>
      </c>
    </row>
    <row r="3485" spans="1:21" ht="50" customHeight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15" t="str">
        <f t="shared" si="162"/>
        <v>1000 to 4999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 s="9">
        <f t="shared" si="163"/>
        <v>41823.668761574074</v>
      </c>
      <c r="L3485" s="11">
        <v>2014</v>
      </c>
      <c r="M3485">
        <v>1401811381</v>
      </c>
      <c r="N3485" s="9">
        <f t="shared" si="164"/>
        <v>41793.668761574074</v>
      </c>
      <c r="O3485" s="11">
        <f>YEAR(Table1[[#This Row],[launch date  conversion]])</f>
        <v>2014</v>
      </c>
      <c r="P3485" t="b">
        <v>0</v>
      </c>
      <c r="Q3485">
        <v>133</v>
      </c>
      <c r="R3485" t="b">
        <v>1</v>
      </c>
      <c r="S3485" t="s">
        <v>8269</v>
      </c>
      <c r="T3485" t="s">
        <v>8356</v>
      </c>
      <c r="U3485" t="s">
        <v>8360</v>
      </c>
    </row>
    <row r="3486" spans="1:21" ht="50" customHeight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15" t="str">
        <f t="shared" si="162"/>
        <v>1000 to 4999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 s="9">
        <f t="shared" si="163"/>
        <v>42536.760405092587</v>
      </c>
      <c r="L3486" s="11">
        <v>2016</v>
      </c>
      <c r="M3486">
        <v>1463422499</v>
      </c>
      <c r="N3486" s="9">
        <f t="shared" si="164"/>
        <v>42506.760405092587</v>
      </c>
      <c r="O3486" s="11">
        <f>YEAR(Table1[[#This Row],[launch date  conversion]])</f>
        <v>2016</v>
      </c>
      <c r="P3486" t="b">
        <v>0</v>
      </c>
      <c r="Q3486">
        <v>44</v>
      </c>
      <c r="R3486" t="b">
        <v>1</v>
      </c>
      <c r="S3486" t="s">
        <v>8269</v>
      </c>
      <c r="T3486" t="s">
        <v>8356</v>
      </c>
      <c r="U3486" t="s">
        <v>8360</v>
      </c>
    </row>
    <row r="3487" spans="1:21" ht="50" customHeight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15" t="str">
        <f t="shared" si="162"/>
        <v>1000 to 4999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 s="9">
        <f t="shared" si="163"/>
        <v>42402.693055555559</v>
      </c>
      <c r="L3487" s="11">
        <v>2016</v>
      </c>
      <c r="M3487">
        <v>1451839080</v>
      </c>
      <c r="N3487" s="9">
        <f t="shared" si="164"/>
        <v>42372.693055555559</v>
      </c>
      <c r="O3487" s="11">
        <f>YEAR(Table1[[#This Row],[launch date  conversion]])</f>
        <v>2016</v>
      </c>
      <c r="P3487" t="b">
        <v>0</v>
      </c>
      <c r="Q3487">
        <v>30</v>
      </c>
      <c r="R3487" t="b">
        <v>1</v>
      </c>
      <c r="S3487" t="s">
        <v>8269</v>
      </c>
      <c r="T3487" t="s">
        <v>8356</v>
      </c>
      <c r="U3487" t="s">
        <v>8360</v>
      </c>
    </row>
    <row r="3488" spans="1:21" ht="50" customHeight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15" t="str">
        <f t="shared" si="162"/>
        <v>1000 to 4999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 s="9">
        <f t="shared" si="163"/>
        <v>42158.290972222225</v>
      </c>
      <c r="L3488" s="11">
        <v>2015</v>
      </c>
      <c r="M3488">
        <v>1430600401</v>
      </c>
      <c r="N3488" s="9">
        <f t="shared" si="164"/>
        <v>42126.87501157407</v>
      </c>
      <c r="O3488" s="11">
        <f>YEAR(Table1[[#This Row],[launch date  conversion]])</f>
        <v>2015</v>
      </c>
      <c r="P3488" t="b">
        <v>0</v>
      </c>
      <c r="Q3488">
        <v>56</v>
      </c>
      <c r="R3488" t="b">
        <v>1</v>
      </c>
      <c r="S3488" t="s">
        <v>8269</v>
      </c>
      <c r="T3488" t="s">
        <v>8356</v>
      </c>
      <c r="U3488" t="s">
        <v>8360</v>
      </c>
    </row>
    <row r="3489" spans="1:21" ht="50" customHeight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15" t="str">
        <f t="shared" si="162"/>
        <v>1000 to 4999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 s="9">
        <f t="shared" si="163"/>
        <v>42179.940416666665</v>
      </c>
      <c r="L3489" s="11">
        <v>2015</v>
      </c>
      <c r="M3489">
        <v>1432593252</v>
      </c>
      <c r="N3489" s="9">
        <f t="shared" si="164"/>
        <v>42149.940416666665</v>
      </c>
      <c r="O3489" s="11">
        <f>YEAR(Table1[[#This Row],[launch date  conversion]])</f>
        <v>2015</v>
      </c>
      <c r="P3489" t="b">
        <v>0</v>
      </c>
      <c r="Q3489">
        <v>66</v>
      </c>
      <c r="R3489" t="b">
        <v>1</v>
      </c>
      <c r="S3489" t="s">
        <v>8269</v>
      </c>
      <c r="T3489" t="s">
        <v>8356</v>
      </c>
      <c r="U3489" t="s">
        <v>8360</v>
      </c>
    </row>
    <row r="3490" spans="1:21" ht="50" customHeight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15" t="str">
        <f t="shared" si="162"/>
        <v>1000 to 4999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 s="9">
        <f t="shared" si="163"/>
        <v>42111.666666666672</v>
      </c>
      <c r="L3490" s="11">
        <v>2015</v>
      </c>
      <c r="M3490">
        <v>1427221560</v>
      </c>
      <c r="N3490" s="9">
        <f t="shared" si="164"/>
        <v>42087.768055555556</v>
      </c>
      <c r="O3490" s="11">
        <f>YEAR(Table1[[#This Row],[launch date  conversion]])</f>
        <v>2015</v>
      </c>
      <c r="P3490" t="b">
        <v>0</v>
      </c>
      <c r="Q3490">
        <v>29</v>
      </c>
      <c r="R3490" t="b">
        <v>1</v>
      </c>
      <c r="S3490" t="s">
        <v>8269</v>
      </c>
      <c r="T3490" t="s">
        <v>8356</v>
      </c>
      <c r="U3490" t="s">
        <v>8360</v>
      </c>
    </row>
    <row r="3491" spans="1:21" ht="50" customHeight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15" t="str">
        <f t="shared" si="162"/>
        <v>5000 to 9999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 s="9">
        <f t="shared" si="163"/>
        <v>41783.875</v>
      </c>
      <c r="L3491" s="11">
        <v>2014</v>
      </c>
      <c r="M3491">
        <v>1398352531</v>
      </c>
      <c r="N3491" s="9">
        <f t="shared" si="164"/>
        <v>41753.635775462964</v>
      </c>
      <c r="O3491" s="11">
        <f>YEAR(Table1[[#This Row],[launch date  conversion]])</f>
        <v>2014</v>
      </c>
      <c r="P3491" t="b">
        <v>0</v>
      </c>
      <c r="Q3491">
        <v>72</v>
      </c>
      <c r="R3491" t="b">
        <v>1</v>
      </c>
      <c r="S3491" t="s">
        <v>8269</v>
      </c>
      <c r="T3491" t="s">
        <v>8356</v>
      </c>
      <c r="U3491" t="s">
        <v>8360</v>
      </c>
    </row>
    <row r="3492" spans="1:21" ht="50" customHeight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15" t="str">
        <f t="shared" si="162"/>
        <v>1000 to 4999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 s="9">
        <f t="shared" si="163"/>
        <v>42473.802361111113</v>
      </c>
      <c r="L3492" s="11">
        <v>2016</v>
      </c>
      <c r="M3492">
        <v>1457982924</v>
      </c>
      <c r="N3492" s="9">
        <f t="shared" si="164"/>
        <v>42443.802361111113</v>
      </c>
      <c r="O3492" s="11">
        <f>YEAR(Table1[[#This Row],[launch date  conversion]])</f>
        <v>2016</v>
      </c>
      <c r="P3492" t="b">
        <v>0</v>
      </c>
      <c r="Q3492">
        <v>27</v>
      </c>
      <c r="R3492" t="b">
        <v>1</v>
      </c>
      <c r="S3492" t="s">
        <v>8269</v>
      </c>
      <c r="T3492" t="s">
        <v>8356</v>
      </c>
      <c r="U3492" t="s">
        <v>8360</v>
      </c>
    </row>
    <row r="3493" spans="1:21" ht="50" customHeight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15" t="str">
        <f t="shared" si="162"/>
        <v>less than 1000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 s="9">
        <f t="shared" si="163"/>
        <v>42142.249814814815</v>
      </c>
      <c r="L3493" s="11">
        <v>2015</v>
      </c>
      <c r="M3493">
        <v>1430114384</v>
      </c>
      <c r="N3493" s="9">
        <f t="shared" si="164"/>
        <v>42121.249814814815</v>
      </c>
      <c r="O3493" s="11">
        <f>YEAR(Table1[[#This Row],[launch date  conversion]])</f>
        <v>2015</v>
      </c>
      <c r="P3493" t="b">
        <v>0</v>
      </c>
      <c r="Q3493">
        <v>10</v>
      </c>
      <c r="R3493" t="b">
        <v>1</v>
      </c>
      <c r="S3493" t="s">
        <v>8269</v>
      </c>
      <c r="T3493" t="s">
        <v>8356</v>
      </c>
      <c r="U3493" t="s">
        <v>8360</v>
      </c>
    </row>
    <row r="3494" spans="1:21" ht="50" customHeight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15" t="str">
        <f t="shared" si="162"/>
        <v>1000 to 4999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 s="9">
        <f t="shared" si="163"/>
        <v>42303.009224537032</v>
      </c>
      <c r="L3494" s="11">
        <v>2015</v>
      </c>
      <c r="M3494">
        <v>1442794397</v>
      </c>
      <c r="N3494" s="9">
        <f t="shared" si="164"/>
        <v>42268.009224537032</v>
      </c>
      <c r="O3494" s="11">
        <f>YEAR(Table1[[#This Row],[launch date  conversion]])</f>
        <v>2015</v>
      </c>
      <c r="P3494" t="b">
        <v>0</v>
      </c>
      <c r="Q3494">
        <v>35</v>
      </c>
      <c r="R3494" t="b">
        <v>1</v>
      </c>
      <c r="S3494" t="s">
        <v>8269</v>
      </c>
      <c r="T3494" t="s">
        <v>8356</v>
      </c>
      <c r="U3494" t="s">
        <v>8360</v>
      </c>
    </row>
    <row r="3495" spans="1:21" ht="50" customHeight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15" t="str">
        <f t="shared" si="162"/>
        <v>1000 to 4999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 s="9">
        <f t="shared" si="163"/>
        <v>41868.21597222222</v>
      </c>
      <c r="L3495" s="11">
        <v>2014</v>
      </c>
      <c r="M3495">
        <v>1406580436</v>
      </c>
      <c r="N3495" s="9">
        <f t="shared" si="164"/>
        <v>41848.866157407407</v>
      </c>
      <c r="O3495" s="11">
        <f>YEAR(Table1[[#This Row],[launch date  conversion]])</f>
        <v>2014</v>
      </c>
      <c r="P3495" t="b">
        <v>0</v>
      </c>
      <c r="Q3495">
        <v>29</v>
      </c>
      <c r="R3495" t="b">
        <v>1</v>
      </c>
      <c r="S3495" t="s">
        <v>8269</v>
      </c>
      <c r="T3495" t="s">
        <v>8356</v>
      </c>
      <c r="U3495" t="s">
        <v>8360</v>
      </c>
    </row>
    <row r="3496" spans="1:21" ht="50" customHeight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15" t="str">
        <f t="shared" si="162"/>
        <v>less than 1000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 s="9">
        <f t="shared" si="163"/>
        <v>42700.25</v>
      </c>
      <c r="L3496" s="11">
        <v>2016</v>
      </c>
      <c r="M3496">
        <v>1479186575</v>
      </c>
      <c r="N3496" s="9">
        <f t="shared" si="164"/>
        <v>42689.214988425927</v>
      </c>
      <c r="O3496" s="11">
        <f>YEAR(Table1[[#This Row],[launch date  conversion]])</f>
        <v>2016</v>
      </c>
      <c r="P3496" t="b">
        <v>0</v>
      </c>
      <c r="Q3496">
        <v>13</v>
      </c>
      <c r="R3496" t="b">
        <v>1</v>
      </c>
      <c r="S3496" t="s">
        <v>8269</v>
      </c>
      <c r="T3496" t="s">
        <v>8356</v>
      </c>
      <c r="U3496" t="s">
        <v>8360</v>
      </c>
    </row>
    <row r="3497" spans="1:21" ht="50" customHeight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15" t="str">
        <f t="shared" si="162"/>
        <v>5000 to 9999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 s="9">
        <f t="shared" si="163"/>
        <v>41944.720833333333</v>
      </c>
      <c r="L3497" s="11">
        <v>2014</v>
      </c>
      <c r="M3497">
        <v>1412360309</v>
      </c>
      <c r="N3497" s="9">
        <f t="shared" si="164"/>
        <v>41915.762835648151</v>
      </c>
      <c r="O3497" s="11">
        <f>YEAR(Table1[[#This Row],[launch date  conversion]])</f>
        <v>2014</v>
      </c>
      <c r="P3497" t="b">
        <v>0</v>
      </c>
      <c r="Q3497">
        <v>72</v>
      </c>
      <c r="R3497" t="b">
        <v>1</v>
      </c>
      <c r="S3497" t="s">
        <v>8269</v>
      </c>
      <c r="T3497" t="s">
        <v>8356</v>
      </c>
      <c r="U3497" t="s">
        <v>8360</v>
      </c>
    </row>
    <row r="3498" spans="1:21" ht="50" customHeight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15" t="str">
        <f t="shared" si="162"/>
        <v>1000 to 4999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 s="9">
        <f t="shared" si="163"/>
        <v>42624.846828703703</v>
      </c>
      <c r="L3498" s="11">
        <v>2016</v>
      </c>
      <c r="M3498">
        <v>1470169166</v>
      </c>
      <c r="N3498" s="9">
        <f t="shared" si="164"/>
        <v>42584.846828703703</v>
      </c>
      <c r="O3498" s="11">
        <f>YEAR(Table1[[#This Row],[launch date  conversion]])</f>
        <v>2016</v>
      </c>
      <c r="P3498" t="b">
        <v>0</v>
      </c>
      <c r="Q3498">
        <v>78</v>
      </c>
      <c r="R3498" t="b">
        <v>1</v>
      </c>
      <c r="S3498" t="s">
        <v>8269</v>
      </c>
      <c r="T3498" t="s">
        <v>8356</v>
      </c>
      <c r="U3498" t="s">
        <v>8360</v>
      </c>
    </row>
    <row r="3499" spans="1:21" ht="50" customHeight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15" t="str">
        <f t="shared" si="162"/>
        <v>1000 to 4999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 s="9">
        <f t="shared" si="163"/>
        <v>42523.916666666672</v>
      </c>
      <c r="L3499" s="11">
        <v>2016</v>
      </c>
      <c r="M3499">
        <v>1463852904</v>
      </c>
      <c r="N3499" s="9">
        <f t="shared" si="164"/>
        <v>42511.741944444439</v>
      </c>
      <c r="O3499" s="11">
        <f>YEAR(Table1[[#This Row],[launch date  conversion]])</f>
        <v>2016</v>
      </c>
      <c r="P3499" t="b">
        <v>0</v>
      </c>
      <c r="Q3499">
        <v>49</v>
      </c>
      <c r="R3499" t="b">
        <v>1</v>
      </c>
      <c r="S3499" t="s">
        <v>8269</v>
      </c>
      <c r="T3499" t="s">
        <v>8356</v>
      </c>
      <c r="U3499" t="s">
        <v>8360</v>
      </c>
    </row>
    <row r="3500" spans="1:21" ht="50" customHeight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15" t="str">
        <f t="shared" si="162"/>
        <v>1000 to 4999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 s="9">
        <f t="shared" si="163"/>
        <v>42518.905555555553</v>
      </c>
      <c r="L3500" s="11">
        <v>2016</v>
      </c>
      <c r="M3500">
        <v>1459309704</v>
      </c>
      <c r="N3500" s="9">
        <f t="shared" si="164"/>
        <v>42459.15861111111</v>
      </c>
      <c r="O3500" s="11">
        <f>YEAR(Table1[[#This Row],[launch date  conversion]])</f>
        <v>2016</v>
      </c>
      <c r="P3500" t="b">
        <v>0</v>
      </c>
      <c r="Q3500">
        <v>42</v>
      </c>
      <c r="R3500" t="b">
        <v>1</v>
      </c>
      <c r="S3500" t="s">
        <v>8269</v>
      </c>
      <c r="T3500" t="s">
        <v>8356</v>
      </c>
      <c r="U3500" t="s">
        <v>8360</v>
      </c>
    </row>
    <row r="3501" spans="1:21" ht="50" customHeight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15" t="str">
        <f t="shared" si="162"/>
        <v>1000 to 4999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 s="9">
        <f t="shared" si="163"/>
        <v>42186.290972222225</v>
      </c>
      <c r="L3501" s="11">
        <v>2015</v>
      </c>
      <c r="M3501">
        <v>1431046325</v>
      </c>
      <c r="N3501" s="9">
        <f t="shared" si="164"/>
        <v>42132.036168981482</v>
      </c>
      <c r="O3501" s="11">
        <f>YEAR(Table1[[#This Row],[launch date  conversion]])</f>
        <v>2015</v>
      </c>
      <c r="P3501" t="b">
        <v>0</v>
      </c>
      <c r="Q3501">
        <v>35</v>
      </c>
      <c r="R3501" t="b">
        <v>1</v>
      </c>
      <c r="S3501" t="s">
        <v>8269</v>
      </c>
      <c r="T3501" t="s">
        <v>8356</v>
      </c>
      <c r="U3501" t="s">
        <v>8360</v>
      </c>
    </row>
    <row r="3502" spans="1:21" ht="50" customHeight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15" t="str">
        <f t="shared" si="162"/>
        <v>1000 to 4999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 s="9">
        <f t="shared" si="163"/>
        <v>42436.207638888889</v>
      </c>
      <c r="L3502" s="11">
        <v>2016</v>
      </c>
      <c r="M3502">
        <v>1455919438</v>
      </c>
      <c r="N3502" s="9">
        <f t="shared" si="164"/>
        <v>42419.91942129629</v>
      </c>
      <c r="O3502" s="11">
        <f>YEAR(Table1[[#This Row],[launch date  conversion]])</f>
        <v>2016</v>
      </c>
      <c r="P3502" t="b">
        <v>0</v>
      </c>
      <c r="Q3502">
        <v>42</v>
      </c>
      <c r="R3502" t="b">
        <v>1</v>
      </c>
      <c r="S3502" t="s">
        <v>8269</v>
      </c>
      <c r="T3502" t="s">
        <v>8356</v>
      </c>
      <c r="U3502" t="s">
        <v>8360</v>
      </c>
    </row>
    <row r="3503" spans="1:21" ht="50" customHeight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15" t="str">
        <f t="shared" si="162"/>
        <v>1000 to 4999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 s="9">
        <f t="shared" si="163"/>
        <v>42258.763831018514</v>
      </c>
      <c r="L3503" s="11">
        <v>2015</v>
      </c>
      <c r="M3503">
        <v>1439835595</v>
      </c>
      <c r="N3503" s="9">
        <f t="shared" si="164"/>
        <v>42233.763831018514</v>
      </c>
      <c r="O3503" s="11">
        <f>YEAR(Table1[[#This Row],[launch date  conversion]])</f>
        <v>2015</v>
      </c>
      <c r="P3503" t="b">
        <v>0</v>
      </c>
      <c r="Q3503">
        <v>42</v>
      </c>
      <c r="R3503" t="b">
        <v>1</v>
      </c>
      <c r="S3503" t="s">
        <v>8269</v>
      </c>
      <c r="T3503" t="s">
        <v>8356</v>
      </c>
      <c r="U3503" t="s">
        <v>8360</v>
      </c>
    </row>
    <row r="3504" spans="1:21" ht="50" customHeight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15" t="str">
        <f t="shared" si="162"/>
        <v>1000 to 4999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 s="9">
        <f t="shared" si="163"/>
        <v>42445.165972222225</v>
      </c>
      <c r="L3504" s="11">
        <v>2016</v>
      </c>
      <c r="M3504">
        <v>1456862924</v>
      </c>
      <c r="N3504" s="9">
        <f t="shared" si="164"/>
        <v>42430.839398148149</v>
      </c>
      <c r="O3504" s="11">
        <f>YEAR(Table1[[#This Row],[launch date  conversion]])</f>
        <v>2016</v>
      </c>
      <c r="P3504" t="b">
        <v>0</v>
      </c>
      <c r="Q3504">
        <v>31</v>
      </c>
      <c r="R3504" t="b">
        <v>1</v>
      </c>
      <c r="S3504" t="s">
        <v>8269</v>
      </c>
      <c r="T3504" t="s">
        <v>8356</v>
      </c>
      <c r="U3504" t="s">
        <v>8360</v>
      </c>
    </row>
    <row r="3505" spans="1:21" ht="50" customHeight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15" t="str">
        <f t="shared" si="162"/>
        <v>1000 to 4999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 s="9">
        <f t="shared" si="163"/>
        <v>42575.478333333333</v>
      </c>
      <c r="L3505" s="11">
        <v>2016</v>
      </c>
      <c r="M3505">
        <v>1466767728</v>
      </c>
      <c r="N3505" s="9">
        <f t="shared" si="164"/>
        <v>42545.478333333333</v>
      </c>
      <c r="O3505" s="11">
        <f>YEAR(Table1[[#This Row],[launch date  conversion]])</f>
        <v>2016</v>
      </c>
      <c r="P3505" t="b">
        <v>0</v>
      </c>
      <c r="Q3505">
        <v>38</v>
      </c>
      <c r="R3505" t="b">
        <v>1</v>
      </c>
      <c r="S3505" t="s">
        <v>8269</v>
      </c>
      <c r="T3505" t="s">
        <v>8356</v>
      </c>
      <c r="U3505" t="s">
        <v>8360</v>
      </c>
    </row>
    <row r="3506" spans="1:21" ht="50" customHeight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15" t="str">
        <f t="shared" si="162"/>
        <v>1000 to 4999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 s="9">
        <f t="shared" si="163"/>
        <v>42327.790405092594</v>
      </c>
      <c r="L3506" s="11">
        <v>2015</v>
      </c>
      <c r="M3506">
        <v>1445363891</v>
      </c>
      <c r="N3506" s="9">
        <f t="shared" si="164"/>
        <v>42297.748738425929</v>
      </c>
      <c r="O3506" s="11">
        <f>YEAR(Table1[[#This Row],[launch date  conversion]])</f>
        <v>2015</v>
      </c>
      <c r="P3506" t="b">
        <v>0</v>
      </c>
      <c r="Q3506">
        <v>8</v>
      </c>
      <c r="R3506" t="b">
        <v>1</v>
      </c>
      <c r="S3506" t="s">
        <v>8269</v>
      </c>
      <c r="T3506" t="s">
        <v>8356</v>
      </c>
      <c r="U3506" t="s">
        <v>8360</v>
      </c>
    </row>
    <row r="3507" spans="1:21" ht="50" customHeight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15" t="str">
        <f t="shared" si="162"/>
        <v>1000 to 4999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 s="9">
        <f t="shared" si="163"/>
        <v>41772.166666666664</v>
      </c>
      <c r="L3507" s="11">
        <v>2014</v>
      </c>
      <c r="M3507">
        <v>1398983245</v>
      </c>
      <c r="N3507" s="9">
        <f t="shared" si="164"/>
        <v>41760.935706018521</v>
      </c>
      <c r="O3507" s="11">
        <f>YEAR(Table1[[#This Row],[launch date  conversion]])</f>
        <v>2014</v>
      </c>
      <c r="P3507" t="b">
        <v>0</v>
      </c>
      <c r="Q3507">
        <v>39</v>
      </c>
      <c r="R3507" t="b">
        <v>1</v>
      </c>
      <c r="S3507" t="s">
        <v>8269</v>
      </c>
      <c r="T3507" t="s">
        <v>8356</v>
      </c>
      <c r="U3507" t="s">
        <v>8360</v>
      </c>
    </row>
    <row r="3508" spans="1:21" ht="50" customHeight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15" t="str">
        <f t="shared" si="162"/>
        <v>1000 to 4999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 s="9">
        <f t="shared" si="163"/>
        <v>41874.734259259261</v>
      </c>
      <c r="L3508" s="11">
        <v>2014</v>
      </c>
      <c r="M3508">
        <v>1404927440</v>
      </c>
      <c r="N3508" s="9">
        <f t="shared" si="164"/>
        <v>41829.734259259261</v>
      </c>
      <c r="O3508" s="11">
        <f>YEAR(Table1[[#This Row],[launch date  conversion]])</f>
        <v>2014</v>
      </c>
      <c r="P3508" t="b">
        <v>0</v>
      </c>
      <c r="Q3508">
        <v>29</v>
      </c>
      <c r="R3508" t="b">
        <v>1</v>
      </c>
      <c r="S3508" t="s">
        <v>8269</v>
      </c>
      <c r="T3508" t="s">
        <v>8356</v>
      </c>
      <c r="U3508" t="s">
        <v>8360</v>
      </c>
    </row>
    <row r="3509" spans="1:21" ht="50" customHeight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15" t="str">
        <f t="shared" si="162"/>
        <v>10000 to 14999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 s="9">
        <f t="shared" si="163"/>
        <v>42521.92288194444</v>
      </c>
      <c r="L3509" s="11">
        <v>2016</v>
      </c>
      <c r="M3509">
        <v>1462140537</v>
      </c>
      <c r="N3509" s="9">
        <f t="shared" si="164"/>
        <v>42491.92288194444</v>
      </c>
      <c r="O3509" s="11">
        <f>YEAR(Table1[[#This Row],[launch date  conversion]])</f>
        <v>2016</v>
      </c>
      <c r="P3509" t="b">
        <v>0</v>
      </c>
      <c r="Q3509">
        <v>72</v>
      </c>
      <c r="R3509" t="b">
        <v>1</v>
      </c>
      <c r="S3509" t="s">
        <v>8269</v>
      </c>
      <c r="T3509" t="s">
        <v>8356</v>
      </c>
      <c r="U3509" t="s">
        <v>8360</v>
      </c>
    </row>
    <row r="3510" spans="1:21" ht="50" customHeight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15" t="str">
        <f t="shared" si="162"/>
        <v>less than 1000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9">
        <f t="shared" si="163"/>
        <v>42500.875</v>
      </c>
      <c r="L3510" s="11">
        <v>2016</v>
      </c>
      <c r="M3510">
        <v>1460914253</v>
      </c>
      <c r="N3510" s="9">
        <f t="shared" si="164"/>
        <v>42477.729780092588</v>
      </c>
      <c r="O3510" s="11">
        <f>YEAR(Table1[[#This Row],[launch date  conversion]])</f>
        <v>2016</v>
      </c>
      <c r="P3510" t="b">
        <v>0</v>
      </c>
      <c r="Q3510">
        <v>15</v>
      </c>
      <c r="R3510" t="b">
        <v>1</v>
      </c>
      <c r="S3510" t="s">
        <v>8269</v>
      </c>
      <c r="T3510" t="s">
        <v>8356</v>
      </c>
      <c r="U3510" t="s">
        <v>8360</v>
      </c>
    </row>
    <row r="3511" spans="1:21" ht="50" customHeight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15" t="str">
        <f t="shared" si="162"/>
        <v>1000 to 4999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 s="9">
        <f t="shared" si="163"/>
        <v>41964.204861111109</v>
      </c>
      <c r="L3511" s="11">
        <v>2014</v>
      </c>
      <c r="M3511">
        <v>1415392666</v>
      </c>
      <c r="N3511" s="9">
        <f t="shared" si="164"/>
        <v>41950.859560185185</v>
      </c>
      <c r="O3511" s="11">
        <f>YEAR(Table1[[#This Row],[launch date  conversion]])</f>
        <v>2014</v>
      </c>
      <c r="P3511" t="b">
        <v>0</v>
      </c>
      <c r="Q3511">
        <v>33</v>
      </c>
      <c r="R3511" t="b">
        <v>1</v>
      </c>
      <c r="S3511" t="s">
        <v>8269</v>
      </c>
      <c r="T3511" t="s">
        <v>8356</v>
      </c>
      <c r="U3511" t="s">
        <v>8360</v>
      </c>
    </row>
    <row r="3512" spans="1:21" ht="50" customHeight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15" t="str">
        <f t="shared" si="162"/>
        <v>less than 1000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 s="9">
        <f t="shared" si="163"/>
        <v>41822.62090277778</v>
      </c>
      <c r="L3512" s="11">
        <v>2014</v>
      </c>
      <c r="M3512">
        <v>1402584846</v>
      </c>
      <c r="N3512" s="9">
        <f t="shared" si="164"/>
        <v>41802.62090277778</v>
      </c>
      <c r="O3512" s="11">
        <f>YEAR(Table1[[#This Row],[launch date  conversion]])</f>
        <v>2014</v>
      </c>
      <c r="P3512" t="b">
        <v>0</v>
      </c>
      <c r="Q3512">
        <v>15</v>
      </c>
      <c r="R3512" t="b">
        <v>1</v>
      </c>
      <c r="S3512" t="s">
        <v>8269</v>
      </c>
      <c r="T3512" t="s">
        <v>8356</v>
      </c>
      <c r="U3512" t="s">
        <v>8360</v>
      </c>
    </row>
    <row r="3513" spans="1:21" ht="50" customHeight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15" t="str">
        <f t="shared" si="162"/>
        <v>1000 to 4999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 s="9">
        <f t="shared" si="163"/>
        <v>41950.770833333336</v>
      </c>
      <c r="L3513" s="11">
        <v>2014</v>
      </c>
      <c r="M3513">
        <v>1413406695</v>
      </c>
      <c r="N3513" s="9">
        <f t="shared" si="164"/>
        <v>41927.873784722222</v>
      </c>
      <c r="O3513" s="11">
        <f>YEAR(Table1[[#This Row],[launch date  conversion]])</f>
        <v>2014</v>
      </c>
      <c r="P3513" t="b">
        <v>0</v>
      </c>
      <c r="Q3513">
        <v>19</v>
      </c>
      <c r="R3513" t="b">
        <v>1</v>
      </c>
      <c r="S3513" t="s">
        <v>8269</v>
      </c>
      <c r="T3513" t="s">
        <v>8356</v>
      </c>
      <c r="U3513" t="s">
        <v>8360</v>
      </c>
    </row>
    <row r="3514" spans="1:21" ht="50" customHeight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15" t="str">
        <f t="shared" si="162"/>
        <v>1000 to 4999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 s="9">
        <f t="shared" si="163"/>
        <v>42117.49527777778</v>
      </c>
      <c r="L3514" s="11">
        <v>2015</v>
      </c>
      <c r="M3514">
        <v>1424609592</v>
      </c>
      <c r="N3514" s="9">
        <f t="shared" si="164"/>
        <v>42057.536944444444</v>
      </c>
      <c r="O3514" s="11">
        <f>YEAR(Table1[[#This Row],[launch date  conversion]])</f>
        <v>2015</v>
      </c>
      <c r="P3514" t="b">
        <v>0</v>
      </c>
      <c r="Q3514">
        <v>17</v>
      </c>
      <c r="R3514" t="b">
        <v>1</v>
      </c>
      <c r="S3514" t="s">
        <v>8269</v>
      </c>
      <c r="T3514" t="s">
        <v>8356</v>
      </c>
      <c r="U3514" t="s">
        <v>8360</v>
      </c>
    </row>
    <row r="3515" spans="1:21" ht="50" customHeight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15" t="str">
        <f t="shared" si="162"/>
        <v>1000 to 4999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 s="9">
        <f t="shared" si="163"/>
        <v>41794.207638888889</v>
      </c>
      <c r="L3515" s="11">
        <v>2014</v>
      </c>
      <c r="M3515">
        <v>1400725112</v>
      </c>
      <c r="N3515" s="9">
        <f t="shared" si="164"/>
        <v>41781.096203703702</v>
      </c>
      <c r="O3515" s="11">
        <f>YEAR(Table1[[#This Row],[launch date  conversion]])</f>
        <v>2014</v>
      </c>
      <c r="P3515" t="b">
        <v>0</v>
      </c>
      <c r="Q3515">
        <v>44</v>
      </c>
      <c r="R3515" t="b">
        <v>1</v>
      </c>
      <c r="S3515" t="s">
        <v>8269</v>
      </c>
      <c r="T3515" t="s">
        <v>8356</v>
      </c>
      <c r="U3515" t="s">
        <v>8360</v>
      </c>
    </row>
    <row r="3516" spans="1:21" ht="50" customHeight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15" t="str">
        <f t="shared" si="162"/>
        <v>less than 1000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 s="9">
        <f t="shared" si="163"/>
        <v>42037.207638888889</v>
      </c>
      <c r="L3516" s="11">
        <v>2015</v>
      </c>
      <c r="M3516">
        <v>1421439552</v>
      </c>
      <c r="N3516" s="9">
        <f t="shared" si="164"/>
        <v>42020.846666666665</v>
      </c>
      <c r="O3516" s="11">
        <f>YEAR(Table1[[#This Row],[launch date  conversion]])</f>
        <v>2015</v>
      </c>
      <c r="P3516" t="b">
        <v>0</v>
      </c>
      <c r="Q3516">
        <v>10</v>
      </c>
      <c r="R3516" t="b">
        <v>1</v>
      </c>
      <c r="S3516" t="s">
        <v>8269</v>
      </c>
      <c r="T3516" t="s">
        <v>8356</v>
      </c>
      <c r="U3516" t="s">
        <v>8360</v>
      </c>
    </row>
    <row r="3517" spans="1:21" ht="50" customHeight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15" t="str">
        <f t="shared" si="162"/>
        <v>1000 to 4999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 s="9">
        <f t="shared" si="163"/>
        <v>42155.772812499999</v>
      </c>
      <c r="L3517" s="11">
        <v>2015</v>
      </c>
      <c r="M3517">
        <v>1430505171</v>
      </c>
      <c r="N3517" s="9">
        <f t="shared" si="164"/>
        <v>42125.772812499999</v>
      </c>
      <c r="O3517" s="11">
        <f>YEAR(Table1[[#This Row],[launch date  conversion]])</f>
        <v>2015</v>
      </c>
      <c r="P3517" t="b">
        <v>0</v>
      </c>
      <c r="Q3517">
        <v>46</v>
      </c>
      <c r="R3517" t="b">
        <v>1</v>
      </c>
      <c r="S3517" t="s">
        <v>8269</v>
      </c>
      <c r="T3517" t="s">
        <v>8356</v>
      </c>
      <c r="U3517" t="s">
        <v>8360</v>
      </c>
    </row>
    <row r="3518" spans="1:21" ht="50" customHeight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15" t="str">
        <f t="shared" si="162"/>
        <v>1000 to 4999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 s="9">
        <f t="shared" si="163"/>
        <v>41890.125</v>
      </c>
      <c r="L3518" s="11">
        <v>2014</v>
      </c>
      <c r="M3518">
        <v>1407197670</v>
      </c>
      <c r="N3518" s="9">
        <f t="shared" si="164"/>
        <v>41856.010069444441</v>
      </c>
      <c r="O3518" s="11">
        <f>YEAR(Table1[[#This Row],[launch date  conversion]])</f>
        <v>2014</v>
      </c>
      <c r="P3518" t="b">
        <v>0</v>
      </c>
      <c r="Q3518">
        <v>11</v>
      </c>
      <c r="R3518" t="b">
        <v>1</v>
      </c>
      <c r="S3518" t="s">
        <v>8269</v>
      </c>
      <c r="T3518" t="s">
        <v>8356</v>
      </c>
      <c r="U3518" t="s">
        <v>8360</v>
      </c>
    </row>
    <row r="3519" spans="1:21" ht="50" customHeight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15" t="str">
        <f t="shared" si="162"/>
        <v>1000 to 4999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 s="9">
        <f t="shared" si="163"/>
        <v>41824.458333333336</v>
      </c>
      <c r="L3519" s="11">
        <v>2014</v>
      </c>
      <c r="M3519">
        <v>1401910634</v>
      </c>
      <c r="N3519" s="9">
        <f t="shared" si="164"/>
        <v>41794.817523148151</v>
      </c>
      <c r="O3519" s="11">
        <f>YEAR(Table1[[#This Row],[launch date  conversion]])</f>
        <v>2014</v>
      </c>
      <c r="P3519" t="b">
        <v>0</v>
      </c>
      <c r="Q3519">
        <v>13</v>
      </c>
      <c r="R3519" t="b">
        <v>1</v>
      </c>
      <c r="S3519" t="s">
        <v>8269</v>
      </c>
      <c r="T3519" t="s">
        <v>8356</v>
      </c>
      <c r="U3519" t="s">
        <v>8360</v>
      </c>
    </row>
    <row r="3520" spans="1:21" ht="50" customHeight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15" t="str">
        <f t="shared" si="162"/>
        <v>1000 to 4999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 s="9">
        <f t="shared" si="163"/>
        <v>41914.597916666666</v>
      </c>
      <c r="L3520" s="11">
        <v>2014</v>
      </c>
      <c r="M3520">
        <v>1410461299</v>
      </c>
      <c r="N3520" s="9">
        <f t="shared" si="164"/>
        <v>41893.783553240741</v>
      </c>
      <c r="O3520" s="11">
        <f>YEAR(Table1[[#This Row],[launch date  conversion]])</f>
        <v>2014</v>
      </c>
      <c r="P3520" t="b">
        <v>0</v>
      </c>
      <c r="Q3520">
        <v>33</v>
      </c>
      <c r="R3520" t="b">
        <v>1</v>
      </c>
      <c r="S3520" t="s">
        <v>8269</v>
      </c>
      <c r="T3520" t="s">
        <v>8356</v>
      </c>
      <c r="U3520" t="s">
        <v>8360</v>
      </c>
    </row>
    <row r="3521" spans="1:21" ht="50" customHeight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15" t="str">
        <f t="shared" si="162"/>
        <v>1000 to 4999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 s="9">
        <f t="shared" si="163"/>
        <v>42067.598958333328</v>
      </c>
      <c r="L3521" s="11">
        <v>2015</v>
      </c>
      <c r="M3521">
        <v>1422886950</v>
      </c>
      <c r="N3521" s="9">
        <f t="shared" si="164"/>
        <v>42037.598958333328</v>
      </c>
      <c r="O3521" s="11">
        <f>YEAR(Table1[[#This Row],[launch date  conversion]])</f>
        <v>2015</v>
      </c>
      <c r="P3521" t="b">
        <v>0</v>
      </c>
      <c r="Q3521">
        <v>28</v>
      </c>
      <c r="R3521" t="b">
        <v>1</v>
      </c>
      <c r="S3521" t="s">
        <v>8269</v>
      </c>
      <c r="T3521" t="s">
        <v>8356</v>
      </c>
      <c r="U3521" t="s">
        <v>8360</v>
      </c>
    </row>
    <row r="3522" spans="1:21" ht="50" customHeight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15" t="str">
        <f t="shared" ref="E3522:E3585" si="165">_xlfn.IFS(D3522&lt;1000,"less than 1000",D3522&lt;5000, "1000 to 4999",D3522&lt;10000, "5000 to 9999",D3522&lt;15000, "10000 to 14999",D3522&lt;20000,"15000 to 19999",D3522&lt;25000, "20000 to 24999", D3522&lt;30000, "25000 to 29999",D3522&lt;35000,"30000 to 34999", D3522&lt;40000,"35000 to 39999", D3522&lt;45000,"40000 to 44999",D3522&lt;50000,"45000 to 49999",TRUE, "Greater than 50000")</f>
        <v>1000 to 4999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 s="9">
        <f t="shared" si="163"/>
        <v>42253.57430555555</v>
      </c>
      <c r="L3522" s="11">
        <v>2015</v>
      </c>
      <c r="M3522">
        <v>1439322412</v>
      </c>
      <c r="N3522" s="9">
        <f t="shared" si="164"/>
        <v>42227.824212962965</v>
      </c>
      <c r="O3522" s="11">
        <f>YEAR(Table1[[#This Row],[launch date  conversion]])</f>
        <v>2015</v>
      </c>
      <c r="P3522" t="b">
        <v>0</v>
      </c>
      <c r="Q3522">
        <v>21</v>
      </c>
      <c r="R3522" t="b">
        <v>1</v>
      </c>
      <c r="S3522" t="s">
        <v>8269</v>
      </c>
      <c r="T3522" t="s">
        <v>8356</v>
      </c>
      <c r="U3522" t="s">
        <v>8360</v>
      </c>
    </row>
    <row r="3523" spans="1:21" ht="50" customHeight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15" t="str">
        <f t="shared" si="165"/>
        <v>less than 1000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 s="9">
        <f t="shared" ref="K3523:K3586" si="166">(((J3523/60)/60)/24)+DATE(1970,1,1)</f>
        <v>41911.361342592594</v>
      </c>
      <c r="L3523" s="11">
        <v>2014</v>
      </c>
      <c r="M3523">
        <v>1409388020</v>
      </c>
      <c r="N3523" s="9">
        <f t="shared" ref="N3523:N3586" si="167">(((M3523/60)/60)/24)+DATE(1970,1,1)</f>
        <v>41881.361342592594</v>
      </c>
      <c r="O3523" s="11">
        <f>YEAR(Table1[[#This Row],[launch date  conversion]])</f>
        <v>2014</v>
      </c>
      <c r="P3523" t="b">
        <v>0</v>
      </c>
      <c r="Q3523">
        <v>13</v>
      </c>
      <c r="R3523" t="b">
        <v>1</v>
      </c>
      <c r="S3523" t="s">
        <v>8269</v>
      </c>
      <c r="T3523" t="s">
        <v>8356</v>
      </c>
      <c r="U3523" t="s">
        <v>8360</v>
      </c>
    </row>
    <row r="3524" spans="1:21" ht="50" customHeight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15" t="str">
        <f t="shared" si="165"/>
        <v>1000 to 4999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 s="9">
        <f t="shared" si="166"/>
        <v>42262.420833333337</v>
      </c>
      <c r="L3524" s="11">
        <v>2015</v>
      </c>
      <c r="M3524">
        <v>1439924246</v>
      </c>
      <c r="N3524" s="9">
        <f t="shared" si="167"/>
        <v>42234.789884259255</v>
      </c>
      <c r="O3524" s="11">
        <f>YEAR(Table1[[#This Row],[launch date  conversion]])</f>
        <v>2015</v>
      </c>
      <c r="P3524" t="b">
        <v>0</v>
      </c>
      <c r="Q3524">
        <v>34</v>
      </c>
      <c r="R3524" t="b">
        <v>1</v>
      </c>
      <c r="S3524" t="s">
        <v>8269</v>
      </c>
      <c r="T3524" t="s">
        <v>8356</v>
      </c>
      <c r="U3524" t="s">
        <v>8360</v>
      </c>
    </row>
    <row r="3525" spans="1:21" ht="50" customHeight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15" t="str">
        <f t="shared" si="165"/>
        <v>1000 to 4999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 s="9">
        <f t="shared" si="166"/>
        <v>42638.958333333328</v>
      </c>
      <c r="L3525" s="11">
        <v>2016</v>
      </c>
      <c r="M3525">
        <v>1469871148</v>
      </c>
      <c r="N3525" s="9">
        <f t="shared" si="167"/>
        <v>42581.397546296299</v>
      </c>
      <c r="O3525" s="11">
        <f>YEAR(Table1[[#This Row],[launch date  conversion]])</f>
        <v>2016</v>
      </c>
      <c r="P3525" t="b">
        <v>0</v>
      </c>
      <c r="Q3525">
        <v>80</v>
      </c>
      <c r="R3525" t="b">
        <v>1</v>
      </c>
      <c r="S3525" t="s">
        <v>8269</v>
      </c>
      <c r="T3525" t="s">
        <v>8356</v>
      </c>
      <c r="U3525" t="s">
        <v>8360</v>
      </c>
    </row>
    <row r="3526" spans="1:21" ht="50" customHeight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15" t="str">
        <f t="shared" si="165"/>
        <v>10000 to 14999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 s="9">
        <f t="shared" si="166"/>
        <v>41895.166666666664</v>
      </c>
      <c r="L3526" s="11">
        <v>2014</v>
      </c>
      <c r="M3526">
        <v>1409336373</v>
      </c>
      <c r="N3526" s="9">
        <f t="shared" si="167"/>
        <v>41880.76357638889</v>
      </c>
      <c r="O3526" s="11">
        <f>YEAR(Table1[[#This Row],[launch date  conversion]])</f>
        <v>2014</v>
      </c>
      <c r="P3526" t="b">
        <v>0</v>
      </c>
      <c r="Q3526">
        <v>74</v>
      </c>
      <c r="R3526" t="b">
        <v>1</v>
      </c>
      <c r="S3526" t="s">
        <v>8269</v>
      </c>
      <c r="T3526" t="s">
        <v>8356</v>
      </c>
      <c r="U3526" t="s">
        <v>8360</v>
      </c>
    </row>
    <row r="3527" spans="1:21" ht="50" customHeight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15" t="str">
        <f t="shared" si="165"/>
        <v>less than 1000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 s="9">
        <f t="shared" si="166"/>
        <v>42225.666666666672</v>
      </c>
      <c r="L3527" s="11">
        <v>2015</v>
      </c>
      <c r="M3527">
        <v>1438188106</v>
      </c>
      <c r="N3527" s="9">
        <f t="shared" si="167"/>
        <v>42214.6956712963</v>
      </c>
      <c r="O3527" s="11">
        <f>YEAR(Table1[[#This Row],[launch date  conversion]])</f>
        <v>2015</v>
      </c>
      <c r="P3527" t="b">
        <v>0</v>
      </c>
      <c r="Q3527">
        <v>7</v>
      </c>
      <c r="R3527" t="b">
        <v>1</v>
      </c>
      <c r="S3527" t="s">
        <v>8269</v>
      </c>
      <c r="T3527" t="s">
        <v>8356</v>
      </c>
      <c r="U3527" t="s">
        <v>8360</v>
      </c>
    </row>
    <row r="3528" spans="1:21" ht="50" customHeight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15" t="str">
        <f t="shared" si="165"/>
        <v>1000 to 4999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 s="9">
        <f t="shared" si="166"/>
        <v>42488.249305555553</v>
      </c>
      <c r="L3528" s="11">
        <v>2016</v>
      </c>
      <c r="M3528">
        <v>1459411371</v>
      </c>
      <c r="N3528" s="9">
        <f t="shared" si="167"/>
        <v>42460.335312499999</v>
      </c>
      <c r="O3528" s="11">
        <f>YEAR(Table1[[#This Row],[launch date  conversion]])</f>
        <v>2016</v>
      </c>
      <c r="P3528" t="b">
        <v>0</v>
      </c>
      <c r="Q3528">
        <v>34</v>
      </c>
      <c r="R3528" t="b">
        <v>1</v>
      </c>
      <c r="S3528" t="s">
        <v>8269</v>
      </c>
      <c r="T3528" t="s">
        <v>8356</v>
      </c>
      <c r="U3528" t="s">
        <v>8360</v>
      </c>
    </row>
    <row r="3529" spans="1:21" ht="50" customHeight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15" t="str">
        <f t="shared" si="165"/>
        <v>5000 to 9999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 s="9">
        <f t="shared" si="166"/>
        <v>42196.165972222225</v>
      </c>
      <c r="L3529" s="11">
        <v>2015</v>
      </c>
      <c r="M3529">
        <v>1434069205</v>
      </c>
      <c r="N3529" s="9">
        <f t="shared" si="167"/>
        <v>42167.023206018523</v>
      </c>
      <c r="O3529" s="11">
        <f>YEAR(Table1[[#This Row],[launch date  conversion]])</f>
        <v>2015</v>
      </c>
      <c r="P3529" t="b">
        <v>0</v>
      </c>
      <c r="Q3529">
        <v>86</v>
      </c>
      <c r="R3529" t="b">
        <v>1</v>
      </c>
      <c r="S3529" t="s">
        <v>8269</v>
      </c>
      <c r="T3529" t="s">
        <v>8356</v>
      </c>
      <c r="U3529" t="s">
        <v>8360</v>
      </c>
    </row>
    <row r="3530" spans="1:21" ht="50" customHeight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15" t="str">
        <f t="shared" si="165"/>
        <v>1000 to 4999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 s="9">
        <f t="shared" si="166"/>
        <v>42753.50136574074</v>
      </c>
      <c r="L3530" s="11">
        <v>2017</v>
      </c>
      <c r="M3530">
        <v>1483012918</v>
      </c>
      <c r="N3530" s="9">
        <f t="shared" si="167"/>
        <v>42733.50136574074</v>
      </c>
      <c r="O3530" s="11">
        <f>YEAR(Table1[[#This Row],[launch date  conversion]])</f>
        <v>2016</v>
      </c>
      <c r="P3530" t="b">
        <v>0</v>
      </c>
      <c r="Q3530">
        <v>37</v>
      </c>
      <c r="R3530" t="b">
        <v>1</v>
      </c>
      <c r="S3530" t="s">
        <v>8269</v>
      </c>
      <c r="T3530" t="s">
        <v>8356</v>
      </c>
      <c r="U3530" t="s">
        <v>8360</v>
      </c>
    </row>
    <row r="3531" spans="1:21" ht="50" customHeight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15" t="str">
        <f t="shared" si="165"/>
        <v>less than 1000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 s="9">
        <f t="shared" si="166"/>
        <v>42198.041666666672</v>
      </c>
      <c r="L3531" s="11">
        <v>2015</v>
      </c>
      <c r="M3531">
        <v>1434997018</v>
      </c>
      <c r="N3531" s="9">
        <f t="shared" si="167"/>
        <v>42177.761782407411</v>
      </c>
      <c r="O3531" s="11">
        <f>YEAR(Table1[[#This Row],[launch date  conversion]])</f>
        <v>2015</v>
      </c>
      <c r="P3531" t="b">
        <v>0</v>
      </c>
      <c r="Q3531">
        <v>18</v>
      </c>
      <c r="R3531" t="b">
        <v>1</v>
      </c>
      <c r="S3531" t="s">
        <v>8269</v>
      </c>
      <c r="T3531" t="s">
        <v>8356</v>
      </c>
      <c r="U3531" t="s">
        <v>8360</v>
      </c>
    </row>
    <row r="3532" spans="1:21" ht="50" customHeight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15" t="str">
        <f t="shared" si="165"/>
        <v>1000 to 4999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 s="9">
        <f t="shared" si="166"/>
        <v>42470.833333333328</v>
      </c>
      <c r="L3532" s="11">
        <v>2016</v>
      </c>
      <c r="M3532">
        <v>1457881057</v>
      </c>
      <c r="N3532" s="9">
        <f t="shared" si="167"/>
        <v>42442.623344907406</v>
      </c>
      <c r="O3532" s="11">
        <f>YEAR(Table1[[#This Row],[launch date  conversion]])</f>
        <v>2016</v>
      </c>
      <c r="P3532" t="b">
        <v>0</v>
      </c>
      <c r="Q3532">
        <v>22</v>
      </c>
      <c r="R3532" t="b">
        <v>1</v>
      </c>
      <c r="S3532" t="s">
        <v>8269</v>
      </c>
      <c r="T3532" t="s">
        <v>8356</v>
      </c>
      <c r="U3532" t="s">
        <v>8360</v>
      </c>
    </row>
    <row r="3533" spans="1:21" ht="50" customHeight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15" t="str">
        <f t="shared" si="165"/>
        <v>1000 to 4999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 s="9">
        <f t="shared" si="166"/>
        <v>42551.654328703706</v>
      </c>
      <c r="L3533" s="11">
        <v>2016</v>
      </c>
      <c r="M3533">
        <v>1464709334</v>
      </c>
      <c r="N3533" s="9">
        <f t="shared" si="167"/>
        <v>42521.654328703706</v>
      </c>
      <c r="O3533" s="11">
        <f>YEAR(Table1[[#This Row],[launch date  conversion]])</f>
        <v>2016</v>
      </c>
      <c r="P3533" t="b">
        <v>0</v>
      </c>
      <c r="Q3533">
        <v>26</v>
      </c>
      <c r="R3533" t="b">
        <v>1</v>
      </c>
      <c r="S3533" t="s">
        <v>8269</v>
      </c>
      <c r="T3533" t="s">
        <v>8356</v>
      </c>
      <c r="U3533" t="s">
        <v>8360</v>
      </c>
    </row>
    <row r="3534" spans="1:21" ht="50" customHeight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15" t="str">
        <f t="shared" si="165"/>
        <v>less than 1000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 s="9">
        <f t="shared" si="166"/>
        <v>41900.165972222225</v>
      </c>
      <c r="L3534" s="11">
        <v>2014</v>
      </c>
      <c r="M3534">
        <v>1409667827</v>
      </c>
      <c r="N3534" s="9">
        <f t="shared" si="167"/>
        <v>41884.599849537037</v>
      </c>
      <c r="O3534" s="11">
        <f>YEAR(Table1[[#This Row],[launch date  conversion]])</f>
        <v>2014</v>
      </c>
      <c r="P3534" t="b">
        <v>0</v>
      </c>
      <c r="Q3534">
        <v>27</v>
      </c>
      <c r="R3534" t="b">
        <v>1</v>
      </c>
      <c r="S3534" t="s">
        <v>8269</v>
      </c>
      <c r="T3534" t="s">
        <v>8356</v>
      </c>
      <c r="U3534" t="s">
        <v>8360</v>
      </c>
    </row>
    <row r="3535" spans="1:21" ht="50" customHeight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15" t="str">
        <f t="shared" si="165"/>
        <v>less than 1000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 s="9">
        <f t="shared" si="166"/>
        <v>42319.802858796291</v>
      </c>
      <c r="L3535" s="11">
        <v>2015</v>
      </c>
      <c r="M3535">
        <v>1444673767</v>
      </c>
      <c r="N3535" s="9">
        <f t="shared" si="167"/>
        <v>42289.761192129634</v>
      </c>
      <c r="O3535" s="11">
        <f>YEAR(Table1[[#This Row],[launch date  conversion]])</f>
        <v>2015</v>
      </c>
      <c r="P3535" t="b">
        <v>0</v>
      </c>
      <c r="Q3535">
        <v>8</v>
      </c>
      <c r="R3535" t="b">
        <v>1</v>
      </c>
      <c r="S3535" t="s">
        <v>8269</v>
      </c>
      <c r="T3535" t="s">
        <v>8356</v>
      </c>
      <c r="U3535" t="s">
        <v>8360</v>
      </c>
    </row>
    <row r="3536" spans="1:21" ht="50" customHeight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15" t="str">
        <f t="shared" si="165"/>
        <v>5000 to 9999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 s="9">
        <f t="shared" si="166"/>
        <v>42278.6252662037</v>
      </c>
      <c r="L3536" s="11">
        <v>2015</v>
      </c>
      <c r="M3536">
        <v>1440687623</v>
      </c>
      <c r="N3536" s="9">
        <f t="shared" si="167"/>
        <v>42243.6252662037</v>
      </c>
      <c r="O3536" s="11">
        <f>YEAR(Table1[[#This Row],[launch date  conversion]])</f>
        <v>2015</v>
      </c>
      <c r="P3536" t="b">
        <v>0</v>
      </c>
      <c r="Q3536">
        <v>204</v>
      </c>
      <c r="R3536" t="b">
        <v>1</v>
      </c>
      <c r="S3536" t="s">
        <v>8269</v>
      </c>
      <c r="T3536" t="s">
        <v>8356</v>
      </c>
      <c r="U3536" t="s">
        <v>8360</v>
      </c>
    </row>
    <row r="3537" spans="1:21" ht="50" customHeight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15" t="str">
        <f t="shared" si="165"/>
        <v>1000 to 4999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 s="9">
        <f t="shared" si="166"/>
        <v>42279.75</v>
      </c>
      <c r="L3537" s="11">
        <v>2015</v>
      </c>
      <c r="M3537">
        <v>1441120910</v>
      </c>
      <c r="N3537" s="9">
        <f t="shared" si="167"/>
        <v>42248.640162037031</v>
      </c>
      <c r="O3537" s="11">
        <f>YEAR(Table1[[#This Row],[launch date  conversion]])</f>
        <v>2015</v>
      </c>
      <c r="P3537" t="b">
        <v>0</v>
      </c>
      <c r="Q3537">
        <v>46</v>
      </c>
      <c r="R3537" t="b">
        <v>1</v>
      </c>
      <c r="S3537" t="s">
        <v>8269</v>
      </c>
      <c r="T3537" t="s">
        <v>8356</v>
      </c>
      <c r="U3537" t="s">
        <v>8360</v>
      </c>
    </row>
    <row r="3538" spans="1:21" ht="50" customHeight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15" t="str">
        <f t="shared" si="165"/>
        <v>less than 1000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 s="9">
        <f t="shared" si="166"/>
        <v>42358.499305555553</v>
      </c>
      <c r="L3538" s="11">
        <v>2015</v>
      </c>
      <c r="M3538">
        <v>1448040425</v>
      </c>
      <c r="N3538" s="9">
        <f t="shared" si="167"/>
        <v>42328.727141203708</v>
      </c>
      <c r="O3538" s="11">
        <f>YEAR(Table1[[#This Row],[launch date  conversion]])</f>
        <v>2015</v>
      </c>
      <c r="P3538" t="b">
        <v>0</v>
      </c>
      <c r="Q3538">
        <v>17</v>
      </c>
      <c r="R3538" t="b">
        <v>1</v>
      </c>
      <c r="S3538" t="s">
        <v>8269</v>
      </c>
      <c r="T3538" t="s">
        <v>8356</v>
      </c>
      <c r="U3538" t="s">
        <v>8360</v>
      </c>
    </row>
    <row r="3539" spans="1:21" ht="50" customHeight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15" t="str">
        <f t="shared" si="165"/>
        <v>less than 1000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 s="9">
        <f t="shared" si="166"/>
        <v>41960.332638888889</v>
      </c>
      <c r="L3539" s="11">
        <v>2014</v>
      </c>
      <c r="M3539">
        <v>1413016216</v>
      </c>
      <c r="N3539" s="9">
        <f t="shared" si="167"/>
        <v>41923.354351851849</v>
      </c>
      <c r="O3539" s="11">
        <f>YEAR(Table1[[#This Row],[launch date  conversion]])</f>
        <v>2014</v>
      </c>
      <c r="P3539" t="b">
        <v>0</v>
      </c>
      <c r="Q3539">
        <v>28</v>
      </c>
      <c r="R3539" t="b">
        <v>1</v>
      </c>
      <c r="S3539" t="s">
        <v>8269</v>
      </c>
      <c r="T3539" t="s">
        <v>8356</v>
      </c>
      <c r="U3539" t="s">
        <v>8360</v>
      </c>
    </row>
    <row r="3540" spans="1:21" ht="50" customHeight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15" t="str">
        <f t="shared" si="165"/>
        <v>1000 to 4999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 s="9">
        <f t="shared" si="166"/>
        <v>42599.420601851853</v>
      </c>
      <c r="L3540" s="11">
        <v>2016</v>
      </c>
      <c r="M3540">
        <v>1469009140</v>
      </c>
      <c r="N3540" s="9">
        <f t="shared" si="167"/>
        <v>42571.420601851853</v>
      </c>
      <c r="O3540" s="11">
        <f>YEAR(Table1[[#This Row],[launch date  conversion]])</f>
        <v>2016</v>
      </c>
      <c r="P3540" t="b">
        <v>0</v>
      </c>
      <c r="Q3540">
        <v>83</v>
      </c>
      <c r="R3540" t="b">
        <v>1</v>
      </c>
      <c r="S3540" t="s">
        <v>8269</v>
      </c>
      <c r="T3540" t="s">
        <v>8356</v>
      </c>
      <c r="U3540" t="s">
        <v>8360</v>
      </c>
    </row>
    <row r="3541" spans="1:21" ht="50" customHeight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15" t="str">
        <f t="shared" si="165"/>
        <v>less than 1000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 s="9">
        <f t="shared" si="166"/>
        <v>42621.756041666667</v>
      </c>
      <c r="L3541" s="11">
        <v>2016</v>
      </c>
      <c r="M3541">
        <v>1471543722</v>
      </c>
      <c r="N3541" s="9">
        <f t="shared" si="167"/>
        <v>42600.756041666667</v>
      </c>
      <c r="O3541" s="11">
        <f>YEAR(Table1[[#This Row],[launch date  conversion]])</f>
        <v>2016</v>
      </c>
      <c r="P3541" t="b">
        <v>0</v>
      </c>
      <c r="Q3541">
        <v>13</v>
      </c>
      <c r="R3541" t="b">
        <v>1</v>
      </c>
      <c r="S3541" t="s">
        <v>8269</v>
      </c>
      <c r="T3541" t="s">
        <v>8356</v>
      </c>
      <c r="U3541" t="s">
        <v>8360</v>
      </c>
    </row>
    <row r="3542" spans="1:21" ht="50" customHeight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15" t="str">
        <f t="shared" si="165"/>
        <v>less than 1000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 s="9">
        <f t="shared" si="166"/>
        <v>42547.003368055557</v>
      </c>
      <c r="L3542" s="11">
        <v>2016</v>
      </c>
      <c r="M3542">
        <v>1464307491</v>
      </c>
      <c r="N3542" s="9">
        <f t="shared" si="167"/>
        <v>42517.003368055557</v>
      </c>
      <c r="O3542" s="11">
        <f>YEAR(Table1[[#This Row],[launch date  conversion]])</f>
        <v>2016</v>
      </c>
      <c r="P3542" t="b">
        <v>0</v>
      </c>
      <c r="Q3542">
        <v>8</v>
      </c>
      <c r="R3542" t="b">
        <v>1</v>
      </c>
      <c r="S3542" t="s">
        <v>8269</v>
      </c>
      <c r="T3542" t="s">
        <v>8356</v>
      </c>
      <c r="U3542" t="s">
        <v>8360</v>
      </c>
    </row>
    <row r="3543" spans="1:21" ht="50" customHeight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15" t="str">
        <f t="shared" si="165"/>
        <v>1000 to 4999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 s="9">
        <f t="shared" si="166"/>
        <v>42247.730034722219</v>
      </c>
      <c r="L3543" s="11">
        <v>2015</v>
      </c>
      <c r="M3543">
        <v>1438882275</v>
      </c>
      <c r="N3543" s="9">
        <f t="shared" si="167"/>
        <v>42222.730034722219</v>
      </c>
      <c r="O3543" s="11">
        <f>YEAR(Table1[[#This Row],[launch date  conversion]])</f>
        <v>2015</v>
      </c>
      <c r="P3543" t="b">
        <v>0</v>
      </c>
      <c r="Q3543">
        <v>32</v>
      </c>
      <c r="R3543" t="b">
        <v>1</v>
      </c>
      <c r="S3543" t="s">
        <v>8269</v>
      </c>
      <c r="T3543" t="s">
        <v>8356</v>
      </c>
      <c r="U3543" t="s">
        <v>8360</v>
      </c>
    </row>
    <row r="3544" spans="1:21" ht="50" customHeight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15" t="str">
        <f t="shared" si="165"/>
        <v>5000 to 9999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 s="9">
        <f t="shared" si="166"/>
        <v>41889.599791666667</v>
      </c>
      <c r="L3544" s="11">
        <v>2014</v>
      </c>
      <c r="M3544">
        <v>1404915822</v>
      </c>
      <c r="N3544" s="9">
        <f t="shared" si="167"/>
        <v>41829.599791666667</v>
      </c>
      <c r="O3544" s="11">
        <f>YEAR(Table1[[#This Row],[launch date  conversion]])</f>
        <v>2014</v>
      </c>
      <c r="P3544" t="b">
        <v>0</v>
      </c>
      <c r="Q3544">
        <v>85</v>
      </c>
      <c r="R3544" t="b">
        <v>1</v>
      </c>
      <c r="S3544" t="s">
        <v>8269</v>
      </c>
      <c r="T3544" t="s">
        <v>8356</v>
      </c>
      <c r="U3544" t="s">
        <v>8360</v>
      </c>
    </row>
    <row r="3545" spans="1:21" ht="50" customHeight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15" t="str">
        <f t="shared" si="165"/>
        <v>1000 to 4999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 s="9">
        <f t="shared" si="166"/>
        <v>42180.755312499998</v>
      </c>
      <c r="L3545" s="11">
        <v>2015</v>
      </c>
      <c r="M3545">
        <v>1432663659</v>
      </c>
      <c r="N3545" s="9">
        <f t="shared" si="167"/>
        <v>42150.755312499998</v>
      </c>
      <c r="O3545" s="11">
        <f>YEAR(Table1[[#This Row],[launch date  conversion]])</f>
        <v>2015</v>
      </c>
      <c r="P3545" t="b">
        <v>0</v>
      </c>
      <c r="Q3545">
        <v>29</v>
      </c>
      <c r="R3545" t="b">
        <v>1</v>
      </c>
      <c r="S3545" t="s">
        <v>8269</v>
      </c>
      <c r="T3545" t="s">
        <v>8356</v>
      </c>
      <c r="U3545" t="s">
        <v>8360</v>
      </c>
    </row>
    <row r="3546" spans="1:21" ht="50" customHeight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15" t="str">
        <f t="shared" si="165"/>
        <v>1000 to 4999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 s="9">
        <f t="shared" si="166"/>
        <v>42070.831678240742</v>
      </c>
      <c r="L3546" s="11">
        <v>2015</v>
      </c>
      <c r="M3546">
        <v>1423166257</v>
      </c>
      <c r="N3546" s="9">
        <f t="shared" si="167"/>
        <v>42040.831678240742</v>
      </c>
      <c r="O3546" s="11">
        <f>YEAR(Table1[[#This Row],[launch date  conversion]])</f>
        <v>2015</v>
      </c>
      <c r="P3546" t="b">
        <v>0</v>
      </c>
      <c r="Q3546">
        <v>24</v>
      </c>
      <c r="R3546" t="b">
        <v>1</v>
      </c>
      <c r="S3546" t="s">
        <v>8269</v>
      </c>
      <c r="T3546" t="s">
        <v>8356</v>
      </c>
      <c r="U3546" t="s">
        <v>8360</v>
      </c>
    </row>
    <row r="3547" spans="1:21" ht="50" customHeight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15" t="str">
        <f t="shared" si="165"/>
        <v>less than 1000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 s="9">
        <f t="shared" si="166"/>
        <v>42105.807395833333</v>
      </c>
      <c r="L3547" s="11">
        <v>2015</v>
      </c>
      <c r="M3547">
        <v>1426188159</v>
      </c>
      <c r="N3547" s="9">
        <f t="shared" si="167"/>
        <v>42075.807395833333</v>
      </c>
      <c r="O3547" s="11">
        <f>YEAR(Table1[[#This Row],[launch date  conversion]])</f>
        <v>2015</v>
      </c>
      <c r="P3547" t="b">
        <v>0</v>
      </c>
      <c r="Q3547">
        <v>8</v>
      </c>
      <c r="R3547" t="b">
        <v>1</v>
      </c>
      <c r="S3547" t="s">
        <v>8269</v>
      </c>
      <c r="T3547" t="s">
        <v>8356</v>
      </c>
      <c r="U3547" t="s">
        <v>8360</v>
      </c>
    </row>
    <row r="3548" spans="1:21" ht="50" customHeight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15" t="str">
        <f t="shared" si="165"/>
        <v>1000 to 4999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 s="9">
        <f t="shared" si="166"/>
        <v>42095.165972222225</v>
      </c>
      <c r="L3548" s="11">
        <v>2015</v>
      </c>
      <c r="M3548">
        <v>1426002684</v>
      </c>
      <c r="N3548" s="9">
        <f t="shared" si="167"/>
        <v>42073.660694444443</v>
      </c>
      <c r="O3548" s="11">
        <f>YEAR(Table1[[#This Row],[launch date  conversion]])</f>
        <v>2015</v>
      </c>
      <c r="P3548" t="b">
        <v>0</v>
      </c>
      <c r="Q3548">
        <v>19</v>
      </c>
      <c r="R3548" t="b">
        <v>1</v>
      </c>
      <c r="S3548" t="s">
        <v>8269</v>
      </c>
      <c r="T3548" t="s">
        <v>8356</v>
      </c>
      <c r="U3548" t="s">
        <v>8360</v>
      </c>
    </row>
    <row r="3549" spans="1:21" ht="50" customHeight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15" t="str">
        <f t="shared" si="165"/>
        <v>35000 to 39999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 s="9">
        <f t="shared" si="166"/>
        <v>42504.165972222225</v>
      </c>
      <c r="L3549" s="11">
        <v>2016</v>
      </c>
      <c r="M3549">
        <v>1461117201</v>
      </c>
      <c r="N3549" s="9">
        <f t="shared" si="167"/>
        <v>42480.078715277778</v>
      </c>
      <c r="O3549" s="11">
        <f>YEAR(Table1[[#This Row],[launch date  conversion]])</f>
        <v>2016</v>
      </c>
      <c r="P3549" t="b">
        <v>0</v>
      </c>
      <c r="Q3549">
        <v>336</v>
      </c>
      <c r="R3549" t="b">
        <v>1</v>
      </c>
      <c r="S3549" t="s">
        <v>8269</v>
      </c>
      <c r="T3549" t="s">
        <v>8356</v>
      </c>
      <c r="U3549" t="s">
        <v>8360</v>
      </c>
    </row>
    <row r="3550" spans="1:21" ht="50" customHeight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15" t="str">
        <f t="shared" si="165"/>
        <v>1000 to 4999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 s="9">
        <f t="shared" si="166"/>
        <v>42434.041666666672</v>
      </c>
      <c r="L3550" s="11">
        <v>2016</v>
      </c>
      <c r="M3550">
        <v>1455230214</v>
      </c>
      <c r="N3550" s="9">
        <f t="shared" si="167"/>
        <v>42411.942291666666</v>
      </c>
      <c r="O3550" s="11">
        <f>YEAR(Table1[[#This Row],[launch date  conversion]])</f>
        <v>2016</v>
      </c>
      <c r="P3550" t="b">
        <v>0</v>
      </c>
      <c r="Q3550">
        <v>13</v>
      </c>
      <c r="R3550" t="b">
        <v>1</v>
      </c>
      <c r="S3550" t="s">
        <v>8269</v>
      </c>
      <c r="T3550" t="s">
        <v>8356</v>
      </c>
      <c r="U3550" t="s">
        <v>8360</v>
      </c>
    </row>
    <row r="3551" spans="1:21" ht="50" customHeight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15" t="str">
        <f t="shared" si="165"/>
        <v>1000 to 4999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 s="9">
        <f t="shared" si="166"/>
        <v>42251.394363425927</v>
      </c>
      <c r="L3551" s="11">
        <v>2015</v>
      </c>
      <c r="M3551">
        <v>1438939673</v>
      </c>
      <c r="N3551" s="9">
        <f t="shared" si="167"/>
        <v>42223.394363425927</v>
      </c>
      <c r="O3551" s="11">
        <f>YEAR(Table1[[#This Row],[launch date  conversion]])</f>
        <v>2015</v>
      </c>
      <c r="P3551" t="b">
        <v>0</v>
      </c>
      <c r="Q3551">
        <v>42</v>
      </c>
      <c r="R3551" t="b">
        <v>1</v>
      </c>
      <c r="S3551" t="s">
        <v>8269</v>
      </c>
      <c r="T3551" t="s">
        <v>8356</v>
      </c>
      <c r="U3551" t="s">
        <v>8360</v>
      </c>
    </row>
    <row r="3552" spans="1:21" ht="50" customHeight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15" t="str">
        <f t="shared" si="165"/>
        <v>1000 to 4999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 s="9">
        <f t="shared" si="166"/>
        <v>42492.893495370372</v>
      </c>
      <c r="L3552" s="11">
        <v>2016</v>
      </c>
      <c r="M3552">
        <v>1459632398</v>
      </c>
      <c r="N3552" s="9">
        <f t="shared" si="167"/>
        <v>42462.893495370372</v>
      </c>
      <c r="O3552" s="11">
        <f>YEAR(Table1[[#This Row],[launch date  conversion]])</f>
        <v>2016</v>
      </c>
      <c r="P3552" t="b">
        <v>0</v>
      </c>
      <c r="Q3552">
        <v>64</v>
      </c>
      <c r="R3552" t="b">
        <v>1</v>
      </c>
      <c r="S3552" t="s">
        <v>8269</v>
      </c>
      <c r="T3552" t="s">
        <v>8356</v>
      </c>
      <c r="U3552" t="s">
        <v>8360</v>
      </c>
    </row>
    <row r="3553" spans="1:21" ht="50" customHeight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15" t="str">
        <f t="shared" si="165"/>
        <v>1000 to 4999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 s="9">
        <f t="shared" si="166"/>
        <v>41781.921527777777</v>
      </c>
      <c r="L3553" s="11">
        <v>2014</v>
      </c>
      <c r="M3553">
        <v>1398342170</v>
      </c>
      <c r="N3553" s="9">
        <f t="shared" si="167"/>
        <v>41753.515856481477</v>
      </c>
      <c r="O3553" s="11">
        <f>YEAR(Table1[[#This Row],[launch date  conversion]])</f>
        <v>2014</v>
      </c>
      <c r="P3553" t="b">
        <v>0</v>
      </c>
      <c r="Q3553">
        <v>25</v>
      </c>
      <c r="R3553" t="b">
        <v>1</v>
      </c>
      <c r="S3553" t="s">
        <v>8269</v>
      </c>
      <c r="T3553" t="s">
        <v>8356</v>
      </c>
      <c r="U3553" t="s">
        <v>8360</v>
      </c>
    </row>
    <row r="3554" spans="1:21" ht="50" customHeight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15" t="str">
        <f t="shared" si="165"/>
        <v>less than 1000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 s="9">
        <f t="shared" si="166"/>
        <v>41818.587083333332</v>
      </c>
      <c r="L3554" s="11">
        <v>2014</v>
      </c>
      <c r="M3554">
        <v>1401372324</v>
      </c>
      <c r="N3554" s="9">
        <f t="shared" si="167"/>
        <v>41788.587083333332</v>
      </c>
      <c r="O3554" s="11">
        <f>YEAR(Table1[[#This Row],[launch date  conversion]])</f>
        <v>2014</v>
      </c>
      <c r="P3554" t="b">
        <v>0</v>
      </c>
      <c r="Q3554">
        <v>20</v>
      </c>
      <c r="R3554" t="b">
        <v>1</v>
      </c>
      <c r="S3554" t="s">
        <v>8269</v>
      </c>
      <c r="T3554" t="s">
        <v>8356</v>
      </c>
      <c r="U3554" t="s">
        <v>8360</v>
      </c>
    </row>
    <row r="3555" spans="1:21" ht="50" customHeight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15" t="str">
        <f t="shared" si="165"/>
        <v>5000 to 9999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 s="9">
        <f t="shared" si="166"/>
        <v>42228</v>
      </c>
      <c r="L3555" s="11">
        <v>2015</v>
      </c>
      <c r="M3555">
        <v>1436575280</v>
      </c>
      <c r="N3555" s="9">
        <f t="shared" si="167"/>
        <v>42196.028703703705</v>
      </c>
      <c r="O3555" s="11">
        <f>YEAR(Table1[[#This Row],[launch date  conversion]])</f>
        <v>2015</v>
      </c>
      <c r="P3555" t="b">
        <v>0</v>
      </c>
      <c r="Q3555">
        <v>104</v>
      </c>
      <c r="R3555" t="b">
        <v>1</v>
      </c>
      <c r="S3555" t="s">
        <v>8269</v>
      </c>
      <c r="T3555" t="s">
        <v>8356</v>
      </c>
      <c r="U3555" t="s">
        <v>8360</v>
      </c>
    </row>
    <row r="3556" spans="1:21" ht="50" customHeight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15" t="str">
        <f t="shared" si="165"/>
        <v>5000 to 9999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 s="9">
        <f t="shared" si="166"/>
        <v>42046.708333333328</v>
      </c>
      <c r="L3556" s="11">
        <v>2015</v>
      </c>
      <c r="M3556">
        <v>1421025159</v>
      </c>
      <c r="N3556" s="9">
        <f t="shared" si="167"/>
        <v>42016.050451388888</v>
      </c>
      <c r="O3556" s="11">
        <f>YEAR(Table1[[#This Row],[launch date  conversion]])</f>
        <v>2015</v>
      </c>
      <c r="P3556" t="b">
        <v>0</v>
      </c>
      <c r="Q3556">
        <v>53</v>
      </c>
      <c r="R3556" t="b">
        <v>1</v>
      </c>
      <c r="S3556" t="s">
        <v>8269</v>
      </c>
      <c r="T3556" t="s">
        <v>8356</v>
      </c>
      <c r="U3556" t="s">
        <v>8360</v>
      </c>
    </row>
    <row r="3557" spans="1:21" ht="50" customHeight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15" t="str">
        <f t="shared" si="165"/>
        <v>1000 to 4999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 s="9">
        <f t="shared" si="166"/>
        <v>42691.483726851846</v>
      </c>
      <c r="L3557" s="11">
        <v>2016</v>
      </c>
      <c r="M3557">
        <v>1476786994</v>
      </c>
      <c r="N3557" s="9">
        <f t="shared" si="167"/>
        <v>42661.442060185189</v>
      </c>
      <c r="O3557" s="11">
        <f>YEAR(Table1[[#This Row],[launch date  conversion]])</f>
        <v>2016</v>
      </c>
      <c r="P3557" t="b">
        <v>0</v>
      </c>
      <c r="Q3557">
        <v>14</v>
      </c>
      <c r="R3557" t="b">
        <v>1</v>
      </c>
      <c r="S3557" t="s">
        <v>8269</v>
      </c>
      <c r="T3557" t="s">
        <v>8356</v>
      </c>
      <c r="U3557" t="s">
        <v>8360</v>
      </c>
    </row>
    <row r="3558" spans="1:21" ht="50" customHeight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15" t="str">
        <f t="shared" si="165"/>
        <v>1000 to 4999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 s="9">
        <f t="shared" si="166"/>
        <v>41868.649583333332</v>
      </c>
      <c r="L3558" s="11">
        <v>2014</v>
      </c>
      <c r="M3558">
        <v>1403105724</v>
      </c>
      <c r="N3558" s="9">
        <f t="shared" si="167"/>
        <v>41808.649583333332</v>
      </c>
      <c r="O3558" s="11">
        <f>YEAR(Table1[[#This Row],[launch date  conversion]])</f>
        <v>2014</v>
      </c>
      <c r="P3558" t="b">
        <v>0</v>
      </c>
      <c r="Q3558">
        <v>20</v>
      </c>
      <c r="R3558" t="b">
        <v>1</v>
      </c>
      <c r="S3558" t="s">
        <v>8269</v>
      </c>
      <c r="T3558" t="s">
        <v>8356</v>
      </c>
      <c r="U3558" t="s">
        <v>8360</v>
      </c>
    </row>
    <row r="3559" spans="1:21" ht="50" customHeight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15" t="str">
        <f t="shared" si="165"/>
        <v>Greater than 50000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 s="9">
        <f t="shared" si="166"/>
        <v>41764.276747685188</v>
      </c>
      <c r="L3559" s="11">
        <v>2014</v>
      </c>
      <c r="M3559">
        <v>1396334311</v>
      </c>
      <c r="N3559" s="9">
        <f t="shared" si="167"/>
        <v>41730.276747685188</v>
      </c>
      <c r="O3559" s="11">
        <f>YEAR(Table1[[#This Row],[launch date  conversion]])</f>
        <v>2014</v>
      </c>
      <c r="P3559" t="b">
        <v>0</v>
      </c>
      <c r="Q3559">
        <v>558</v>
      </c>
      <c r="R3559" t="b">
        <v>1</v>
      </c>
      <c r="S3559" t="s">
        <v>8269</v>
      </c>
      <c r="T3559" t="s">
        <v>8356</v>
      </c>
      <c r="U3559" t="s">
        <v>8360</v>
      </c>
    </row>
    <row r="3560" spans="1:21" ht="50" customHeight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15" t="str">
        <f t="shared" si="165"/>
        <v>less than 1000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 s="9">
        <f t="shared" si="166"/>
        <v>42181.875</v>
      </c>
      <c r="L3560" s="11">
        <v>2015</v>
      </c>
      <c r="M3560">
        <v>1431718575</v>
      </c>
      <c r="N3560" s="9">
        <f t="shared" si="167"/>
        <v>42139.816840277781</v>
      </c>
      <c r="O3560" s="11">
        <f>YEAR(Table1[[#This Row],[launch date  conversion]])</f>
        <v>2015</v>
      </c>
      <c r="P3560" t="b">
        <v>0</v>
      </c>
      <c r="Q3560">
        <v>22</v>
      </c>
      <c r="R3560" t="b">
        <v>1</v>
      </c>
      <c r="S3560" t="s">
        <v>8269</v>
      </c>
      <c r="T3560" t="s">
        <v>8356</v>
      </c>
      <c r="U3560" t="s">
        <v>8360</v>
      </c>
    </row>
    <row r="3561" spans="1:21" ht="50" customHeight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15" t="str">
        <f t="shared" si="165"/>
        <v>1000 to 4999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 s="9">
        <f t="shared" si="166"/>
        <v>42216.373611111107</v>
      </c>
      <c r="L3561" s="11">
        <v>2015</v>
      </c>
      <c r="M3561">
        <v>1436408308</v>
      </c>
      <c r="N3561" s="9">
        <f t="shared" si="167"/>
        <v>42194.096157407403</v>
      </c>
      <c r="O3561" s="11">
        <f>YEAR(Table1[[#This Row],[launch date  conversion]])</f>
        <v>2015</v>
      </c>
      <c r="P3561" t="b">
        <v>0</v>
      </c>
      <c r="Q3561">
        <v>24</v>
      </c>
      <c r="R3561" t="b">
        <v>1</v>
      </c>
      <c r="S3561" t="s">
        <v>8269</v>
      </c>
      <c r="T3561" t="s">
        <v>8356</v>
      </c>
      <c r="U3561" t="s">
        <v>8360</v>
      </c>
    </row>
    <row r="3562" spans="1:21" ht="50" customHeight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15" t="str">
        <f t="shared" si="165"/>
        <v>1000 to 4999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 s="9">
        <f t="shared" si="166"/>
        <v>42151.114583333328</v>
      </c>
      <c r="L3562" s="11">
        <v>2015</v>
      </c>
      <c r="M3562">
        <v>1429651266</v>
      </c>
      <c r="N3562" s="9">
        <f t="shared" si="167"/>
        <v>42115.889652777783</v>
      </c>
      <c r="O3562" s="11">
        <f>YEAR(Table1[[#This Row],[launch date  conversion]])</f>
        <v>2015</v>
      </c>
      <c r="P3562" t="b">
        <v>0</v>
      </c>
      <c r="Q3562">
        <v>74</v>
      </c>
      <c r="R3562" t="b">
        <v>1</v>
      </c>
      <c r="S3562" t="s">
        <v>8269</v>
      </c>
      <c r="T3562" t="s">
        <v>8356</v>
      </c>
      <c r="U3562" t="s">
        <v>8360</v>
      </c>
    </row>
    <row r="3563" spans="1:21" ht="50" customHeight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15" t="str">
        <f t="shared" si="165"/>
        <v>1000 to 4999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 s="9">
        <f t="shared" si="166"/>
        <v>42221.774999999994</v>
      </c>
      <c r="L3563" s="11">
        <v>2015</v>
      </c>
      <c r="M3563">
        <v>1437236378</v>
      </c>
      <c r="N3563" s="9">
        <f t="shared" si="167"/>
        <v>42203.680300925931</v>
      </c>
      <c r="O3563" s="11">
        <f>YEAR(Table1[[#This Row],[launch date  conversion]])</f>
        <v>2015</v>
      </c>
      <c r="P3563" t="b">
        <v>0</v>
      </c>
      <c r="Q3563">
        <v>54</v>
      </c>
      <c r="R3563" t="b">
        <v>1</v>
      </c>
      <c r="S3563" t="s">
        <v>8269</v>
      </c>
      <c r="T3563" t="s">
        <v>8356</v>
      </c>
      <c r="U3563" t="s">
        <v>8360</v>
      </c>
    </row>
    <row r="3564" spans="1:21" ht="50" customHeight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15" t="str">
        <f t="shared" si="165"/>
        <v>less than 1000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 s="9">
        <f t="shared" si="166"/>
        <v>42442.916666666672</v>
      </c>
      <c r="L3564" s="11">
        <v>2016</v>
      </c>
      <c r="M3564">
        <v>1457115427</v>
      </c>
      <c r="N3564" s="9">
        <f t="shared" si="167"/>
        <v>42433.761886574073</v>
      </c>
      <c r="O3564" s="11">
        <f>YEAR(Table1[[#This Row],[launch date  conversion]])</f>
        <v>2016</v>
      </c>
      <c r="P3564" t="b">
        <v>0</v>
      </c>
      <c r="Q3564">
        <v>31</v>
      </c>
      <c r="R3564" t="b">
        <v>1</v>
      </c>
      <c r="S3564" t="s">
        <v>8269</v>
      </c>
      <c r="T3564" t="s">
        <v>8356</v>
      </c>
      <c r="U3564" t="s">
        <v>8360</v>
      </c>
    </row>
    <row r="3565" spans="1:21" ht="50" customHeight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15" t="str">
        <f t="shared" si="165"/>
        <v>less than 1000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 s="9">
        <f t="shared" si="166"/>
        <v>42583.791666666672</v>
      </c>
      <c r="L3565" s="11">
        <v>2016</v>
      </c>
      <c r="M3565">
        <v>1467648456</v>
      </c>
      <c r="N3565" s="9">
        <f t="shared" si="167"/>
        <v>42555.671944444446</v>
      </c>
      <c r="O3565" s="11">
        <f>YEAR(Table1[[#This Row],[launch date  conversion]])</f>
        <v>2016</v>
      </c>
      <c r="P3565" t="b">
        <v>0</v>
      </c>
      <c r="Q3565">
        <v>25</v>
      </c>
      <c r="R3565" t="b">
        <v>1</v>
      </c>
      <c r="S3565" t="s">
        <v>8269</v>
      </c>
      <c r="T3565" t="s">
        <v>8356</v>
      </c>
      <c r="U3565" t="s">
        <v>8360</v>
      </c>
    </row>
    <row r="3566" spans="1:21" ht="50" customHeight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15" t="str">
        <f t="shared" si="165"/>
        <v>1000 to 4999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 s="9">
        <f t="shared" si="166"/>
        <v>42282.666666666672</v>
      </c>
      <c r="L3566" s="11">
        <v>2015</v>
      </c>
      <c r="M3566">
        <v>1440082649</v>
      </c>
      <c r="N3566" s="9">
        <f t="shared" si="167"/>
        <v>42236.623252314821</v>
      </c>
      <c r="O3566" s="11">
        <f>YEAR(Table1[[#This Row],[launch date  conversion]])</f>
        <v>2015</v>
      </c>
      <c r="P3566" t="b">
        <v>0</v>
      </c>
      <c r="Q3566">
        <v>17</v>
      </c>
      <c r="R3566" t="b">
        <v>1</v>
      </c>
      <c r="S3566" t="s">
        <v>8269</v>
      </c>
      <c r="T3566" t="s">
        <v>8356</v>
      </c>
      <c r="U3566" t="s">
        <v>8360</v>
      </c>
    </row>
    <row r="3567" spans="1:21" ht="50" customHeight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15" t="str">
        <f t="shared" si="165"/>
        <v>less than 1000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 s="9">
        <f t="shared" si="166"/>
        <v>42004.743148148147</v>
      </c>
      <c r="L3567" s="11">
        <v>2014</v>
      </c>
      <c r="M3567">
        <v>1417456208</v>
      </c>
      <c r="N3567" s="9">
        <f t="shared" si="167"/>
        <v>41974.743148148147</v>
      </c>
      <c r="O3567" s="11">
        <f>YEAR(Table1[[#This Row],[launch date  conversion]])</f>
        <v>2014</v>
      </c>
      <c r="P3567" t="b">
        <v>0</v>
      </c>
      <c r="Q3567">
        <v>12</v>
      </c>
      <c r="R3567" t="b">
        <v>1</v>
      </c>
      <c r="S3567" t="s">
        <v>8269</v>
      </c>
      <c r="T3567" t="s">
        <v>8356</v>
      </c>
      <c r="U3567" t="s">
        <v>8360</v>
      </c>
    </row>
    <row r="3568" spans="1:21" ht="50" customHeight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15" t="str">
        <f t="shared" si="165"/>
        <v>1000 to 4999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 s="9">
        <f t="shared" si="166"/>
        <v>42027.507905092592</v>
      </c>
      <c r="L3568" s="11">
        <v>2015</v>
      </c>
      <c r="M3568">
        <v>1419423083</v>
      </c>
      <c r="N3568" s="9">
        <f t="shared" si="167"/>
        <v>41997.507905092592</v>
      </c>
      <c r="O3568" s="11">
        <f>YEAR(Table1[[#This Row],[launch date  conversion]])</f>
        <v>2014</v>
      </c>
      <c r="P3568" t="b">
        <v>0</v>
      </c>
      <c r="Q3568">
        <v>38</v>
      </c>
      <c r="R3568" t="b">
        <v>1</v>
      </c>
      <c r="S3568" t="s">
        <v>8269</v>
      </c>
      <c r="T3568" t="s">
        <v>8356</v>
      </c>
      <c r="U3568" t="s">
        <v>8360</v>
      </c>
    </row>
    <row r="3569" spans="1:21" ht="50" customHeight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15" t="str">
        <f t="shared" si="165"/>
        <v>1000 to 4999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 s="9">
        <f t="shared" si="166"/>
        <v>42165.810694444444</v>
      </c>
      <c r="L3569" s="11">
        <v>2015</v>
      </c>
      <c r="M3569">
        <v>1431372444</v>
      </c>
      <c r="N3569" s="9">
        <f t="shared" si="167"/>
        <v>42135.810694444444</v>
      </c>
      <c r="O3569" s="11">
        <f>YEAR(Table1[[#This Row],[launch date  conversion]])</f>
        <v>2015</v>
      </c>
      <c r="P3569" t="b">
        <v>0</v>
      </c>
      <c r="Q3569">
        <v>41</v>
      </c>
      <c r="R3569" t="b">
        <v>1</v>
      </c>
      <c r="S3569" t="s">
        <v>8269</v>
      </c>
      <c r="T3569" t="s">
        <v>8356</v>
      </c>
      <c r="U3569" t="s">
        <v>8360</v>
      </c>
    </row>
    <row r="3570" spans="1:21" ht="50" customHeight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15" t="str">
        <f t="shared" si="165"/>
        <v>1000 to 4999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 s="9">
        <f t="shared" si="166"/>
        <v>41899.740671296298</v>
      </c>
      <c r="L3570" s="11">
        <v>2014</v>
      </c>
      <c r="M3570">
        <v>1408383994</v>
      </c>
      <c r="N3570" s="9">
        <f t="shared" si="167"/>
        <v>41869.740671296298</v>
      </c>
      <c r="O3570" s="11">
        <f>YEAR(Table1[[#This Row],[launch date  conversion]])</f>
        <v>2014</v>
      </c>
      <c r="P3570" t="b">
        <v>0</v>
      </c>
      <c r="Q3570">
        <v>19</v>
      </c>
      <c r="R3570" t="b">
        <v>1</v>
      </c>
      <c r="S3570" t="s">
        <v>8269</v>
      </c>
      <c r="T3570" t="s">
        <v>8356</v>
      </c>
      <c r="U3570" t="s">
        <v>8360</v>
      </c>
    </row>
    <row r="3571" spans="1:21" ht="50" customHeight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15" t="str">
        <f t="shared" si="165"/>
        <v>5000 to 9999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 s="9">
        <f t="shared" si="166"/>
        <v>42012.688611111109</v>
      </c>
      <c r="L3571" s="11">
        <v>2015</v>
      </c>
      <c r="M3571">
        <v>1418142696</v>
      </c>
      <c r="N3571" s="9">
        <f t="shared" si="167"/>
        <v>41982.688611111109</v>
      </c>
      <c r="O3571" s="11">
        <f>YEAR(Table1[[#This Row],[launch date  conversion]])</f>
        <v>2014</v>
      </c>
      <c r="P3571" t="b">
        <v>0</v>
      </c>
      <c r="Q3571">
        <v>41</v>
      </c>
      <c r="R3571" t="b">
        <v>1</v>
      </c>
      <c r="S3571" t="s">
        <v>8269</v>
      </c>
      <c r="T3571" t="s">
        <v>8356</v>
      </c>
      <c r="U3571" t="s">
        <v>8360</v>
      </c>
    </row>
    <row r="3572" spans="1:21" ht="50" customHeight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15" t="str">
        <f t="shared" si="165"/>
        <v>1000 to 4999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 s="9">
        <f t="shared" si="166"/>
        <v>42004.291666666672</v>
      </c>
      <c r="L3572" s="11">
        <v>2014</v>
      </c>
      <c r="M3572">
        <v>1417593483</v>
      </c>
      <c r="N3572" s="9">
        <f t="shared" si="167"/>
        <v>41976.331979166673</v>
      </c>
      <c r="O3572" s="11">
        <f>YEAR(Table1[[#This Row],[launch date  conversion]])</f>
        <v>2014</v>
      </c>
      <c r="P3572" t="b">
        <v>0</v>
      </c>
      <c r="Q3572">
        <v>26</v>
      </c>
      <c r="R3572" t="b">
        <v>1</v>
      </c>
      <c r="S3572" t="s">
        <v>8269</v>
      </c>
      <c r="T3572" t="s">
        <v>8356</v>
      </c>
      <c r="U3572" t="s">
        <v>8360</v>
      </c>
    </row>
    <row r="3573" spans="1:21" ht="50" customHeight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15" t="str">
        <f t="shared" si="165"/>
        <v>1000 to 4999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 s="9">
        <f t="shared" si="166"/>
        <v>41942.858946759261</v>
      </c>
      <c r="L3573" s="11">
        <v>2014</v>
      </c>
      <c r="M3573">
        <v>1412109413</v>
      </c>
      <c r="N3573" s="9">
        <f t="shared" si="167"/>
        <v>41912.858946759261</v>
      </c>
      <c r="O3573" s="11">
        <f>YEAR(Table1[[#This Row],[launch date  conversion]])</f>
        <v>2014</v>
      </c>
      <c r="P3573" t="b">
        <v>0</v>
      </c>
      <c r="Q3573">
        <v>25</v>
      </c>
      <c r="R3573" t="b">
        <v>1</v>
      </c>
      <c r="S3573" t="s">
        <v>8269</v>
      </c>
      <c r="T3573" t="s">
        <v>8356</v>
      </c>
      <c r="U3573" t="s">
        <v>8360</v>
      </c>
    </row>
    <row r="3574" spans="1:21" ht="50" customHeight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15" t="str">
        <f t="shared" si="165"/>
        <v>less than 1000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 s="9">
        <f t="shared" si="166"/>
        <v>42176.570393518516</v>
      </c>
      <c r="L3574" s="11">
        <v>2015</v>
      </c>
      <c r="M3574">
        <v>1432302082</v>
      </c>
      <c r="N3574" s="9">
        <f t="shared" si="167"/>
        <v>42146.570393518516</v>
      </c>
      <c r="O3574" s="11">
        <f>YEAR(Table1[[#This Row],[launch date  conversion]])</f>
        <v>2015</v>
      </c>
      <c r="P3574" t="b">
        <v>0</v>
      </c>
      <c r="Q3574">
        <v>9</v>
      </c>
      <c r="R3574" t="b">
        <v>1</v>
      </c>
      <c r="S3574" t="s">
        <v>8269</v>
      </c>
      <c r="T3574" t="s">
        <v>8356</v>
      </c>
      <c r="U3574" t="s">
        <v>8360</v>
      </c>
    </row>
    <row r="3575" spans="1:21" ht="50" customHeight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15" t="str">
        <f t="shared" si="165"/>
        <v>1000 to 4999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 s="9">
        <f t="shared" si="166"/>
        <v>41951.417199074072</v>
      </c>
      <c r="L3575" s="11">
        <v>2014</v>
      </c>
      <c r="M3575">
        <v>1412845246</v>
      </c>
      <c r="N3575" s="9">
        <f t="shared" si="167"/>
        <v>41921.375532407408</v>
      </c>
      <c r="O3575" s="11">
        <f>YEAR(Table1[[#This Row],[launch date  conversion]])</f>
        <v>2014</v>
      </c>
      <c r="P3575" t="b">
        <v>0</v>
      </c>
      <c r="Q3575">
        <v>78</v>
      </c>
      <c r="R3575" t="b">
        <v>1</v>
      </c>
      <c r="S3575" t="s">
        <v>8269</v>
      </c>
      <c r="T3575" t="s">
        <v>8356</v>
      </c>
      <c r="U3575" t="s">
        <v>8360</v>
      </c>
    </row>
    <row r="3576" spans="1:21" ht="50" customHeight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15" t="str">
        <f t="shared" si="165"/>
        <v>5000 to 9999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 s="9">
        <f t="shared" si="166"/>
        <v>41956.984351851846</v>
      </c>
      <c r="L3576" s="11">
        <v>2014</v>
      </c>
      <c r="M3576">
        <v>1413326248</v>
      </c>
      <c r="N3576" s="9">
        <f t="shared" si="167"/>
        <v>41926.942685185182</v>
      </c>
      <c r="O3576" s="11">
        <f>YEAR(Table1[[#This Row],[launch date  conversion]])</f>
        <v>2014</v>
      </c>
      <c r="P3576" t="b">
        <v>0</v>
      </c>
      <c r="Q3576">
        <v>45</v>
      </c>
      <c r="R3576" t="b">
        <v>1</v>
      </c>
      <c r="S3576" t="s">
        <v>8269</v>
      </c>
      <c r="T3576" t="s">
        <v>8356</v>
      </c>
      <c r="U3576" t="s">
        <v>8360</v>
      </c>
    </row>
    <row r="3577" spans="1:21" ht="50" customHeight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15" t="str">
        <f t="shared" si="165"/>
        <v>10000 to 14999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 s="9">
        <f t="shared" si="166"/>
        <v>42593.165972222225</v>
      </c>
      <c r="L3577" s="11">
        <v>2016</v>
      </c>
      <c r="M3577">
        <v>1468176527</v>
      </c>
      <c r="N3577" s="9">
        <f t="shared" si="167"/>
        <v>42561.783877314811</v>
      </c>
      <c r="O3577" s="11">
        <f>YEAR(Table1[[#This Row],[launch date  conversion]])</f>
        <v>2016</v>
      </c>
      <c r="P3577" t="b">
        <v>0</v>
      </c>
      <c r="Q3577">
        <v>102</v>
      </c>
      <c r="R3577" t="b">
        <v>1</v>
      </c>
      <c r="S3577" t="s">
        <v>8269</v>
      </c>
      <c r="T3577" t="s">
        <v>8356</v>
      </c>
      <c r="U3577" t="s">
        <v>8360</v>
      </c>
    </row>
    <row r="3578" spans="1:21" ht="50" customHeight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15" t="str">
        <f t="shared" si="165"/>
        <v>less than 1000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9">
        <f t="shared" si="166"/>
        <v>42709.590902777782</v>
      </c>
      <c r="L3578" s="11">
        <v>2016</v>
      </c>
      <c r="M3578">
        <v>1475759454</v>
      </c>
      <c r="N3578" s="9">
        <f t="shared" si="167"/>
        <v>42649.54923611111</v>
      </c>
      <c r="O3578" s="11">
        <f>YEAR(Table1[[#This Row],[launch date  conversion]])</f>
        <v>2016</v>
      </c>
      <c r="P3578" t="b">
        <v>0</v>
      </c>
      <c r="Q3578">
        <v>5</v>
      </c>
      <c r="R3578" t="b">
        <v>1</v>
      </c>
      <c r="S3578" t="s">
        <v>8269</v>
      </c>
      <c r="T3578" t="s">
        <v>8356</v>
      </c>
      <c r="U3578" t="s">
        <v>8360</v>
      </c>
    </row>
    <row r="3579" spans="1:21" ht="50" customHeight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15" t="str">
        <f t="shared" si="165"/>
        <v>less than 1000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 s="9">
        <f t="shared" si="166"/>
        <v>42120.26944444445</v>
      </c>
      <c r="L3579" s="11">
        <v>2015</v>
      </c>
      <c r="M3579">
        <v>1427741583</v>
      </c>
      <c r="N3579" s="9">
        <f t="shared" si="167"/>
        <v>42093.786840277782</v>
      </c>
      <c r="O3579" s="11">
        <f>YEAR(Table1[[#This Row],[launch date  conversion]])</f>
        <v>2015</v>
      </c>
      <c r="P3579" t="b">
        <v>0</v>
      </c>
      <c r="Q3579">
        <v>27</v>
      </c>
      <c r="R3579" t="b">
        <v>1</v>
      </c>
      <c r="S3579" t="s">
        <v>8269</v>
      </c>
      <c r="T3579" t="s">
        <v>8356</v>
      </c>
      <c r="U3579" t="s">
        <v>8360</v>
      </c>
    </row>
    <row r="3580" spans="1:21" ht="50" customHeight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15" t="str">
        <f t="shared" si="165"/>
        <v>1000 to 4999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 s="9">
        <f t="shared" si="166"/>
        <v>42490.733530092592</v>
      </c>
      <c r="L3580" s="11">
        <v>2016</v>
      </c>
      <c r="M3580">
        <v>1459445777</v>
      </c>
      <c r="N3580" s="9">
        <f t="shared" si="167"/>
        <v>42460.733530092592</v>
      </c>
      <c r="O3580" s="11">
        <f>YEAR(Table1[[#This Row],[launch date  conversion]])</f>
        <v>2016</v>
      </c>
      <c r="P3580" t="b">
        <v>0</v>
      </c>
      <c r="Q3580">
        <v>37</v>
      </c>
      <c r="R3580" t="b">
        <v>1</v>
      </c>
      <c r="S3580" t="s">
        <v>8269</v>
      </c>
      <c r="T3580" t="s">
        <v>8356</v>
      </c>
      <c r="U3580" t="s">
        <v>8360</v>
      </c>
    </row>
    <row r="3581" spans="1:21" ht="50" customHeight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15" t="str">
        <f t="shared" si="165"/>
        <v>less than 1000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 s="9">
        <f t="shared" si="166"/>
        <v>42460.720555555556</v>
      </c>
      <c r="L3581" s="11">
        <v>2016</v>
      </c>
      <c r="M3581">
        <v>1456856256</v>
      </c>
      <c r="N3581" s="9">
        <f t="shared" si="167"/>
        <v>42430.762222222227</v>
      </c>
      <c r="O3581" s="11">
        <f>YEAR(Table1[[#This Row],[launch date  conversion]])</f>
        <v>2016</v>
      </c>
      <c r="P3581" t="b">
        <v>0</v>
      </c>
      <c r="Q3581">
        <v>14</v>
      </c>
      <c r="R3581" t="b">
        <v>1</v>
      </c>
      <c r="S3581" t="s">
        <v>8269</v>
      </c>
      <c r="T3581" t="s">
        <v>8356</v>
      </c>
      <c r="U3581" t="s">
        <v>8360</v>
      </c>
    </row>
    <row r="3582" spans="1:21" ht="50" customHeight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15" t="str">
        <f t="shared" si="165"/>
        <v>less than 1000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 s="9">
        <f t="shared" si="166"/>
        <v>42064.207638888889</v>
      </c>
      <c r="L3582" s="11">
        <v>2015</v>
      </c>
      <c r="M3582">
        <v>1421900022</v>
      </c>
      <c r="N3582" s="9">
        <f t="shared" si="167"/>
        <v>42026.176180555558</v>
      </c>
      <c r="O3582" s="11">
        <f>YEAR(Table1[[#This Row],[launch date  conversion]])</f>
        <v>2015</v>
      </c>
      <c r="P3582" t="b">
        <v>0</v>
      </c>
      <c r="Q3582">
        <v>27</v>
      </c>
      <c r="R3582" t="b">
        <v>1</v>
      </c>
      <c r="S3582" t="s">
        <v>8269</v>
      </c>
      <c r="T3582" t="s">
        <v>8356</v>
      </c>
      <c r="U3582" t="s">
        <v>8360</v>
      </c>
    </row>
    <row r="3583" spans="1:21" ht="50" customHeight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15" t="str">
        <f t="shared" si="165"/>
        <v>1000 to 4999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 s="9">
        <f t="shared" si="166"/>
        <v>41850.471180555556</v>
      </c>
      <c r="L3583" s="11">
        <v>2014</v>
      </c>
      <c r="M3583">
        <v>1405509510</v>
      </c>
      <c r="N3583" s="9">
        <f t="shared" si="167"/>
        <v>41836.471180555556</v>
      </c>
      <c r="O3583" s="11">
        <f>YEAR(Table1[[#This Row],[launch date  conversion]])</f>
        <v>2014</v>
      </c>
      <c r="P3583" t="b">
        <v>0</v>
      </c>
      <c r="Q3583">
        <v>45</v>
      </c>
      <c r="R3583" t="b">
        <v>1</v>
      </c>
      <c r="S3583" t="s">
        <v>8269</v>
      </c>
      <c r="T3583" t="s">
        <v>8356</v>
      </c>
      <c r="U3583" t="s">
        <v>8360</v>
      </c>
    </row>
    <row r="3584" spans="1:21" ht="50" customHeight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15" t="str">
        <f t="shared" si="165"/>
        <v>1000 to 4999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 s="9">
        <f t="shared" si="166"/>
        <v>42465.095856481479</v>
      </c>
      <c r="L3584" s="11">
        <v>2016</v>
      </c>
      <c r="M3584">
        <v>1458613082</v>
      </c>
      <c r="N3584" s="9">
        <f t="shared" si="167"/>
        <v>42451.095856481479</v>
      </c>
      <c r="O3584" s="11">
        <f>YEAR(Table1[[#This Row],[launch date  conversion]])</f>
        <v>2016</v>
      </c>
      <c r="P3584" t="b">
        <v>0</v>
      </c>
      <c r="Q3584">
        <v>49</v>
      </c>
      <c r="R3584" t="b">
        <v>1</v>
      </c>
      <c r="S3584" t="s">
        <v>8269</v>
      </c>
      <c r="T3584" t="s">
        <v>8356</v>
      </c>
      <c r="U3584" t="s">
        <v>8360</v>
      </c>
    </row>
    <row r="3585" spans="1:21" ht="50" customHeight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15" t="str">
        <f t="shared" si="165"/>
        <v>1000 to 4999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 s="9">
        <f t="shared" si="166"/>
        <v>42478.384317129632</v>
      </c>
      <c r="L3585" s="11">
        <v>2016</v>
      </c>
      <c r="M3585">
        <v>1455790405</v>
      </c>
      <c r="N3585" s="9">
        <f t="shared" si="167"/>
        <v>42418.425983796296</v>
      </c>
      <c r="O3585" s="11">
        <f>YEAR(Table1[[#This Row],[launch date  conversion]])</f>
        <v>2016</v>
      </c>
      <c r="P3585" t="b">
        <v>0</v>
      </c>
      <c r="Q3585">
        <v>24</v>
      </c>
      <c r="R3585" t="b">
        <v>1</v>
      </c>
      <c r="S3585" t="s">
        <v>8269</v>
      </c>
      <c r="T3585" t="s">
        <v>8356</v>
      </c>
      <c r="U3585" t="s">
        <v>8360</v>
      </c>
    </row>
    <row r="3586" spans="1:21" ht="50" customHeight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15" t="str">
        <f t="shared" ref="E3586:E3649" si="168">_xlfn.IFS(D3586&lt;1000,"less than 1000",D3586&lt;5000, "1000 to 4999",D3586&lt;10000, "5000 to 9999",D3586&lt;15000, "10000 to 14999",D3586&lt;20000,"15000 to 19999",D3586&lt;25000, "20000 to 24999", D3586&lt;30000, "25000 to 29999",D3586&lt;35000,"30000 to 34999", D3586&lt;40000,"35000 to 39999", D3586&lt;45000,"40000 to 44999",D3586&lt;50000,"45000 to 49999",TRUE, "Greater than 50000")</f>
        <v>1000 to 4999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 s="9">
        <f t="shared" si="166"/>
        <v>42198.316481481481</v>
      </c>
      <c r="L3586" s="11">
        <v>2015</v>
      </c>
      <c r="M3586">
        <v>1434180944</v>
      </c>
      <c r="N3586" s="9">
        <f t="shared" si="167"/>
        <v>42168.316481481481</v>
      </c>
      <c r="O3586" s="11">
        <f>YEAR(Table1[[#This Row],[launch date  conversion]])</f>
        <v>2015</v>
      </c>
      <c r="P3586" t="b">
        <v>0</v>
      </c>
      <c r="Q3586">
        <v>112</v>
      </c>
      <c r="R3586" t="b">
        <v>1</v>
      </c>
      <c r="S3586" t="s">
        <v>8269</v>
      </c>
      <c r="T3586" t="s">
        <v>8356</v>
      </c>
      <c r="U3586" t="s">
        <v>8360</v>
      </c>
    </row>
    <row r="3587" spans="1:21" ht="50" customHeight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15" t="str">
        <f t="shared" si="168"/>
        <v>1000 to 4999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 s="9">
        <f t="shared" ref="K3587:K3650" si="169">(((J3587/60)/60)/24)+DATE(1970,1,1)</f>
        <v>41994.716319444444</v>
      </c>
      <c r="L3587" s="11">
        <v>2014</v>
      </c>
      <c r="M3587">
        <v>1416589890</v>
      </c>
      <c r="N3587" s="9">
        <f t="shared" ref="N3587:N3650" si="170">(((M3587/60)/60)/24)+DATE(1970,1,1)</f>
        <v>41964.716319444444</v>
      </c>
      <c r="O3587" s="11">
        <f>YEAR(Table1[[#This Row],[launch date  conversion]])</f>
        <v>2014</v>
      </c>
      <c r="P3587" t="b">
        <v>0</v>
      </c>
      <c r="Q3587">
        <v>23</v>
      </c>
      <c r="R3587" t="b">
        <v>1</v>
      </c>
      <c r="S3587" t="s">
        <v>8269</v>
      </c>
      <c r="T3587" t="s">
        <v>8356</v>
      </c>
      <c r="U3587" t="s">
        <v>8360</v>
      </c>
    </row>
    <row r="3588" spans="1:21" ht="50" customHeight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15" t="str">
        <f t="shared" si="168"/>
        <v>5000 to 9999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 s="9">
        <f t="shared" si="169"/>
        <v>42636.697569444441</v>
      </c>
      <c r="L3588" s="11">
        <v>2016</v>
      </c>
      <c r="M3588">
        <v>1469465070</v>
      </c>
      <c r="N3588" s="9">
        <f t="shared" si="170"/>
        <v>42576.697569444441</v>
      </c>
      <c r="O3588" s="11">
        <f>YEAR(Table1[[#This Row],[launch date  conversion]])</f>
        <v>2016</v>
      </c>
      <c r="P3588" t="b">
        <v>0</v>
      </c>
      <c r="Q3588">
        <v>54</v>
      </c>
      <c r="R3588" t="b">
        <v>1</v>
      </c>
      <c r="S3588" t="s">
        <v>8269</v>
      </c>
      <c r="T3588" t="s">
        <v>8356</v>
      </c>
      <c r="U3588" t="s">
        <v>8360</v>
      </c>
    </row>
    <row r="3589" spans="1:21" ht="50" customHeight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15" t="str">
        <f t="shared" si="168"/>
        <v>less than 1000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 s="9">
        <f t="shared" si="169"/>
        <v>42548.791666666672</v>
      </c>
      <c r="L3589" s="11">
        <v>2016</v>
      </c>
      <c r="M3589">
        <v>1463144254</v>
      </c>
      <c r="N3589" s="9">
        <f t="shared" si="170"/>
        <v>42503.539976851855</v>
      </c>
      <c r="O3589" s="11">
        <f>YEAR(Table1[[#This Row],[launch date  conversion]])</f>
        <v>2016</v>
      </c>
      <c r="P3589" t="b">
        <v>0</v>
      </c>
      <c r="Q3589">
        <v>28</v>
      </c>
      <c r="R3589" t="b">
        <v>1</v>
      </c>
      <c r="S3589" t="s">
        <v>8269</v>
      </c>
      <c r="T3589" t="s">
        <v>8356</v>
      </c>
      <c r="U3589" t="s">
        <v>8360</v>
      </c>
    </row>
    <row r="3590" spans="1:21" ht="50" customHeight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15" t="str">
        <f t="shared" si="168"/>
        <v>less than 1000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 s="9">
        <f t="shared" si="169"/>
        <v>42123.958333333328</v>
      </c>
      <c r="L3590" s="11">
        <v>2015</v>
      </c>
      <c r="M3590">
        <v>1428436410</v>
      </c>
      <c r="N3590" s="9">
        <f t="shared" si="170"/>
        <v>42101.828819444447</v>
      </c>
      <c r="O3590" s="11">
        <f>YEAR(Table1[[#This Row],[launch date  conversion]])</f>
        <v>2015</v>
      </c>
      <c r="P3590" t="b">
        <v>0</v>
      </c>
      <c r="Q3590">
        <v>11</v>
      </c>
      <c r="R3590" t="b">
        <v>1</v>
      </c>
      <c r="S3590" t="s">
        <v>8269</v>
      </c>
      <c r="T3590" t="s">
        <v>8356</v>
      </c>
      <c r="U3590" t="s">
        <v>8360</v>
      </c>
    </row>
    <row r="3591" spans="1:21" ht="50" customHeight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15" t="str">
        <f t="shared" si="168"/>
        <v>1000 to 4999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 s="9">
        <f t="shared" si="169"/>
        <v>42150.647534722222</v>
      </c>
      <c r="L3591" s="11">
        <v>2015</v>
      </c>
      <c r="M3591">
        <v>1430494347</v>
      </c>
      <c r="N3591" s="9">
        <f t="shared" si="170"/>
        <v>42125.647534722222</v>
      </c>
      <c r="O3591" s="11">
        <f>YEAR(Table1[[#This Row],[launch date  conversion]])</f>
        <v>2015</v>
      </c>
      <c r="P3591" t="b">
        <v>0</v>
      </c>
      <c r="Q3591">
        <v>62</v>
      </c>
      <c r="R3591" t="b">
        <v>1</v>
      </c>
      <c r="S3591" t="s">
        <v>8269</v>
      </c>
      <c r="T3591" t="s">
        <v>8356</v>
      </c>
      <c r="U3591" t="s">
        <v>8360</v>
      </c>
    </row>
    <row r="3592" spans="1:21" ht="50" customHeight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15" t="str">
        <f t="shared" si="168"/>
        <v>5000 to 9999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 s="9">
        <f t="shared" si="169"/>
        <v>41932.333726851852</v>
      </c>
      <c r="L3592" s="11">
        <v>2014</v>
      </c>
      <c r="M3592">
        <v>1411200034</v>
      </c>
      <c r="N3592" s="9">
        <f t="shared" si="170"/>
        <v>41902.333726851852</v>
      </c>
      <c r="O3592" s="11">
        <f>YEAR(Table1[[#This Row],[launch date  conversion]])</f>
        <v>2014</v>
      </c>
      <c r="P3592" t="b">
        <v>0</v>
      </c>
      <c r="Q3592">
        <v>73</v>
      </c>
      <c r="R3592" t="b">
        <v>1</v>
      </c>
      <c r="S3592" t="s">
        <v>8269</v>
      </c>
      <c r="T3592" t="s">
        <v>8356</v>
      </c>
      <c r="U3592" t="s">
        <v>8360</v>
      </c>
    </row>
    <row r="3593" spans="1:21" ht="50" customHeight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15" t="str">
        <f t="shared" si="168"/>
        <v>less than 1000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 s="9">
        <f t="shared" si="169"/>
        <v>42028.207638888889</v>
      </c>
      <c r="L3593" s="11">
        <v>2015</v>
      </c>
      <c r="M3593">
        <v>1419979544</v>
      </c>
      <c r="N3593" s="9">
        <f t="shared" si="170"/>
        <v>42003.948425925926</v>
      </c>
      <c r="O3593" s="11">
        <f>YEAR(Table1[[#This Row],[launch date  conversion]])</f>
        <v>2014</v>
      </c>
      <c r="P3593" t="b">
        <v>0</v>
      </c>
      <c r="Q3593">
        <v>18</v>
      </c>
      <c r="R3593" t="b">
        <v>1</v>
      </c>
      <c r="S3593" t="s">
        <v>8269</v>
      </c>
      <c r="T3593" t="s">
        <v>8356</v>
      </c>
      <c r="U3593" t="s">
        <v>8360</v>
      </c>
    </row>
    <row r="3594" spans="1:21" ht="50" customHeight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15" t="str">
        <f t="shared" si="168"/>
        <v>1000 to 4999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 s="9">
        <f t="shared" si="169"/>
        <v>42046.207638888889</v>
      </c>
      <c r="L3594" s="11">
        <v>2015</v>
      </c>
      <c r="M3594">
        <v>1418673307</v>
      </c>
      <c r="N3594" s="9">
        <f t="shared" si="170"/>
        <v>41988.829942129625</v>
      </c>
      <c r="O3594" s="11">
        <f>YEAR(Table1[[#This Row],[launch date  conversion]])</f>
        <v>2014</v>
      </c>
      <c r="P3594" t="b">
        <v>0</v>
      </c>
      <c r="Q3594">
        <v>35</v>
      </c>
      <c r="R3594" t="b">
        <v>1</v>
      </c>
      <c r="S3594" t="s">
        <v>8269</v>
      </c>
      <c r="T3594" t="s">
        <v>8356</v>
      </c>
      <c r="U3594" t="s">
        <v>8360</v>
      </c>
    </row>
    <row r="3595" spans="1:21" ht="50" customHeight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15" t="str">
        <f t="shared" si="168"/>
        <v>1000 to 4999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 s="9">
        <f t="shared" si="169"/>
        <v>42009.851388888885</v>
      </c>
      <c r="L3595" s="11">
        <v>2015</v>
      </c>
      <c r="M3595">
        <v>1417469639</v>
      </c>
      <c r="N3595" s="9">
        <f t="shared" si="170"/>
        <v>41974.898599537039</v>
      </c>
      <c r="O3595" s="11">
        <f>YEAR(Table1[[#This Row],[launch date  conversion]])</f>
        <v>2014</v>
      </c>
      <c r="P3595" t="b">
        <v>0</v>
      </c>
      <c r="Q3595">
        <v>43</v>
      </c>
      <c r="R3595" t="b">
        <v>1</v>
      </c>
      <c r="S3595" t="s">
        <v>8269</v>
      </c>
      <c r="T3595" t="s">
        <v>8356</v>
      </c>
      <c r="U3595" t="s">
        <v>8360</v>
      </c>
    </row>
    <row r="3596" spans="1:21" ht="50" customHeight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15" t="str">
        <f t="shared" si="168"/>
        <v>1000 to 4999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 s="9">
        <f t="shared" si="169"/>
        <v>42617.066921296297</v>
      </c>
      <c r="L3596" s="11">
        <v>2016</v>
      </c>
      <c r="M3596">
        <v>1470792982</v>
      </c>
      <c r="N3596" s="9">
        <f t="shared" si="170"/>
        <v>42592.066921296297</v>
      </c>
      <c r="O3596" s="11">
        <f>YEAR(Table1[[#This Row],[launch date  conversion]])</f>
        <v>2016</v>
      </c>
      <c r="P3596" t="b">
        <v>0</v>
      </c>
      <c r="Q3596">
        <v>36</v>
      </c>
      <c r="R3596" t="b">
        <v>1</v>
      </c>
      <c r="S3596" t="s">
        <v>8269</v>
      </c>
      <c r="T3596" t="s">
        <v>8356</v>
      </c>
      <c r="U3596" t="s">
        <v>8360</v>
      </c>
    </row>
    <row r="3597" spans="1:21" ht="50" customHeight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15" t="str">
        <f t="shared" si="168"/>
        <v>1000 to 4999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 s="9">
        <f t="shared" si="169"/>
        <v>42076.290972222225</v>
      </c>
      <c r="L3597" s="11">
        <v>2015</v>
      </c>
      <c r="M3597">
        <v>1423959123</v>
      </c>
      <c r="N3597" s="9">
        <f t="shared" si="170"/>
        <v>42050.008368055554</v>
      </c>
      <c r="O3597" s="11">
        <f>YEAR(Table1[[#This Row],[launch date  conversion]])</f>
        <v>2015</v>
      </c>
      <c r="P3597" t="b">
        <v>0</v>
      </c>
      <c r="Q3597">
        <v>62</v>
      </c>
      <c r="R3597" t="b">
        <v>1</v>
      </c>
      <c r="S3597" t="s">
        <v>8269</v>
      </c>
      <c r="T3597" t="s">
        <v>8356</v>
      </c>
      <c r="U3597" t="s">
        <v>8360</v>
      </c>
    </row>
    <row r="3598" spans="1:21" ht="50" customHeight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15" t="str">
        <f t="shared" si="168"/>
        <v>1000 to 4999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 s="9">
        <f t="shared" si="169"/>
        <v>41877.715069444443</v>
      </c>
      <c r="L3598" s="11">
        <v>2014</v>
      </c>
      <c r="M3598">
        <v>1407258582</v>
      </c>
      <c r="N3598" s="9">
        <f t="shared" si="170"/>
        <v>41856.715069444443</v>
      </c>
      <c r="O3598" s="11">
        <f>YEAR(Table1[[#This Row],[launch date  conversion]])</f>
        <v>2014</v>
      </c>
      <c r="P3598" t="b">
        <v>0</v>
      </c>
      <c r="Q3598">
        <v>15</v>
      </c>
      <c r="R3598" t="b">
        <v>1</v>
      </c>
      <c r="S3598" t="s">
        <v>8269</v>
      </c>
      <c r="T3598" t="s">
        <v>8356</v>
      </c>
      <c r="U3598" t="s">
        <v>8360</v>
      </c>
    </row>
    <row r="3599" spans="1:21" ht="50" customHeight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15" t="str">
        <f t="shared" si="168"/>
        <v>1000 to 4999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 s="9">
        <f t="shared" si="169"/>
        <v>42432.249305555553</v>
      </c>
      <c r="L3599" s="11">
        <v>2016</v>
      </c>
      <c r="M3599">
        <v>1455717790</v>
      </c>
      <c r="N3599" s="9">
        <f t="shared" si="170"/>
        <v>42417.585532407407</v>
      </c>
      <c r="O3599" s="11">
        <f>YEAR(Table1[[#This Row],[launch date  conversion]])</f>
        <v>2016</v>
      </c>
      <c r="P3599" t="b">
        <v>0</v>
      </c>
      <c r="Q3599">
        <v>33</v>
      </c>
      <c r="R3599" t="b">
        <v>1</v>
      </c>
      <c r="S3599" t="s">
        <v>8269</v>
      </c>
      <c r="T3599" t="s">
        <v>8356</v>
      </c>
      <c r="U3599" t="s">
        <v>8360</v>
      </c>
    </row>
    <row r="3600" spans="1:21" ht="50" customHeight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15" t="str">
        <f t="shared" si="168"/>
        <v>1000 to 4999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 s="9">
        <f t="shared" si="169"/>
        <v>41885.207638888889</v>
      </c>
      <c r="L3600" s="11">
        <v>2014</v>
      </c>
      <c r="M3600">
        <v>1408129822</v>
      </c>
      <c r="N3600" s="9">
        <f t="shared" si="170"/>
        <v>41866.79886574074</v>
      </c>
      <c r="O3600" s="11">
        <f>YEAR(Table1[[#This Row],[launch date  conversion]])</f>
        <v>2014</v>
      </c>
      <c r="P3600" t="b">
        <v>0</v>
      </c>
      <c r="Q3600">
        <v>27</v>
      </c>
      <c r="R3600" t="b">
        <v>1</v>
      </c>
      <c r="S3600" t="s">
        <v>8269</v>
      </c>
      <c r="T3600" t="s">
        <v>8356</v>
      </c>
      <c r="U3600" t="s">
        <v>8360</v>
      </c>
    </row>
    <row r="3601" spans="1:21" ht="50" customHeight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15" t="str">
        <f t="shared" si="168"/>
        <v>less than 1000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 s="9">
        <f t="shared" si="169"/>
        <v>42246</v>
      </c>
      <c r="L3601" s="11">
        <v>2015</v>
      </c>
      <c r="M3601">
        <v>1438715077</v>
      </c>
      <c r="N3601" s="9">
        <f t="shared" si="170"/>
        <v>42220.79487268519</v>
      </c>
      <c r="O3601" s="11">
        <f>YEAR(Table1[[#This Row],[launch date  conversion]])</f>
        <v>2015</v>
      </c>
      <c r="P3601" t="b">
        <v>0</v>
      </c>
      <c r="Q3601">
        <v>17</v>
      </c>
      <c r="R3601" t="b">
        <v>1</v>
      </c>
      <c r="S3601" t="s">
        <v>8269</v>
      </c>
      <c r="T3601" t="s">
        <v>8356</v>
      </c>
      <c r="U3601" t="s">
        <v>8360</v>
      </c>
    </row>
    <row r="3602" spans="1:21" ht="50" customHeight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15" t="str">
        <f t="shared" si="168"/>
        <v>less than 1000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 s="9">
        <f t="shared" si="169"/>
        <v>42656.849120370374</v>
      </c>
      <c r="L3602" s="11">
        <v>2016</v>
      </c>
      <c r="M3602">
        <v>1473970964</v>
      </c>
      <c r="N3602" s="9">
        <f t="shared" si="170"/>
        <v>42628.849120370374</v>
      </c>
      <c r="O3602" s="11">
        <f>YEAR(Table1[[#This Row],[launch date  conversion]])</f>
        <v>2016</v>
      </c>
      <c r="P3602" t="b">
        <v>0</v>
      </c>
      <c r="Q3602">
        <v>4</v>
      </c>
      <c r="R3602" t="b">
        <v>1</v>
      </c>
      <c r="S3602" t="s">
        <v>8269</v>
      </c>
      <c r="T3602" t="s">
        <v>8356</v>
      </c>
      <c r="U3602" t="s">
        <v>8360</v>
      </c>
    </row>
    <row r="3603" spans="1:21" ht="50" customHeight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15" t="str">
        <f t="shared" si="168"/>
        <v>1000 to 4999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 s="9">
        <f t="shared" si="169"/>
        <v>42020.99863425926</v>
      </c>
      <c r="L3603" s="11">
        <v>2015</v>
      </c>
      <c r="M3603">
        <v>1418860682</v>
      </c>
      <c r="N3603" s="9">
        <f t="shared" si="170"/>
        <v>41990.99863425926</v>
      </c>
      <c r="O3603" s="11">
        <f>YEAR(Table1[[#This Row],[launch date  conversion]])</f>
        <v>2014</v>
      </c>
      <c r="P3603" t="b">
        <v>0</v>
      </c>
      <c r="Q3603">
        <v>53</v>
      </c>
      <c r="R3603" t="b">
        <v>1</v>
      </c>
      <c r="S3603" t="s">
        <v>8269</v>
      </c>
      <c r="T3603" t="s">
        <v>8356</v>
      </c>
      <c r="U3603" t="s">
        <v>8360</v>
      </c>
    </row>
    <row r="3604" spans="1:21" ht="50" customHeight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15" t="str">
        <f t="shared" si="168"/>
        <v>1000 to 4999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 s="9">
        <f t="shared" si="169"/>
        <v>42507.894432870366</v>
      </c>
      <c r="L3604" s="11">
        <v>2016</v>
      </c>
      <c r="M3604">
        <v>1458336479</v>
      </c>
      <c r="N3604" s="9">
        <f t="shared" si="170"/>
        <v>42447.894432870366</v>
      </c>
      <c r="O3604" s="11">
        <f>YEAR(Table1[[#This Row],[launch date  conversion]])</f>
        <v>2016</v>
      </c>
      <c r="P3604" t="b">
        <v>0</v>
      </c>
      <c r="Q3604">
        <v>49</v>
      </c>
      <c r="R3604" t="b">
        <v>1</v>
      </c>
      <c r="S3604" t="s">
        <v>8269</v>
      </c>
      <c r="T3604" t="s">
        <v>8356</v>
      </c>
      <c r="U3604" t="s">
        <v>8360</v>
      </c>
    </row>
    <row r="3605" spans="1:21" ht="50" customHeight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15" t="str">
        <f t="shared" si="168"/>
        <v>1000 to 4999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 s="9">
        <f t="shared" si="169"/>
        <v>42313.906018518523</v>
      </c>
      <c r="L3605" s="11">
        <v>2015</v>
      </c>
      <c r="M3605">
        <v>1444164280</v>
      </c>
      <c r="N3605" s="9">
        <f t="shared" si="170"/>
        <v>42283.864351851851</v>
      </c>
      <c r="O3605" s="11">
        <f>YEAR(Table1[[#This Row],[launch date  conversion]])</f>
        <v>2015</v>
      </c>
      <c r="P3605" t="b">
        <v>0</v>
      </c>
      <c r="Q3605">
        <v>57</v>
      </c>
      <c r="R3605" t="b">
        <v>1</v>
      </c>
      <c r="S3605" t="s">
        <v>8269</v>
      </c>
      <c r="T3605" t="s">
        <v>8356</v>
      </c>
      <c r="U3605" t="s">
        <v>8360</v>
      </c>
    </row>
    <row r="3606" spans="1:21" ht="50" customHeight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15" t="str">
        <f t="shared" si="168"/>
        <v>1000 to 4999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 s="9">
        <f t="shared" si="169"/>
        <v>42489.290972222225</v>
      </c>
      <c r="L3606" s="11">
        <v>2016</v>
      </c>
      <c r="M3606">
        <v>1461370956</v>
      </c>
      <c r="N3606" s="9">
        <f t="shared" si="170"/>
        <v>42483.015694444446</v>
      </c>
      <c r="O3606" s="11">
        <f>YEAR(Table1[[#This Row],[launch date  conversion]])</f>
        <v>2016</v>
      </c>
      <c r="P3606" t="b">
        <v>0</v>
      </c>
      <c r="Q3606">
        <v>69</v>
      </c>
      <c r="R3606" t="b">
        <v>1</v>
      </c>
      <c r="S3606" t="s">
        <v>8269</v>
      </c>
      <c r="T3606" t="s">
        <v>8356</v>
      </c>
      <c r="U3606" t="s">
        <v>8360</v>
      </c>
    </row>
    <row r="3607" spans="1:21" ht="50" customHeight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15" t="str">
        <f t="shared" si="168"/>
        <v>less than 1000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 s="9">
        <f t="shared" si="169"/>
        <v>42413.793124999997</v>
      </c>
      <c r="L3607" s="11">
        <v>2016</v>
      </c>
      <c r="M3607">
        <v>1452798126</v>
      </c>
      <c r="N3607" s="9">
        <f t="shared" si="170"/>
        <v>42383.793124999997</v>
      </c>
      <c r="O3607" s="11">
        <f>YEAR(Table1[[#This Row],[launch date  conversion]])</f>
        <v>2016</v>
      </c>
      <c r="P3607" t="b">
        <v>0</v>
      </c>
      <c r="Q3607">
        <v>15</v>
      </c>
      <c r="R3607" t="b">
        <v>1</v>
      </c>
      <c r="S3607" t="s">
        <v>8269</v>
      </c>
      <c r="T3607" t="s">
        <v>8356</v>
      </c>
      <c r="U3607" t="s">
        <v>8360</v>
      </c>
    </row>
    <row r="3608" spans="1:21" ht="50" customHeight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15" t="str">
        <f t="shared" si="168"/>
        <v>1000 to 4999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 s="9">
        <f t="shared" si="169"/>
        <v>42596.604826388888</v>
      </c>
      <c r="L3608" s="11">
        <v>2016</v>
      </c>
      <c r="M3608">
        <v>1468593057</v>
      </c>
      <c r="N3608" s="9">
        <f t="shared" si="170"/>
        <v>42566.604826388888</v>
      </c>
      <c r="O3608" s="11">
        <f>YEAR(Table1[[#This Row],[launch date  conversion]])</f>
        <v>2016</v>
      </c>
      <c r="P3608" t="b">
        <v>0</v>
      </c>
      <c r="Q3608">
        <v>64</v>
      </c>
      <c r="R3608" t="b">
        <v>1</v>
      </c>
      <c r="S3608" t="s">
        <v>8269</v>
      </c>
      <c r="T3608" t="s">
        <v>8356</v>
      </c>
      <c r="U3608" t="s">
        <v>8360</v>
      </c>
    </row>
    <row r="3609" spans="1:21" ht="50" customHeight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15" t="str">
        <f t="shared" si="168"/>
        <v>less than 1000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 s="9">
        <f t="shared" si="169"/>
        <v>42353</v>
      </c>
      <c r="L3609" s="11">
        <v>2015</v>
      </c>
      <c r="M3609">
        <v>1448924882</v>
      </c>
      <c r="N3609" s="9">
        <f t="shared" si="170"/>
        <v>42338.963912037041</v>
      </c>
      <c r="O3609" s="11">
        <f>YEAR(Table1[[#This Row],[launch date  conversion]])</f>
        <v>2015</v>
      </c>
      <c r="P3609" t="b">
        <v>0</v>
      </c>
      <c r="Q3609">
        <v>20</v>
      </c>
      <c r="R3609" t="b">
        <v>1</v>
      </c>
      <c r="S3609" t="s">
        <v>8269</v>
      </c>
      <c r="T3609" t="s">
        <v>8356</v>
      </c>
      <c r="U3609" t="s">
        <v>8360</v>
      </c>
    </row>
    <row r="3610" spans="1:21" ht="50" customHeight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15" t="str">
        <f t="shared" si="168"/>
        <v>less than 1000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 s="9">
        <f t="shared" si="169"/>
        <v>42538.583333333328</v>
      </c>
      <c r="L3610" s="11">
        <v>2016</v>
      </c>
      <c r="M3610">
        <v>1463418090</v>
      </c>
      <c r="N3610" s="9">
        <f t="shared" si="170"/>
        <v>42506.709375000006</v>
      </c>
      <c r="O3610" s="11">
        <f>YEAR(Table1[[#This Row],[launch date  conversion]])</f>
        <v>2016</v>
      </c>
      <c r="P3610" t="b">
        <v>0</v>
      </c>
      <c r="Q3610">
        <v>27</v>
      </c>
      <c r="R3610" t="b">
        <v>1</v>
      </c>
      <c r="S3610" t="s">
        <v>8269</v>
      </c>
      <c r="T3610" t="s">
        <v>8356</v>
      </c>
      <c r="U3610" t="s">
        <v>8360</v>
      </c>
    </row>
    <row r="3611" spans="1:21" ht="50" customHeight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15" t="str">
        <f t="shared" si="168"/>
        <v>1000 to 4999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 s="9">
        <f t="shared" si="169"/>
        <v>42459.950057870374</v>
      </c>
      <c r="L3611" s="11">
        <v>2016</v>
      </c>
      <c r="M3611">
        <v>1456789685</v>
      </c>
      <c r="N3611" s="9">
        <f t="shared" si="170"/>
        <v>42429.991724537031</v>
      </c>
      <c r="O3611" s="11">
        <f>YEAR(Table1[[#This Row],[launch date  conversion]])</f>
        <v>2016</v>
      </c>
      <c r="P3611" t="b">
        <v>0</v>
      </c>
      <c r="Q3611">
        <v>21</v>
      </c>
      <c r="R3611" t="b">
        <v>1</v>
      </c>
      <c r="S3611" t="s">
        <v>8269</v>
      </c>
      <c r="T3611" t="s">
        <v>8356</v>
      </c>
      <c r="U3611" t="s">
        <v>8360</v>
      </c>
    </row>
    <row r="3612" spans="1:21" ht="50" customHeight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15" t="str">
        <f t="shared" si="168"/>
        <v>1000 to 4999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 s="9">
        <f t="shared" si="169"/>
        <v>42233.432129629626</v>
      </c>
      <c r="L3612" s="11">
        <v>2015</v>
      </c>
      <c r="M3612">
        <v>1437214936</v>
      </c>
      <c r="N3612" s="9">
        <f t="shared" si="170"/>
        <v>42203.432129629626</v>
      </c>
      <c r="O3612" s="11">
        <f>YEAR(Table1[[#This Row],[launch date  conversion]])</f>
        <v>2015</v>
      </c>
      <c r="P3612" t="b">
        <v>0</v>
      </c>
      <c r="Q3612">
        <v>31</v>
      </c>
      <c r="R3612" t="b">
        <v>1</v>
      </c>
      <c r="S3612" t="s">
        <v>8269</v>
      </c>
      <c r="T3612" t="s">
        <v>8356</v>
      </c>
      <c r="U3612" t="s">
        <v>8360</v>
      </c>
    </row>
    <row r="3613" spans="1:21" ht="50" customHeight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15" t="str">
        <f t="shared" si="168"/>
        <v>1000 to 4999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 s="9">
        <f t="shared" si="169"/>
        <v>42102.370381944449</v>
      </c>
      <c r="L3613" s="11">
        <v>2015</v>
      </c>
      <c r="M3613">
        <v>1425891201</v>
      </c>
      <c r="N3613" s="9">
        <f t="shared" si="170"/>
        <v>42072.370381944449</v>
      </c>
      <c r="O3613" s="11">
        <f>YEAR(Table1[[#This Row],[launch date  conversion]])</f>
        <v>2015</v>
      </c>
      <c r="P3613" t="b">
        <v>0</v>
      </c>
      <c r="Q3613">
        <v>51</v>
      </c>
      <c r="R3613" t="b">
        <v>1</v>
      </c>
      <c r="S3613" t="s">
        <v>8269</v>
      </c>
      <c r="T3613" t="s">
        <v>8356</v>
      </c>
      <c r="U3613" t="s">
        <v>8360</v>
      </c>
    </row>
    <row r="3614" spans="1:21" ht="50" customHeight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15" t="str">
        <f t="shared" si="168"/>
        <v>5000 to 9999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 s="9">
        <f t="shared" si="169"/>
        <v>41799.726979166669</v>
      </c>
      <c r="L3614" s="11">
        <v>2014</v>
      </c>
      <c r="M3614">
        <v>1401470811</v>
      </c>
      <c r="N3614" s="9">
        <f t="shared" si="170"/>
        <v>41789.726979166669</v>
      </c>
      <c r="O3614" s="11">
        <f>YEAR(Table1[[#This Row],[launch date  conversion]])</f>
        <v>2014</v>
      </c>
      <c r="P3614" t="b">
        <v>0</v>
      </c>
      <c r="Q3614">
        <v>57</v>
      </c>
      <c r="R3614" t="b">
        <v>1</v>
      </c>
      <c r="S3614" t="s">
        <v>8269</v>
      </c>
      <c r="T3614" t="s">
        <v>8356</v>
      </c>
      <c r="U3614" t="s">
        <v>8360</v>
      </c>
    </row>
    <row r="3615" spans="1:21" ht="50" customHeight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15" t="str">
        <f t="shared" si="168"/>
        <v>1000 to 4999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 s="9">
        <f t="shared" si="169"/>
        <v>41818.58997685185</v>
      </c>
      <c r="L3615" s="11">
        <v>2014</v>
      </c>
      <c r="M3615">
        <v>1401372574</v>
      </c>
      <c r="N3615" s="9">
        <f t="shared" si="170"/>
        <v>41788.58997685185</v>
      </c>
      <c r="O3615" s="11">
        <f>YEAR(Table1[[#This Row],[launch date  conversion]])</f>
        <v>2014</v>
      </c>
      <c r="P3615" t="b">
        <v>0</v>
      </c>
      <c r="Q3615">
        <v>20</v>
      </c>
      <c r="R3615" t="b">
        <v>1</v>
      </c>
      <c r="S3615" t="s">
        <v>8269</v>
      </c>
      <c r="T3615" t="s">
        <v>8356</v>
      </c>
      <c r="U3615" t="s">
        <v>8360</v>
      </c>
    </row>
    <row r="3616" spans="1:21" ht="50" customHeight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15" t="str">
        <f t="shared" si="168"/>
        <v>1000 to 4999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 s="9">
        <f t="shared" si="169"/>
        <v>42174.041851851856</v>
      </c>
      <c r="L3616" s="11">
        <v>2015</v>
      </c>
      <c r="M3616">
        <v>1432083616</v>
      </c>
      <c r="N3616" s="9">
        <f t="shared" si="170"/>
        <v>42144.041851851856</v>
      </c>
      <c r="O3616" s="11">
        <f>YEAR(Table1[[#This Row],[launch date  conversion]])</f>
        <v>2015</v>
      </c>
      <c r="P3616" t="b">
        <v>0</v>
      </c>
      <c r="Q3616">
        <v>71</v>
      </c>
      <c r="R3616" t="b">
        <v>1</v>
      </c>
      <c r="S3616" t="s">
        <v>8269</v>
      </c>
      <c r="T3616" t="s">
        <v>8356</v>
      </c>
      <c r="U3616" t="s">
        <v>8360</v>
      </c>
    </row>
    <row r="3617" spans="1:21" ht="50" customHeight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15" t="str">
        <f t="shared" si="168"/>
        <v>1000 to 4999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 s="9">
        <f t="shared" si="169"/>
        <v>42348.593703703707</v>
      </c>
      <c r="L3617" s="11">
        <v>2015</v>
      </c>
      <c r="M3617">
        <v>1447164896</v>
      </c>
      <c r="N3617" s="9">
        <f t="shared" si="170"/>
        <v>42318.593703703707</v>
      </c>
      <c r="O3617" s="11">
        <f>YEAR(Table1[[#This Row],[launch date  conversion]])</f>
        <v>2015</v>
      </c>
      <c r="P3617" t="b">
        <v>0</v>
      </c>
      <c r="Q3617">
        <v>72</v>
      </c>
      <c r="R3617" t="b">
        <v>1</v>
      </c>
      <c r="S3617" t="s">
        <v>8269</v>
      </c>
      <c r="T3617" t="s">
        <v>8356</v>
      </c>
      <c r="U3617" t="s">
        <v>8360</v>
      </c>
    </row>
    <row r="3618" spans="1:21" ht="50" customHeight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15" t="str">
        <f t="shared" si="168"/>
        <v>1000 to 4999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 s="9">
        <f t="shared" si="169"/>
        <v>42082.908148148148</v>
      </c>
      <c r="L3618" s="11">
        <v>2015</v>
      </c>
      <c r="M3618">
        <v>1424213264</v>
      </c>
      <c r="N3618" s="9">
        <f t="shared" si="170"/>
        <v>42052.949814814812</v>
      </c>
      <c r="O3618" s="11">
        <f>YEAR(Table1[[#This Row],[launch date  conversion]])</f>
        <v>2015</v>
      </c>
      <c r="P3618" t="b">
        <v>0</v>
      </c>
      <c r="Q3618">
        <v>45</v>
      </c>
      <c r="R3618" t="b">
        <v>1</v>
      </c>
      <c r="S3618" t="s">
        <v>8269</v>
      </c>
      <c r="T3618" t="s">
        <v>8356</v>
      </c>
      <c r="U3618" t="s">
        <v>8360</v>
      </c>
    </row>
    <row r="3619" spans="1:21" ht="50" customHeight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15" t="str">
        <f t="shared" si="168"/>
        <v>less than 1000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 s="9">
        <f t="shared" si="169"/>
        <v>42794</v>
      </c>
      <c r="L3619" s="11">
        <v>2017</v>
      </c>
      <c r="M3619">
        <v>1486996729</v>
      </c>
      <c r="N3619" s="9">
        <f t="shared" si="170"/>
        <v>42779.610289351855</v>
      </c>
      <c r="O3619" s="11">
        <f>YEAR(Table1[[#This Row],[launch date  conversion]])</f>
        <v>2017</v>
      </c>
      <c r="P3619" t="b">
        <v>0</v>
      </c>
      <c r="Q3619">
        <v>51</v>
      </c>
      <c r="R3619" t="b">
        <v>1</v>
      </c>
      <c r="S3619" t="s">
        <v>8269</v>
      </c>
      <c r="T3619" t="s">
        <v>8356</v>
      </c>
      <c r="U3619" t="s">
        <v>8360</v>
      </c>
    </row>
    <row r="3620" spans="1:21" ht="50" customHeight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15" t="str">
        <f t="shared" si="168"/>
        <v>1000 to 4999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 s="9">
        <f t="shared" si="169"/>
        <v>42158.627893518518</v>
      </c>
      <c r="L3620" s="11">
        <v>2015</v>
      </c>
      <c r="M3620">
        <v>1430751850</v>
      </c>
      <c r="N3620" s="9">
        <f t="shared" si="170"/>
        <v>42128.627893518518</v>
      </c>
      <c r="O3620" s="11">
        <f>YEAR(Table1[[#This Row],[launch date  conversion]])</f>
        <v>2015</v>
      </c>
      <c r="P3620" t="b">
        <v>0</v>
      </c>
      <c r="Q3620">
        <v>56</v>
      </c>
      <c r="R3620" t="b">
        <v>1</v>
      </c>
      <c r="S3620" t="s">
        <v>8269</v>
      </c>
      <c r="T3620" t="s">
        <v>8356</v>
      </c>
      <c r="U3620" t="s">
        <v>8360</v>
      </c>
    </row>
    <row r="3621" spans="1:21" ht="50" customHeight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15" t="str">
        <f t="shared" si="168"/>
        <v>1000 to 4999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 s="9">
        <f t="shared" si="169"/>
        <v>42693.916666666672</v>
      </c>
      <c r="L3621" s="11">
        <v>2016</v>
      </c>
      <c r="M3621">
        <v>1476760226</v>
      </c>
      <c r="N3621" s="9">
        <f t="shared" si="170"/>
        <v>42661.132245370376</v>
      </c>
      <c r="O3621" s="11">
        <f>YEAR(Table1[[#This Row],[launch date  conversion]])</f>
        <v>2016</v>
      </c>
      <c r="P3621" t="b">
        <v>0</v>
      </c>
      <c r="Q3621">
        <v>17</v>
      </c>
      <c r="R3621" t="b">
        <v>1</v>
      </c>
      <c r="S3621" t="s">
        <v>8269</v>
      </c>
      <c r="T3621" t="s">
        <v>8356</v>
      </c>
      <c r="U3621" t="s">
        <v>8360</v>
      </c>
    </row>
    <row r="3622" spans="1:21" ht="50" customHeight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15" t="str">
        <f t="shared" si="168"/>
        <v>10000 to 14999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 s="9">
        <f t="shared" si="169"/>
        <v>42068.166666666672</v>
      </c>
      <c r="L3622" s="11">
        <v>2015</v>
      </c>
      <c r="M3622">
        <v>1422916261</v>
      </c>
      <c r="N3622" s="9">
        <f t="shared" si="170"/>
        <v>42037.938206018516</v>
      </c>
      <c r="O3622" s="11">
        <f>YEAR(Table1[[#This Row],[launch date  conversion]])</f>
        <v>2015</v>
      </c>
      <c r="P3622" t="b">
        <v>0</v>
      </c>
      <c r="Q3622">
        <v>197</v>
      </c>
      <c r="R3622" t="b">
        <v>1</v>
      </c>
      <c r="S3622" t="s">
        <v>8269</v>
      </c>
      <c r="T3622" t="s">
        <v>8356</v>
      </c>
      <c r="U3622" t="s">
        <v>8360</v>
      </c>
    </row>
    <row r="3623" spans="1:21" ht="50" customHeight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15" t="str">
        <f t="shared" si="168"/>
        <v>1000 to 4999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 s="9">
        <f t="shared" si="169"/>
        <v>42643.875</v>
      </c>
      <c r="L3623" s="11">
        <v>2016</v>
      </c>
      <c r="M3623">
        <v>1473200844</v>
      </c>
      <c r="N3623" s="9">
        <f t="shared" si="170"/>
        <v>42619.935694444444</v>
      </c>
      <c r="O3623" s="11">
        <f>YEAR(Table1[[#This Row],[launch date  conversion]])</f>
        <v>2016</v>
      </c>
      <c r="P3623" t="b">
        <v>0</v>
      </c>
      <c r="Q3623">
        <v>70</v>
      </c>
      <c r="R3623" t="b">
        <v>1</v>
      </c>
      <c r="S3623" t="s">
        <v>8269</v>
      </c>
      <c r="T3623" t="s">
        <v>8356</v>
      </c>
      <c r="U3623" t="s">
        <v>8360</v>
      </c>
    </row>
    <row r="3624" spans="1:21" ht="50" customHeight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15" t="str">
        <f t="shared" si="168"/>
        <v>1000 to 4999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 s="9">
        <f t="shared" si="169"/>
        <v>41910.140972222223</v>
      </c>
      <c r="L3624" s="11">
        <v>2014</v>
      </c>
      <c r="M3624">
        <v>1409030371</v>
      </c>
      <c r="N3624" s="9">
        <f t="shared" si="170"/>
        <v>41877.221886574072</v>
      </c>
      <c r="O3624" s="11">
        <f>YEAR(Table1[[#This Row],[launch date  conversion]])</f>
        <v>2014</v>
      </c>
      <c r="P3624" t="b">
        <v>0</v>
      </c>
      <c r="Q3624">
        <v>21</v>
      </c>
      <c r="R3624" t="b">
        <v>1</v>
      </c>
      <c r="S3624" t="s">
        <v>8269</v>
      </c>
      <c r="T3624" t="s">
        <v>8356</v>
      </c>
      <c r="U3624" t="s">
        <v>8360</v>
      </c>
    </row>
    <row r="3625" spans="1:21" ht="50" customHeight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15" t="str">
        <f t="shared" si="168"/>
        <v>1000 to 4999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 s="9">
        <f t="shared" si="169"/>
        <v>41846.291666666664</v>
      </c>
      <c r="L3625" s="11">
        <v>2014</v>
      </c>
      <c r="M3625">
        <v>1404841270</v>
      </c>
      <c r="N3625" s="9">
        <f t="shared" si="170"/>
        <v>41828.736921296295</v>
      </c>
      <c r="O3625" s="11">
        <f>YEAR(Table1[[#This Row],[launch date  conversion]])</f>
        <v>2014</v>
      </c>
      <c r="P3625" t="b">
        <v>0</v>
      </c>
      <c r="Q3625">
        <v>34</v>
      </c>
      <c r="R3625" t="b">
        <v>1</v>
      </c>
      <c r="S3625" t="s">
        <v>8269</v>
      </c>
      <c r="T3625" t="s">
        <v>8356</v>
      </c>
      <c r="U3625" t="s">
        <v>8360</v>
      </c>
    </row>
    <row r="3626" spans="1:21" ht="50" customHeight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15" t="str">
        <f t="shared" si="168"/>
        <v>1000 to 4999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 s="9">
        <f t="shared" si="169"/>
        <v>42605.774189814809</v>
      </c>
      <c r="L3626" s="11">
        <v>2016</v>
      </c>
      <c r="M3626">
        <v>1466793290</v>
      </c>
      <c r="N3626" s="9">
        <f t="shared" si="170"/>
        <v>42545.774189814809</v>
      </c>
      <c r="O3626" s="11">
        <f>YEAR(Table1[[#This Row],[launch date  conversion]])</f>
        <v>2016</v>
      </c>
      <c r="P3626" t="b">
        <v>0</v>
      </c>
      <c r="Q3626">
        <v>39</v>
      </c>
      <c r="R3626" t="b">
        <v>1</v>
      </c>
      <c r="S3626" t="s">
        <v>8269</v>
      </c>
      <c r="T3626" t="s">
        <v>8356</v>
      </c>
      <c r="U3626" t="s">
        <v>8360</v>
      </c>
    </row>
    <row r="3627" spans="1:21" ht="50" customHeight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15" t="str">
        <f t="shared" si="168"/>
        <v>1000 to 4999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 s="9">
        <f t="shared" si="169"/>
        <v>42187.652511574073</v>
      </c>
      <c r="L3627" s="11">
        <v>2015</v>
      </c>
      <c r="M3627">
        <v>1433259577</v>
      </c>
      <c r="N3627" s="9">
        <f t="shared" si="170"/>
        <v>42157.652511574073</v>
      </c>
      <c r="O3627" s="11">
        <f>YEAR(Table1[[#This Row],[launch date  conversion]])</f>
        <v>2015</v>
      </c>
      <c r="P3627" t="b">
        <v>0</v>
      </c>
      <c r="Q3627">
        <v>78</v>
      </c>
      <c r="R3627" t="b">
        <v>1</v>
      </c>
      <c r="S3627" t="s">
        <v>8269</v>
      </c>
      <c r="T3627" t="s">
        <v>8356</v>
      </c>
      <c r="U3627" t="s">
        <v>8360</v>
      </c>
    </row>
    <row r="3628" spans="1:21" ht="50" customHeight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15" t="str">
        <f t="shared" si="168"/>
        <v>1000 to 4999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 s="9">
        <f t="shared" si="169"/>
        <v>41867.667326388888</v>
      </c>
      <c r="L3628" s="11">
        <v>2014</v>
      </c>
      <c r="M3628">
        <v>1406390457</v>
      </c>
      <c r="N3628" s="9">
        <f t="shared" si="170"/>
        <v>41846.667326388888</v>
      </c>
      <c r="O3628" s="11">
        <f>YEAR(Table1[[#This Row],[launch date  conversion]])</f>
        <v>2014</v>
      </c>
      <c r="P3628" t="b">
        <v>0</v>
      </c>
      <c r="Q3628">
        <v>48</v>
      </c>
      <c r="R3628" t="b">
        <v>1</v>
      </c>
      <c r="S3628" t="s">
        <v>8269</v>
      </c>
      <c r="T3628" t="s">
        <v>8356</v>
      </c>
      <c r="U3628" t="s">
        <v>8360</v>
      </c>
    </row>
    <row r="3629" spans="1:21" ht="50" customHeight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15" t="str">
        <f t="shared" si="168"/>
        <v>1000 to 4999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 s="9">
        <f t="shared" si="169"/>
        <v>42511.165972222225</v>
      </c>
      <c r="L3629" s="11">
        <v>2016</v>
      </c>
      <c r="M3629">
        <v>1459446487</v>
      </c>
      <c r="N3629" s="9">
        <f t="shared" si="170"/>
        <v>42460.741747685184</v>
      </c>
      <c r="O3629" s="11">
        <f>YEAR(Table1[[#This Row],[launch date  conversion]])</f>
        <v>2016</v>
      </c>
      <c r="P3629" t="b">
        <v>0</v>
      </c>
      <c r="Q3629">
        <v>29</v>
      </c>
      <c r="R3629" t="b">
        <v>1</v>
      </c>
      <c r="S3629" t="s">
        <v>8269</v>
      </c>
      <c r="T3629" t="s">
        <v>8356</v>
      </c>
      <c r="U3629" t="s">
        <v>8360</v>
      </c>
    </row>
    <row r="3630" spans="1:21" ht="50" customHeight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15" t="str">
        <f t="shared" si="168"/>
        <v>Greater than 50000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9">
        <f t="shared" si="169"/>
        <v>42351.874953703707</v>
      </c>
      <c r="L3630" s="11">
        <v>2015</v>
      </c>
      <c r="M3630">
        <v>1444852796</v>
      </c>
      <c r="N3630" s="9">
        <f t="shared" si="170"/>
        <v>42291.833287037036</v>
      </c>
      <c r="O3630" s="11">
        <f>YEAR(Table1[[#This Row],[launch date  conversion]])</f>
        <v>2015</v>
      </c>
      <c r="P3630" t="b">
        <v>0</v>
      </c>
      <c r="Q3630">
        <v>0</v>
      </c>
      <c r="R3630" t="b">
        <v>0</v>
      </c>
      <c r="S3630" t="s">
        <v>8303</v>
      </c>
      <c r="T3630" t="s">
        <v>8356</v>
      </c>
      <c r="U3630" t="s">
        <v>8397</v>
      </c>
    </row>
    <row r="3631" spans="1:21" ht="50" customHeight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15" t="str">
        <f t="shared" si="168"/>
        <v>Greater than 50000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 s="9">
        <f t="shared" si="169"/>
        <v>42495.708333333328</v>
      </c>
      <c r="L3631" s="11">
        <v>2016</v>
      </c>
      <c r="M3631">
        <v>1457403364</v>
      </c>
      <c r="N3631" s="9">
        <f t="shared" si="170"/>
        <v>42437.094490740739</v>
      </c>
      <c r="O3631" s="11">
        <f>YEAR(Table1[[#This Row],[launch date  conversion]])</f>
        <v>2016</v>
      </c>
      <c r="P3631" t="b">
        <v>0</v>
      </c>
      <c r="Q3631">
        <v>2</v>
      </c>
      <c r="R3631" t="b">
        <v>0</v>
      </c>
      <c r="S3631" t="s">
        <v>8303</v>
      </c>
      <c r="T3631" t="s">
        <v>8356</v>
      </c>
      <c r="U3631" t="s">
        <v>8397</v>
      </c>
    </row>
    <row r="3632" spans="1:21" ht="50" customHeight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15" t="str">
        <f t="shared" si="168"/>
        <v>1000 to 4999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 s="9">
        <f t="shared" si="169"/>
        <v>41972.888773148152</v>
      </c>
      <c r="L3632" s="11">
        <v>2014</v>
      </c>
      <c r="M3632">
        <v>1414700390</v>
      </c>
      <c r="N3632" s="9">
        <f t="shared" si="170"/>
        <v>41942.84710648148</v>
      </c>
      <c r="O3632" s="11">
        <f>YEAR(Table1[[#This Row],[launch date  conversion]])</f>
        <v>2014</v>
      </c>
      <c r="P3632" t="b">
        <v>0</v>
      </c>
      <c r="Q3632">
        <v>1</v>
      </c>
      <c r="R3632" t="b">
        <v>0</v>
      </c>
      <c r="S3632" t="s">
        <v>8303</v>
      </c>
      <c r="T3632" t="s">
        <v>8356</v>
      </c>
      <c r="U3632" t="s">
        <v>8397</v>
      </c>
    </row>
    <row r="3633" spans="1:21" ht="50" customHeight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15" t="str">
        <f t="shared" si="168"/>
        <v>15000 to 19999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 s="9">
        <f t="shared" si="169"/>
        <v>41905.165972222225</v>
      </c>
      <c r="L3633" s="11">
        <v>2014</v>
      </c>
      <c r="M3633">
        <v>1409335497</v>
      </c>
      <c r="N3633" s="9">
        <f t="shared" si="170"/>
        <v>41880.753437499996</v>
      </c>
      <c r="O3633" s="11">
        <f>YEAR(Table1[[#This Row],[launch date  conversion]])</f>
        <v>2014</v>
      </c>
      <c r="P3633" t="b">
        <v>0</v>
      </c>
      <c r="Q3633">
        <v>59</v>
      </c>
      <c r="R3633" t="b">
        <v>0</v>
      </c>
      <c r="S3633" t="s">
        <v>8303</v>
      </c>
      <c r="T3633" t="s">
        <v>8356</v>
      </c>
      <c r="U3633" t="s">
        <v>8397</v>
      </c>
    </row>
    <row r="3634" spans="1:21" ht="50" customHeight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15" t="str">
        <f t="shared" si="168"/>
        <v>less than 1000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 s="9">
        <f t="shared" si="169"/>
        <v>41966.936909722222</v>
      </c>
      <c r="L3634" s="11">
        <v>2014</v>
      </c>
      <c r="M3634">
        <v>1415053749</v>
      </c>
      <c r="N3634" s="9">
        <f t="shared" si="170"/>
        <v>41946.936909722222</v>
      </c>
      <c r="O3634" s="11">
        <f>YEAR(Table1[[#This Row],[launch date  conversion]])</f>
        <v>2014</v>
      </c>
      <c r="P3634" t="b">
        <v>0</v>
      </c>
      <c r="Q3634">
        <v>1</v>
      </c>
      <c r="R3634" t="b">
        <v>0</v>
      </c>
      <c r="S3634" t="s">
        <v>8303</v>
      </c>
      <c r="T3634" t="s">
        <v>8356</v>
      </c>
      <c r="U3634" t="s">
        <v>8397</v>
      </c>
    </row>
    <row r="3635" spans="1:21" ht="50" customHeight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15" t="str">
        <f t="shared" si="168"/>
        <v>5000 to 9999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 s="9">
        <f t="shared" si="169"/>
        <v>42693.041666666672</v>
      </c>
      <c r="L3635" s="11">
        <v>2016</v>
      </c>
      <c r="M3635">
        <v>1475765867</v>
      </c>
      <c r="N3635" s="9">
        <f t="shared" si="170"/>
        <v>42649.623460648145</v>
      </c>
      <c r="O3635" s="11">
        <f>YEAR(Table1[[#This Row],[launch date  conversion]])</f>
        <v>2016</v>
      </c>
      <c r="P3635" t="b">
        <v>0</v>
      </c>
      <c r="Q3635">
        <v>31</v>
      </c>
      <c r="R3635" t="b">
        <v>0</v>
      </c>
      <c r="S3635" t="s">
        <v>8303</v>
      </c>
      <c r="T3635" t="s">
        <v>8356</v>
      </c>
      <c r="U3635" t="s">
        <v>8397</v>
      </c>
    </row>
    <row r="3636" spans="1:21" ht="50" customHeight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15" t="str">
        <f t="shared" si="168"/>
        <v>Greater than 50000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 s="9">
        <f t="shared" si="169"/>
        <v>42749.165972222225</v>
      </c>
      <c r="L3636" s="11">
        <v>2017</v>
      </c>
      <c r="M3636">
        <v>1480219174</v>
      </c>
      <c r="N3636" s="9">
        <f t="shared" si="170"/>
        <v>42701.166365740741</v>
      </c>
      <c r="O3636" s="11">
        <f>YEAR(Table1[[#This Row],[launch date  conversion]])</f>
        <v>2016</v>
      </c>
      <c r="P3636" t="b">
        <v>0</v>
      </c>
      <c r="Q3636">
        <v>18</v>
      </c>
      <c r="R3636" t="b">
        <v>0</v>
      </c>
      <c r="S3636" t="s">
        <v>8303</v>
      </c>
      <c r="T3636" t="s">
        <v>8356</v>
      </c>
      <c r="U3636" t="s">
        <v>8397</v>
      </c>
    </row>
    <row r="3637" spans="1:21" ht="50" customHeight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15" t="str">
        <f t="shared" si="168"/>
        <v>1000 to 4999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 s="9">
        <f t="shared" si="169"/>
        <v>42480.88282407407</v>
      </c>
      <c r="L3637" s="11">
        <v>2016</v>
      </c>
      <c r="M3637">
        <v>1458594676</v>
      </c>
      <c r="N3637" s="9">
        <f t="shared" si="170"/>
        <v>42450.88282407407</v>
      </c>
      <c r="O3637" s="11">
        <f>YEAR(Table1[[#This Row],[launch date  conversion]])</f>
        <v>2016</v>
      </c>
      <c r="P3637" t="b">
        <v>0</v>
      </c>
      <c r="Q3637">
        <v>10</v>
      </c>
      <c r="R3637" t="b">
        <v>0</v>
      </c>
      <c r="S3637" t="s">
        <v>8303</v>
      </c>
      <c r="T3637" t="s">
        <v>8356</v>
      </c>
      <c r="U3637" t="s">
        <v>8397</v>
      </c>
    </row>
    <row r="3638" spans="1:21" ht="50" customHeight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15" t="str">
        <f t="shared" si="168"/>
        <v>Greater than 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9">
        <f t="shared" si="169"/>
        <v>42261.694780092599</v>
      </c>
      <c r="L3638" s="11">
        <v>2015</v>
      </c>
      <c r="M3638">
        <v>1439224829</v>
      </c>
      <c r="N3638" s="9">
        <f t="shared" si="170"/>
        <v>42226.694780092599</v>
      </c>
      <c r="O3638" s="11">
        <f>YEAR(Table1[[#This Row],[launch date  conversion]])</f>
        <v>2015</v>
      </c>
      <c r="P3638" t="b">
        <v>0</v>
      </c>
      <c r="Q3638">
        <v>0</v>
      </c>
      <c r="R3638" t="b">
        <v>0</v>
      </c>
      <c r="S3638" t="s">
        <v>8303</v>
      </c>
      <c r="T3638" t="s">
        <v>8356</v>
      </c>
      <c r="U3638" t="s">
        <v>8397</v>
      </c>
    </row>
    <row r="3639" spans="1:21" ht="50" customHeight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15" t="str">
        <f t="shared" si="168"/>
        <v>1000 to 4999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 s="9">
        <f t="shared" si="169"/>
        <v>42005.700636574074</v>
      </c>
      <c r="L3639" s="11">
        <v>2015</v>
      </c>
      <c r="M3639">
        <v>1417538935</v>
      </c>
      <c r="N3639" s="9">
        <f t="shared" si="170"/>
        <v>41975.700636574074</v>
      </c>
      <c r="O3639" s="11">
        <f>YEAR(Table1[[#This Row],[launch date  conversion]])</f>
        <v>2014</v>
      </c>
      <c r="P3639" t="b">
        <v>0</v>
      </c>
      <c r="Q3639">
        <v>14</v>
      </c>
      <c r="R3639" t="b">
        <v>0</v>
      </c>
      <c r="S3639" t="s">
        <v>8303</v>
      </c>
      <c r="T3639" t="s">
        <v>8356</v>
      </c>
      <c r="U3639" t="s">
        <v>8397</v>
      </c>
    </row>
    <row r="3640" spans="1:21" ht="50" customHeight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15" t="str">
        <f t="shared" si="168"/>
        <v>1000 to 4999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 s="9">
        <f t="shared" si="169"/>
        <v>42113.631157407406</v>
      </c>
      <c r="L3640" s="11">
        <v>2015</v>
      </c>
      <c r="M3640">
        <v>1424275732</v>
      </c>
      <c r="N3640" s="9">
        <f t="shared" si="170"/>
        <v>42053.672824074078</v>
      </c>
      <c r="O3640" s="11">
        <f>YEAR(Table1[[#This Row],[launch date  conversion]])</f>
        <v>2015</v>
      </c>
      <c r="P3640" t="b">
        <v>0</v>
      </c>
      <c r="Q3640">
        <v>2</v>
      </c>
      <c r="R3640" t="b">
        <v>0</v>
      </c>
      <c r="S3640" t="s">
        <v>8303</v>
      </c>
      <c r="T3640" t="s">
        <v>8356</v>
      </c>
      <c r="U3640" t="s">
        <v>8397</v>
      </c>
    </row>
    <row r="3641" spans="1:21" ht="50" customHeight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15" t="str">
        <f t="shared" si="168"/>
        <v>25000 to 29999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 s="9">
        <f t="shared" si="169"/>
        <v>42650.632638888885</v>
      </c>
      <c r="L3641" s="11">
        <v>2016</v>
      </c>
      <c r="M3641">
        <v>1470672906</v>
      </c>
      <c r="N3641" s="9">
        <f t="shared" si="170"/>
        <v>42590.677152777775</v>
      </c>
      <c r="O3641" s="11">
        <f>YEAR(Table1[[#This Row],[launch date  conversion]])</f>
        <v>2016</v>
      </c>
      <c r="P3641" t="b">
        <v>0</v>
      </c>
      <c r="Q3641">
        <v>1</v>
      </c>
      <c r="R3641" t="b">
        <v>0</v>
      </c>
      <c r="S3641" t="s">
        <v>8303</v>
      </c>
      <c r="T3641" t="s">
        <v>8356</v>
      </c>
      <c r="U3641" t="s">
        <v>8397</v>
      </c>
    </row>
    <row r="3642" spans="1:21" ht="50" customHeight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15" t="str">
        <f t="shared" si="168"/>
        <v>1000 to 4999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 s="9">
        <f t="shared" si="169"/>
        <v>42134.781597222223</v>
      </c>
      <c r="L3642" s="11">
        <v>2015</v>
      </c>
      <c r="M3642">
        <v>1428691530</v>
      </c>
      <c r="N3642" s="9">
        <f t="shared" si="170"/>
        <v>42104.781597222223</v>
      </c>
      <c r="O3642" s="11">
        <f>YEAR(Table1[[#This Row],[launch date  conversion]])</f>
        <v>2015</v>
      </c>
      <c r="P3642" t="b">
        <v>0</v>
      </c>
      <c r="Q3642">
        <v>3</v>
      </c>
      <c r="R3642" t="b">
        <v>0</v>
      </c>
      <c r="S3642" t="s">
        <v>8303</v>
      </c>
      <c r="T3642" t="s">
        <v>8356</v>
      </c>
      <c r="U3642" t="s">
        <v>8397</v>
      </c>
    </row>
    <row r="3643" spans="1:21" ht="50" customHeight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15" t="str">
        <f t="shared" si="168"/>
        <v>1000 to 4999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9">
        <f t="shared" si="169"/>
        <v>41917.208333333336</v>
      </c>
      <c r="L3643" s="11">
        <v>2014</v>
      </c>
      <c r="M3643">
        <v>1410966179</v>
      </c>
      <c r="N3643" s="9">
        <f t="shared" si="170"/>
        <v>41899.627071759263</v>
      </c>
      <c r="O3643" s="11">
        <f>YEAR(Table1[[#This Row],[launch date  conversion]])</f>
        <v>2014</v>
      </c>
      <c r="P3643" t="b">
        <v>0</v>
      </c>
      <c r="Q3643">
        <v>0</v>
      </c>
      <c r="R3643" t="b">
        <v>0</v>
      </c>
      <c r="S3643" t="s">
        <v>8303</v>
      </c>
      <c r="T3643" t="s">
        <v>8356</v>
      </c>
      <c r="U3643" t="s">
        <v>8397</v>
      </c>
    </row>
    <row r="3644" spans="1:21" ht="50" customHeight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15" t="str">
        <f t="shared" si="168"/>
        <v>less than 1000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 s="9">
        <f t="shared" si="169"/>
        <v>42338.708333333328</v>
      </c>
      <c r="L3644" s="11">
        <v>2015</v>
      </c>
      <c r="M3644">
        <v>1445369727</v>
      </c>
      <c r="N3644" s="9">
        <f t="shared" si="170"/>
        <v>42297.816284722227</v>
      </c>
      <c r="O3644" s="11">
        <f>YEAR(Table1[[#This Row],[launch date  conversion]])</f>
        <v>2015</v>
      </c>
      <c r="P3644" t="b">
        <v>0</v>
      </c>
      <c r="Q3644">
        <v>2</v>
      </c>
      <c r="R3644" t="b">
        <v>0</v>
      </c>
      <c r="S3644" t="s">
        <v>8303</v>
      </c>
      <c r="T3644" t="s">
        <v>8356</v>
      </c>
      <c r="U3644" t="s">
        <v>8397</v>
      </c>
    </row>
    <row r="3645" spans="1:21" ht="50" customHeight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15" t="str">
        <f t="shared" si="168"/>
        <v>25000 to 29999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9">
        <f t="shared" si="169"/>
        <v>42325.185636574075</v>
      </c>
      <c r="L3645" s="11">
        <v>2015</v>
      </c>
      <c r="M3645">
        <v>1444274839</v>
      </c>
      <c r="N3645" s="9">
        <f t="shared" si="170"/>
        <v>42285.143969907411</v>
      </c>
      <c r="O3645" s="11">
        <f>YEAR(Table1[[#This Row],[launch date  conversion]])</f>
        <v>2015</v>
      </c>
      <c r="P3645" t="b">
        <v>0</v>
      </c>
      <c r="Q3645">
        <v>0</v>
      </c>
      <c r="R3645" t="b">
        <v>0</v>
      </c>
      <c r="S3645" t="s">
        <v>8303</v>
      </c>
      <c r="T3645" t="s">
        <v>8356</v>
      </c>
      <c r="U3645" t="s">
        <v>8397</v>
      </c>
    </row>
    <row r="3646" spans="1:21" ht="50" customHeight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15" t="str">
        <f t="shared" si="168"/>
        <v>5000 to 9999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 s="9">
        <f t="shared" si="169"/>
        <v>42437.207638888889</v>
      </c>
      <c r="L3646" s="11">
        <v>2016</v>
      </c>
      <c r="M3646">
        <v>1454996887</v>
      </c>
      <c r="N3646" s="9">
        <f t="shared" si="170"/>
        <v>42409.241747685184</v>
      </c>
      <c r="O3646" s="11">
        <f>YEAR(Table1[[#This Row],[launch date  conversion]])</f>
        <v>2016</v>
      </c>
      <c r="P3646" t="b">
        <v>0</v>
      </c>
      <c r="Q3646">
        <v>12</v>
      </c>
      <c r="R3646" t="b">
        <v>0</v>
      </c>
      <c r="S3646" t="s">
        <v>8303</v>
      </c>
      <c r="T3646" t="s">
        <v>8356</v>
      </c>
      <c r="U3646" t="s">
        <v>8397</v>
      </c>
    </row>
    <row r="3647" spans="1:21" ht="50" customHeight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15" t="str">
        <f t="shared" si="168"/>
        <v>1000 to 4999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 s="9">
        <f t="shared" si="169"/>
        <v>42696.012013888889</v>
      </c>
      <c r="L3647" s="11">
        <v>2016</v>
      </c>
      <c r="M3647">
        <v>1477178238</v>
      </c>
      <c r="N3647" s="9">
        <f t="shared" si="170"/>
        <v>42665.970347222217</v>
      </c>
      <c r="O3647" s="11">
        <f>YEAR(Table1[[#This Row],[launch date  conversion]])</f>
        <v>2016</v>
      </c>
      <c r="P3647" t="b">
        <v>0</v>
      </c>
      <c r="Q3647">
        <v>1</v>
      </c>
      <c r="R3647" t="b">
        <v>0</v>
      </c>
      <c r="S3647" t="s">
        <v>8303</v>
      </c>
      <c r="T3647" t="s">
        <v>8356</v>
      </c>
      <c r="U3647" t="s">
        <v>8397</v>
      </c>
    </row>
    <row r="3648" spans="1:21" ht="50" customHeight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15" t="str">
        <f t="shared" si="168"/>
        <v>10000 to 14999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 s="9">
        <f t="shared" si="169"/>
        <v>42171.979166666672</v>
      </c>
      <c r="L3648" s="11">
        <v>2015</v>
      </c>
      <c r="M3648">
        <v>1431770802</v>
      </c>
      <c r="N3648" s="9">
        <f t="shared" si="170"/>
        <v>42140.421319444446</v>
      </c>
      <c r="O3648" s="11">
        <f>YEAR(Table1[[#This Row],[launch date  conversion]])</f>
        <v>2015</v>
      </c>
      <c r="P3648" t="b">
        <v>0</v>
      </c>
      <c r="Q3648">
        <v>8</v>
      </c>
      <c r="R3648" t="b">
        <v>0</v>
      </c>
      <c r="S3648" t="s">
        <v>8303</v>
      </c>
      <c r="T3648" t="s">
        <v>8356</v>
      </c>
      <c r="U3648" t="s">
        <v>8397</v>
      </c>
    </row>
    <row r="3649" spans="1:21" ht="50" customHeight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15" t="str">
        <f t="shared" si="168"/>
        <v>less than 1000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 s="9">
        <f t="shared" si="169"/>
        <v>42643.749155092592</v>
      </c>
      <c r="L3649" s="11">
        <v>2016</v>
      </c>
      <c r="M3649">
        <v>1471370327</v>
      </c>
      <c r="N3649" s="9">
        <f t="shared" si="170"/>
        <v>42598.749155092592</v>
      </c>
      <c r="O3649" s="11">
        <f>YEAR(Table1[[#This Row],[launch date  conversion]])</f>
        <v>2016</v>
      </c>
      <c r="P3649" t="b">
        <v>0</v>
      </c>
      <c r="Q3649">
        <v>2</v>
      </c>
      <c r="R3649" t="b">
        <v>0</v>
      </c>
      <c r="S3649" t="s">
        <v>8303</v>
      </c>
      <c r="T3649" t="s">
        <v>8356</v>
      </c>
      <c r="U3649" t="s">
        <v>8397</v>
      </c>
    </row>
    <row r="3650" spans="1:21" ht="50" customHeight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15" t="str">
        <f t="shared" ref="E3650:E3713" si="171">_xlfn.IFS(D3650&lt;1000,"less than 1000",D3650&lt;5000, "1000 to 4999",D3650&lt;10000, "5000 to 9999",D3650&lt;15000, "10000 to 14999",D3650&lt;20000,"15000 to 19999",D3650&lt;25000, "20000 to 24999", D3650&lt;30000, "25000 to 29999",D3650&lt;35000,"30000 to 34999", D3650&lt;40000,"35000 to 39999", D3650&lt;45000,"40000 to 44999",D3650&lt;50000,"45000 to 49999",TRUE, "Greater than 50000")</f>
        <v>40000 to 44999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 s="9">
        <f t="shared" si="169"/>
        <v>41917.292187500003</v>
      </c>
      <c r="L3650" s="11">
        <v>2014</v>
      </c>
      <c r="M3650">
        <v>1409900445</v>
      </c>
      <c r="N3650" s="9">
        <f t="shared" si="170"/>
        <v>41887.292187500003</v>
      </c>
      <c r="O3650" s="11">
        <f>YEAR(Table1[[#This Row],[launch date  conversion]])</f>
        <v>2014</v>
      </c>
      <c r="P3650" t="b">
        <v>0</v>
      </c>
      <c r="Q3650">
        <v>73</v>
      </c>
      <c r="R3650" t="b">
        <v>1</v>
      </c>
      <c r="S3650" t="s">
        <v>8269</v>
      </c>
      <c r="T3650" t="s">
        <v>8356</v>
      </c>
      <c r="U3650" t="s">
        <v>8360</v>
      </c>
    </row>
    <row r="3651" spans="1:21" ht="50" customHeight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15" t="str">
        <f t="shared" si="171"/>
        <v>less than 1000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 s="9">
        <f t="shared" ref="K3651:K3714" si="172">(((J3651/60)/60)/24)+DATE(1970,1,1)</f>
        <v>41806.712893518517</v>
      </c>
      <c r="L3651" s="11">
        <v>2014</v>
      </c>
      <c r="M3651">
        <v>1400691994</v>
      </c>
      <c r="N3651" s="9">
        <f t="shared" ref="N3651:N3714" si="173">(((M3651/60)/60)/24)+DATE(1970,1,1)</f>
        <v>41780.712893518517</v>
      </c>
      <c r="O3651" s="11">
        <f>YEAR(Table1[[#This Row],[launch date  conversion]])</f>
        <v>2014</v>
      </c>
      <c r="P3651" t="b">
        <v>0</v>
      </c>
      <c r="Q3651">
        <v>8</v>
      </c>
      <c r="R3651" t="b">
        <v>1</v>
      </c>
      <c r="S3651" t="s">
        <v>8269</v>
      </c>
      <c r="T3651" t="s">
        <v>8356</v>
      </c>
      <c r="U3651" t="s">
        <v>8360</v>
      </c>
    </row>
    <row r="3652" spans="1:21" ht="50" customHeight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15" t="str">
        <f t="shared" si="171"/>
        <v>less than 1000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 s="9">
        <f t="shared" si="172"/>
        <v>42402.478981481487</v>
      </c>
      <c r="L3652" s="11">
        <v>2016</v>
      </c>
      <c r="M3652">
        <v>1452598184</v>
      </c>
      <c r="N3652" s="9">
        <f t="shared" si="173"/>
        <v>42381.478981481487</v>
      </c>
      <c r="O3652" s="11">
        <f>YEAR(Table1[[#This Row],[launch date  conversion]])</f>
        <v>2016</v>
      </c>
      <c r="P3652" t="b">
        <v>0</v>
      </c>
      <c r="Q3652">
        <v>17</v>
      </c>
      <c r="R3652" t="b">
        <v>1</v>
      </c>
      <c r="S3652" t="s">
        <v>8269</v>
      </c>
      <c r="T3652" t="s">
        <v>8356</v>
      </c>
      <c r="U3652" t="s">
        <v>8360</v>
      </c>
    </row>
    <row r="3653" spans="1:21" ht="50" customHeight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15" t="str">
        <f t="shared" si="171"/>
        <v>less than 1000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 s="9">
        <f t="shared" si="172"/>
        <v>41861.665972222225</v>
      </c>
      <c r="L3653" s="11">
        <v>2014</v>
      </c>
      <c r="M3653">
        <v>1404833442</v>
      </c>
      <c r="N3653" s="9">
        <f t="shared" si="173"/>
        <v>41828.646319444444</v>
      </c>
      <c r="O3653" s="11">
        <f>YEAR(Table1[[#This Row],[launch date  conversion]])</f>
        <v>2014</v>
      </c>
      <c r="P3653" t="b">
        <v>0</v>
      </c>
      <c r="Q3653">
        <v>9</v>
      </c>
      <c r="R3653" t="b">
        <v>1</v>
      </c>
      <c r="S3653" t="s">
        <v>8269</v>
      </c>
      <c r="T3653" t="s">
        <v>8356</v>
      </c>
      <c r="U3653" t="s">
        <v>8360</v>
      </c>
    </row>
    <row r="3654" spans="1:21" ht="50" customHeight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15" t="str">
        <f t="shared" si="171"/>
        <v>less than 1000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 s="9">
        <f t="shared" si="172"/>
        <v>42607.165972222225</v>
      </c>
      <c r="L3654" s="11">
        <v>2016</v>
      </c>
      <c r="M3654">
        <v>1471188502</v>
      </c>
      <c r="N3654" s="9">
        <f t="shared" si="173"/>
        <v>42596.644699074073</v>
      </c>
      <c r="O3654" s="11">
        <f>YEAR(Table1[[#This Row],[launch date  conversion]])</f>
        <v>2016</v>
      </c>
      <c r="P3654" t="b">
        <v>0</v>
      </c>
      <c r="Q3654">
        <v>17</v>
      </c>
      <c r="R3654" t="b">
        <v>1</v>
      </c>
      <c r="S3654" t="s">
        <v>8269</v>
      </c>
      <c r="T3654" t="s">
        <v>8356</v>
      </c>
      <c r="U3654" t="s">
        <v>8360</v>
      </c>
    </row>
    <row r="3655" spans="1:21" ht="50" customHeight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15" t="str">
        <f t="shared" si="171"/>
        <v>1000 to 4999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 s="9">
        <f t="shared" si="172"/>
        <v>42221.363506944443</v>
      </c>
      <c r="L3655" s="11">
        <v>2015</v>
      </c>
      <c r="M3655">
        <v>1436172207</v>
      </c>
      <c r="N3655" s="9">
        <f t="shared" si="173"/>
        <v>42191.363506944443</v>
      </c>
      <c r="O3655" s="11">
        <f>YEAR(Table1[[#This Row],[launch date  conversion]])</f>
        <v>2015</v>
      </c>
      <c r="P3655" t="b">
        <v>0</v>
      </c>
      <c r="Q3655">
        <v>33</v>
      </c>
      <c r="R3655" t="b">
        <v>1</v>
      </c>
      <c r="S3655" t="s">
        <v>8269</v>
      </c>
      <c r="T3655" t="s">
        <v>8356</v>
      </c>
      <c r="U3655" t="s">
        <v>8360</v>
      </c>
    </row>
    <row r="3656" spans="1:21" ht="50" customHeight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15" t="str">
        <f t="shared" si="171"/>
        <v>1000 to 4999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 s="9">
        <f t="shared" si="172"/>
        <v>42463.708333333328</v>
      </c>
      <c r="L3656" s="11">
        <v>2016</v>
      </c>
      <c r="M3656">
        <v>1457690386</v>
      </c>
      <c r="N3656" s="9">
        <f t="shared" si="173"/>
        <v>42440.416504629626</v>
      </c>
      <c r="O3656" s="11">
        <f>YEAR(Table1[[#This Row],[launch date  conversion]])</f>
        <v>2016</v>
      </c>
      <c r="P3656" t="b">
        <v>0</v>
      </c>
      <c r="Q3656">
        <v>38</v>
      </c>
      <c r="R3656" t="b">
        <v>1</v>
      </c>
      <c r="S3656" t="s">
        <v>8269</v>
      </c>
      <c r="T3656" t="s">
        <v>8356</v>
      </c>
      <c r="U3656" t="s">
        <v>8360</v>
      </c>
    </row>
    <row r="3657" spans="1:21" ht="50" customHeight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15" t="str">
        <f t="shared" si="171"/>
        <v>5000 to 9999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 s="9">
        <f t="shared" si="172"/>
        <v>42203.290972222225</v>
      </c>
      <c r="L3657" s="11">
        <v>2015</v>
      </c>
      <c r="M3657">
        <v>1434654998</v>
      </c>
      <c r="N3657" s="9">
        <f t="shared" si="173"/>
        <v>42173.803217592591</v>
      </c>
      <c r="O3657" s="11">
        <f>YEAR(Table1[[#This Row],[launch date  conversion]])</f>
        <v>2015</v>
      </c>
      <c r="P3657" t="b">
        <v>0</v>
      </c>
      <c r="Q3657">
        <v>79</v>
      </c>
      <c r="R3657" t="b">
        <v>1</v>
      </c>
      <c r="S3657" t="s">
        <v>8269</v>
      </c>
      <c r="T3657" t="s">
        <v>8356</v>
      </c>
      <c r="U3657" t="s">
        <v>8360</v>
      </c>
    </row>
    <row r="3658" spans="1:21" ht="50" customHeight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15" t="str">
        <f t="shared" si="171"/>
        <v>5000 to 9999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 s="9">
        <f t="shared" si="172"/>
        <v>42767.957638888889</v>
      </c>
      <c r="L3658" s="11">
        <v>2017</v>
      </c>
      <c r="M3658">
        <v>1483393836</v>
      </c>
      <c r="N3658" s="9">
        <f t="shared" si="173"/>
        <v>42737.910138888896</v>
      </c>
      <c r="O3658" s="11">
        <f>YEAR(Table1[[#This Row],[launch date  conversion]])</f>
        <v>2017</v>
      </c>
      <c r="P3658" t="b">
        <v>0</v>
      </c>
      <c r="Q3658">
        <v>46</v>
      </c>
      <c r="R3658" t="b">
        <v>1</v>
      </c>
      <c r="S3658" t="s">
        <v>8269</v>
      </c>
      <c r="T3658" t="s">
        <v>8356</v>
      </c>
      <c r="U3658" t="s">
        <v>8360</v>
      </c>
    </row>
    <row r="3659" spans="1:21" ht="50" customHeight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15" t="str">
        <f t="shared" si="171"/>
        <v>1000 to 4999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 s="9">
        <f t="shared" si="172"/>
        <v>42522.904166666667</v>
      </c>
      <c r="L3659" s="11">
        <v>2016</v>
      </c>
      <c r="M3659">
        <v>1462806419</v>
      </c>
      <c r="N3659" s="9">
        <f t="shared" si="173"/>
        <v>42499.629849537043</v>
      </c>
      <c r="O3659" s="11">
        <f>YEAR(Table1[[#This Row],[launch date  conversion]])</f>
        <v>2016</v>
      </c>
      <c r="P3659" t="b">
        <v>0</v>
      </c>
      <c r="Q3659">
        <v>20</v>
      </c>
      <c r="R3659" t="b">
        <v>1</v>
      </c>
      <c r="S3659" t="s">
        <v>8269</v>
      </c>
      <c r="T3659" t="s">
        <v>8356</v>
      </c>
      <c r="U3659" t="s">
        <v>8360</v>
      </c>
    </row>
    <row r="3660" spans="1:21" ht="50" customHeight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15" t="str">
        <f t="shared" si="171"/>
        <v>1000 to 4999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 s="9">
        <f t="shared" si="172"/>
        <v>41822.165972222225</v>
      </c>
      <c r="L3660" s="11">
        <v>2014</v>
      </c>
      <c r="M3660">
        <v>1400272580</v>
      </c>
      <c r="N3660" s="9">
        <f t="shared" si="173"/>
        <v>41775.858564814815</v>
      </c>
      <c r="O3660" s="11">
        <f>YEAR(Table1[[#This Row],[launch date  conversion]])</f>
        <v>2014</v>
      </c>
      <c r="P3660" t="b">
        <v>0</v>
      </c>
      <c r="Q3660">
        <v>20</v>
      </c>
      <c r="R3660" t="b">
        <v>1</v>
      </c>
      <c r="S3660" t="s">
        <v>8269</v>
      </c>
      <c r="T3660" t="s">
        <v>8356</v>
      </c>
      <c r="U3660" t="s">
        <v>8360</v>
      </c>
    </row>
    <row r="3661" spans="1:21" ht="50" customHeight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15" t="str">
        <f t="shared" si="171"/>
        <v>1000 to 4999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 s="9">
        <f t="shared" si="172"/>
        <v>42082.610416666663</v>
      </c>
      <c r="L3661" s="11">
        <v>2015</v>
      </c>
      <c r="M3661">
        <v>1424414350</v>
      </c>
      <c r="N3661" s="9">
        <f t="shared" si="173"/>
        <v>42055.277199074073</v>
      </c>
      <c r="O3661" s="11">
        <f>YEAR(Table1[[#This Row],[launch date  conversion]])</f>
        <v>2015</v>
      </c>
      <c r="P3661" t="b">
        <v>0</v>
      </c>
      <c r="Q3661">
        <v>13</v>
      </c>
      <c r="R3661" t="b">
        <v>1</v>
      </c>
      <c r="S3661" t="s">
        <v>8269</v>
      </c>
      <c r="T3661" t="s">
        <v>8356</v>
      </c>
      <c r="U3661" t="s">
        <v>8360</v>
      </c>
    </row>
    <row r="3662" spans="1:21" ht="50" customHeight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15" t="str">
        <f t="shared" si="171"/>
        <v>less than 1000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 s="9">
        <f t="shared" si="172"/>
        <v>41996.881076388891</v>
      </c>
      <c r="L3662" s="11">
        <v>2014</v>
      </c>
      <c r="M3662">
        <v>1417208925</v>
      </c>
      <c r="N3662" s="9">
        <f t="shared" si="173"/>
        <v>41971.881076388891</v>
      </c>
      <c r="O3662" s="11">
        <f>YEAR(Table1[[#This Row],[launch date  conversion]])</f>
        <v>2014</v>
      </c>
      <c r="P3662" t="b">
        <v>0</v>
      </c>
      <c r="Q3662">
        <v>22</v>
      </c>
      <c r="R3662" t="b">
        <v>1</v>
      </c>
      <c r="S3662" t="s">
        <v>8269</v>
      </c>
      <c r="T3662" t="s">
        <v>8356</v>
      </c>
      <c r="U3662" t="s">
        <v>8360</v>
      </c>
    </row>
    <row r="3663" spans="1:21" ht="50" customHeight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15" t="str">
        <f t="shared" si="171"/>
        <v>1000 to 4999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 s="9">
        <f t="shared" si="172"/>
        <v>42470.166666666672</v>
      </c>
      <c r="L3663" s="11">
        <v>2016</v>
      </c>
      <c r="M3663">
        <v>1458336672</v>
      </c>
      <c r="N3663" s="9">
        <f t="shared" si="173"/>
        <v>42447.896666666667</v>
      </c>
      <c r="O3663" s="11">
        <f>YEAR(Table1[[#This Row],[launch date  conversion]])</f>
        <v>2016</v>
      </c>
      <c r="P3663" t="b">
        <v>0</v>
      </c>
      <c r="Q3663">
        <v>36</v>
      </c>
      <c r="R3663" t="b">
        <v>1</v>
      </c>
      <c r="S3663" t="s">
        <v>8269</v>
      </c>
      <c r="T3663" t="s">
        <v>8356</v>
      </c>
      <c r="U3663" t="s">
        <v>8360</v>
      </c>
    </row>
    <row r="3664" spans="1:21" ht="50" customHeight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15" t="str">
        <f t="shared" si="171"/>
        <v>5000 to 9999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 s="9">
        <f t="shared" si="172"/>
        <v>42094.178402777776</v>
      </c>
      <c r="L3664" s="11">
        <v>2015</v>
      </c>
      <c r="M3664">
        <v>1425187014</v>
      </c>
      <c r="N3664" s="9">
        <f t="shared" si="173"/>
        <v>42064.220069444447</v>
      </c>
      <c r="O3664" s="11">
        <f>YEAR(Table1[[#This Row],[launch date  conversion]])</f>
        <v>2015</v>
      </c>
      <c r="P3664" t="b">
        <v>0</v>
      </c>
      <c r="Q3664">
        <v>40</v>
      </c>
      <c r="R3664" t="b">
        <v>1</v>
      </c>
      <c r="S3664" t="s">
        <v>8269</v>
      </c>
      <c r="T3664" t="s">
        <v>8356</v>
      </c>
      <c r="U3664" t="s">
        <v>8360</v>
      </c>
    </row>
    <row r="3665" spans="1:21" ht="50" customHeight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15" t="str">
        <f t="shared" si="171"/>
        <v>less than 1000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 s="9">
        <f t="shared" si="172"/>
        <v>42725.493402777778</v>
      </c>
      <c r="L3665" s="11">
        <v>2016</v>
      </c>
      <c r="M3665">
        <v>1477133430</v>
      </c>
      <c r="N3665" s="9">
        <f t="shared" si="173"/>
        <v>42665.451736111107</v>
      </c>
      <c r="O3665" s="11">
        <f>YEAR(Table1[[#This Row],[launch date  conversion]])</f>
        <v>2016</v>
      </c>
      <c r="P3665" t="b">
        <v>0</v>
      </c>
      <c r="Q3665">
        <v>9</v>
      </c>
      <c r="R3665" t="b">
        <v>1</v>
      </c>
      <c r="S3665" t="s">
        <v>8269</v>
      </c>
      <c r="T3665" t="s">
        <v>8356</v>
      </c>
      <c r="U3665" t="s">
        <v>8360</v>
      </c>
    </row>
    <row r="3666" spans="1:21" ht="50" customHeight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15" t="str">
        <f t="shared" si="171"/>
        <v>less than 1000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 s="9">
        <f t="shared" si="172"/>
        <v>42537.248715277776</v>
      </c>
      <c r="L3666" s="11">
        <v>2016</v>
      </c>
      <c r="M3666">
        <v>1464847089</v>
      </c>
      <c r="N3666" s="9">
        <f t="shared" si="173"/>
        <v>42523.248715277776</v>
      </c>
      <c r="O3666" s="11">
        <f>YEAR(Table1[[#This Row],[launch date  conversion]])</f>
        <v>2016</v>
      </c>
      <c r="P3666" t="b">
        <v>0</v>
      </c>
      <c r="Q3666">
        <v>19</v>
      </c>
      <c r="R3666" t="b">
        <v>1</v>
      </c>
      <c r="S3666" t="s">
        <v>8269</v>
      </c>
      <c r="T3666" t="s">
        <v>8356</v>
      </c>
      <c r="U3666" t="s">
        <v>8360</v>
      </c>
    </row>
    <row r="3667" spans="1:21" ht="50" customHeight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15" t="str">
        <f t="shared" si="171"/>
        <v>less than 1000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 s="9">
        <f t="shared" si="172"/>
        <v>42305.829166666663</v>
      </c>
      <c r="L3667" s="11">
        <v>2015</v>
      </c>
      <c r="M3667">
        <v>1445109822</v>
      </c>
      <c r="N3667" s="9">
        <f t="shared" si="173"/>
        <v>42294.808124999996</v>
      </c>
      <c r="O3667" s="11">
        <f>YEAR(Table1[[#This Row],[launch date  conversion]])</f>
        <v>2015</v>
      </c>
      <c r="P3667" t="b">
        <v>0</v>
      </c>
      <c r="Q3667">
        <v>14</v>
      </c>
      <c r="R3667" t="b">
        <v>1</v>
      </c>
      <c r="S3667" t="s">
        <v>8269</v>
      </c>
      <c r="T3667" t="s">
        <v>8356</v>
      </c>
      <c r="U3667" t="s">
        <v>8360</v>
      </c>
    </row>
    <row r="3668" spans="1:21" ht="50" customHeight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15" t="str">
        <f t="shared" si="171"/>
        <v>1000 to 4999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 s="9">
        <f t="shared" si="172"/>
        <v>41844.291666666664</v>
      </c>
      <c r="L3668" s="11">
        <v>2014</v>
      </c>
      <c r="M3668">
        <v>1404337382</v>
      </c>
      <c r="N3668" s="9">
        <f t="shared" si="173"/>
        <v>41822.90488425926</v>
      </c>
      <c r="O3668" s="11">
        <f>YEAR(Table1[[#This Row],[launch date  conversion]])</f>
        <v>2014</v>
      </c>
      <c r="P3668" t="b">
        <v>0</v>
      </c>
      <c r="Q3668">
        <v>38</v>
      </c>
      <c r="R3668" t="b">
        <v>1</v>
      </c>
      <c r="S3668" t="s">
        <v>8269</v>
      </c>
      <c r="T3668" t="s">
        <v>8356</v>
      </c>
      <c r="U3668" t="s">
        <v>8360</v>
      </c>
    </row>
    <row r="3669" spans="1:21" ht="50" customHeight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15" t="str">
        <f t="shared" si="171"/>
        <v>1000 to 4999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 s="9">
        <f t="shared" si="172"/>
        <v>42203.970127314817</v>
      </c>
      <c r="L3669" s="11">
        <v>2015</v>
      </c>
      <c r="M3669">
        <v>1434669419</v>
      </c>
      <c r="N3669" s="9">
        <f t="shared" si="173"/>
        <v>42173.970127314817</v>
      </c>
      <c r="O3669" s="11">
        <f>YEAR(Table1[[#This Row],[launch date  conversion]])</f>
        <v>2015</v>
      </c>
      <c r="P3669" t="b">
        <v>0</v>
      </c>
      <c r="Q3669">
        <v>58</v>
      </c>
      <c r="R3669" t="b">
        <v>1</v>
      </c>
      <c r="S3669" t="s">
        <v>8269</v>
      </c>
      <c r="T3669" t="s">
        <v>8356</v>
      </c>
      <c r="U3669" t="s">
        <v>8360</v>
      </c>
    </row>
    <row r="3670" spans="1:21" ht="50" customHeight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15" t="str">
        <f t="shared" si="171"/>
        <v>1000 to 4999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 s="9">
        <f t="shared" si="172"/>
        <v>42208.772916666669</v>
      </c>
      <c r="L3670" s="11">
        <v>2015</v>
      </c>
      <c r="M3670">
        <v>1435670452</v>
      </c>
      <c r="N3670" s="9">
        <f t="shared" si="173"/>
        <v>42185.556157407409</v>
      </c>
      <c r="O3670" s="11">
        <f>YEAR(Table1[[#This Row],[launch date  conversion]])</f>
        <v>2015</v>
      </c>
      <c r="P3670" t="b">
        <v>0</v>
      </c>
      <c r="Q3670">
        <v>28</v>
      </c>
      <c r="R3670" t="b">
        <v>1</v>
      </c>
      <c r="S3670" t="s">
        <v>8269</v>
      </c>
      <c r="T3670" t="s">
        <v>8356</v>
      </c>
      <c r="U3670" t="s">
        <v>8360</v>
      </c>
    </row>
    <row r="3671" spans="1:21" ht="50" customHeight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15" t="str">
        <f t="shared" si="171"/>
        <v>1000 to 4999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 s="9">
        <f t="shared" si="172"/>
        <v>42166.675196759257</v>
      </c>
      <c r="L3671" s="11">
        <v>2015</v>
      </c>
      <c r="M3671">
        <v>1431447137</v>
      </c>
      <c r="N3671" s="9">
        <f t="shared" si="173"/>
        <v>42136.675196759257</v>
      </c>
      <c r="O3671" s="11">
        <f>YEAR(Table1[[#This Row],[launch date  conversion]])</f>
        <v>2015</v>
      </c>
      <c r="P3671" t="b">
        <v>0</v>
      </c>
      <c r="Q3671">
        <v>17</v>
      </c>
      <c r="R3671" t="b">
        <v>1</v>
      </c>
      <c r="S3671" t="s">
        <v>8269</v>
      </c>
      <c r="T3671" t="s">
        <v>8356</v>
      </c>
      <c r="U3671" t="s">
        <v>8360</v>
      </c>
    </row>
    <row r="3672" spans="1:21" ht="50" customHeight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15" t="str">
        <f t="shared" si="171"/>
        <v>less than 1000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 s="9">
        <f t="shared" si="172"/>
        <v>42155.958333333328</v>
      </c>
      <c r="L3672" s="11">
        <v>2015</v>
      </c>
      <c r="M3672">
        <v>1431951611</v>
      </c>
      <c r="N3672" s="9">
        <f t="shared" si="173"/>
        <v>42142.514016203699</v>
      </c>
      <c r="O3672" s="11">
        <f>YEAR(Table1[[#This Row],[launch date  conversion]])</f>
        <v>2015</v>
      </c>
      <c r="P3672" t="b">
        <v>0</v>
      </c>
      <c r="Q3672">
        <v>12</v>
      </c>
      <c r="R3672" t="b">
        <v>1</v>
      </c>
      <c r="S3672" t="s">
        <v>8269</v>
      </c>
      <c r="T3672" t="s">
        <v>8356</v>
      </c>
      <c r="U3672" t="s">
        <v>8360</v>
      </c>
    </row>
    <row r="3673" spans="1:21" ht="50" customHeight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15" t="str">
        <f t="shared" si="171"/>
        <v>1000 to 4999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 s="9">
        <f t="shared" si="172"/>
        <v>41841.165972222225</v>
      </c>
      <c r="L3673" s="11">
        <v>2014</v>
      </c>
      <c r="M3673">
        <v>1404140667</v>
      </c>
      <c r="N3673" s="9">
        <f t="shared" si="173"/>
        <v>41820.62809027778</v>
      </c>
      <c r="O3673" s="11">
        <f>YEAR(Table1[[#This Row],[launch date  conversion]])</f>
        <v>2014</v>
      </c>
      <c r="P3673" t="b">
        <v>0</v>
      </c>
      <c r="Q3673">
        <v>40</v>
      </c>
      <c r="R3673" t="b">
        <v>1</v>
      </c>
      <c r="S3673" t="s">
        <v>8269</v>
      </c>
      <c r="T3673" t="s">
        <v>8356</v>
      </c>
      <c r="U3673" t="s">
        <v>8360</v>
      </c>
    </row>
    <row r="3674" spans="1:21" ht="50" customHeight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15" t="str">
        <f t="shared" si="171"/>
        <v>1000 to 4999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 s="9">
        <f t="shared" si="172"/>
        <v>41908.946574074071</v>
      </c>
      <c r="L3674" s="11">
        <v>2014</v>
      </c>
      <c r="M3674">
        <v>1409179384</v>
      </c>
      <c r="N3674" s="9">
        <f t="shared" si="173"/>
        <v>41878.946574074071</v>
      </c>
      <c r="O3674" s="11">
        <f>YEAR(Table1[[#This Row],[launch date  conversion]])</f>
        <v>2014</v>
      </c>
      <c r="P3674" t="b">
        <v>0</v>
      </c>
      <c r="Q3674">
        <v>57</v>
      </c>
      <c r="R3674" t="b">
        <v>1</v>
      </c>
      <c r="S3674" t="s">
        <v>8269</v>
      </c>
      <c r="T3674" t="s">
        <v>8356</v>
      </c>
      <c r="U3674" t="s">
        <v>8360</v>
      </c>
    </row>
    <row r="3675" spans="1:21" ht="50" customHeight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15" t="str">
        <f t="shared" si="171"/>
        <v>1000 to 4999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 s="9">
        <f t="shared" si="172"/>
        <v>41948.536111111112</v>
      </c>
      <c r="L3675" s="11">
        <v>2014</v>
      </c>
      <c r="M3675">
        <v>1412233497</v>
      </c>
      <c r="N3675" s="9">
        <f t="shared" si="173"/>
        <v>41914.295104166667</v>
      </c>
      <c r="O3675" s="11">
        <f>YEAR(Table1[[#This Row],[launch date  conversion]])</f>
        <v>2014</v>
      </c>
      <c r="P3675" t="b">
        <v>0</v>
      </c>
      <c r="Q3675">
        <v>114</v>
      </c>
      <c r="R3675" t="b">
        <v>1</v>
      </c>
      <c r="S3675" t="s">
        <v>8269</v>
      </c>
      <c r="T3675" t="s">
        <v>8356</v>
      </c>
      <c r="U3675" t="s">
        <v>8360</v>
      </c>
    </row>
    <row r="3676" spans="1:21" ht="50" customHeight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15" t="str">
        <f t="shared" si="171"/>
        <v>1000 to 4999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 s="9">
        <f t="shared" si="172"/>
        <v>42616.873020833329</v>
      </c>
      <c r="L3676" s="11">
        <v>2016</v>
      </c>
      <c r="M3676">
        <v>1467752229</v>
      </c>
      <c r="N3676" s="9">
        <f t="shared" si="173"/>
        <v>42556.873020833329</v>
      </c>
      <c r="O3676" s="11">
        <f>YEAR(Table1[[#This Row],[launch date  conversion]])</f>
        <v>2016</v>
      </c>
      <c r="P3676" t="b">
        <v>0</v>
      </c>
      <c r="Q3676">
        <v>31</v>
      </c>
      <c r="R3676" t="b">
        <v>1</v>
      </c>
      <c r="S3676" t="s">
        <v>8269</v>
      </c>
      <c r="T3676" t="s">
        <v>8356</v>
      </c>
      <c r="U3676" t="s">
        <v>8360</v>
      </c>
    </row>
    <row r="3677" spans="1:21" ht="50" customHeight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15" t="str">
        <f t="shared" si="171"/>
        <v>less than 1000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 s="9">
        <f t="shared" si="172"/>
        <v>42505.958333333328</v>
      </c>
      <c r="L3677" s="11">
        <v>2016</v>
      </c>
      <c r="M3677">
        <v>1462285182</v>
      </c>
      <c r="N3677" s="9">
        <f t="shared" si="173"/>
        <v>42493.597013888888</v>
      </c>
      <c r="O3677" s="11">
        <f>YEAR(Table1[[#This Row],[launch date  conversion]])</f>
        <v>2016</v>
      </c>
      <c r="P3677" t="b">
        <v>0</v>
      </c>
      <c r="Q3677">
        <v>3</v>
      </c>
      <c r="R3677" t="b">
        <v>1</v>
      </c>
      <c r="S3677" t="s">
        <v>8269</v>
      </c>
      <c r="T3677" t="s">
        <v>8356</v>
      </c>
      <c r="U3677" t="s">
        <v>8360</v>
      </c>
    </row>
    <row r="3678" spans="1:21" ht="50" customHeight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15" t="str">
        <f t="shared" si="171"/>
        <v>less than 1000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 s="9">
        <f t="shared" si="172"/>
        <v>41894.815787037034</v>
      </c>
      <c r="L3678" s="11">
        <v>2014</v>
      </c>
      <c r="M3678">
        <v>1408995284</v>
      </c>
      <c r="N3678" s="9">
        <f t="shared" si="173"/>
        <v>41876.815787037034</v>
      </c>
      <c r="O3678" s="11">
        <f>YEAR(Table1[[#This Row],[launch date  conversion]])</f>
        <v>2014</v>
      </c>
      <c r="P3678" t="b">
        <v>0</v>
      </c>
      <c r="Q3678">
        <v>16</v>
      </c>
      <c r="R3678" t="b">
        <v>1</v>
      </c>
      <c r="S3678" t="s">
        <v>8269</v>
      </c>
      <c r="T3678" t="s">
        <v>8356</v>
      </c>
      <c r="U3678" t="s">
        <v>8360</v>
      </c>
    </row>
    <row r="3679" spans="1:21" ht="50" customHeight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15" t="str">
        <f t="shared" si="171"/>
        <v>10000 to 14999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 s="9">
        <f t="shared" si="172"/>
        <v>41823.165972222225</v>
      </c>
      <c r="L3679" s="11">
        <v>2014</v>
      </c>
      <c r="M3679">
        <v>1402580818</v>
      </c>
      <c r="N3679" s="9">
        <f t="shared" si="173"/>
        <v>41802.574282407404</v>
      </c>
      <c r="O3679" s="11">
        <f>YEAR(Table1[[#This Row],[launch date  conversion]])</f>
        <v>2014</v>
      </c>
      <c r="P3679" t="b">
        <v>0</v>
      </c>
      <c r="Q3679">
        <v>199</v>
      </c>
      <c r="R3679" t="b">
        <v>1</v>
      </c>
      <c r="S3679" t="s">
        <v>8269</v>
      </c>
      <c r="T3679" t="s">
        <v>8356</v>
      </c>
      <c r="U3679" t="s">
        <v>8360</v>
      </c>
    </row>
    <row r="3680" spans="1:21" ht="50" customHeight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15" t="str">
        <f t="shared" si="171"/>
        <v>1000 to 4999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 s="9">
        <f t="shared" si="172"/>
        <v>42155.531226851846</v>
      </c>
      <c r="L3680" s="11">
        <v>2015</v>
      </c>
      <c r="M3680">
        <v>1430052298</v>
      </c>
      <c r="N3680" s="9">
        <f t="shared" si="173"/>
        <v>42120.531226851846</v>
      </c>
      <c r="O3680" s="11">
        <f>YEAR(Table1[[#This Row],[launch date  conversion]])</f>
        <v>2015</v>
      </c>
      <c r="P3680" t="b">
        <v>0</v>
      </c>
      <c r="Q3680">
        <v>31</v>
      </c>
      <c r="R3680" t="b">
        <v>1</v>
      </c>
      <c r="S3680" t="s">
        <v>8269</v>
      </c>
      <c r="T3680" t="s">
        <v>8356</v>
      </c>
      <c r="U3680" t="s">
        <v>8360</v>
      </c>
    </row>
    <row r="3681" spans="1:21" ht="50" customHeight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15" t="str">
        <f t="shared" si="171"/>
        <v>1000 to 4999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 s="9">
        <f t="shared" si="172"/>
        <v>41821.207638888889</v>
      </c>
      <c r="L3681" s="11">
        <v>2014</v>
      </c>
      <c r="M3681">
        <v>1401214581</v>
      </c>
      <c r="N3681" s="9">
        <f t="shared" si="173"/>
        <v>41786.761354166665</v>
      </c>
      <c r="O3681" s="11">
        <f>YEAR(Table1[[#This Row],[launch date  conversion]])</f>
        <v>2014</v>
      </c>
      <c r="P3681" t="b">
        <v>0</v>
      </c>
      <c r="Q3681">
        <v>30</v>
      </c>
      <c r="R3681" t="b">
        <v>1</v>
      </c>
      <c r="S3681" t="s">
        <v>8269</v>
      </c>
      <c r="T3681" t="s">
        <v>8356</v>
      </c>
      <c r="U3681" t="s">
        <v>8360</v>
      </c>
    </row>
    <row r="3682" spans="1:21" ht="50" customHeight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15" t="str">
        <f t="shared" si="171"/>
        <v>1000 to 4999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 s="9">
        <f t="shared" si="172"/>
        <v>42648.454097222217</v>
      </c>
      <c r="L3682" s="11">
        <v>2016</v>
      </c>
      <c r="M3682">
        <v>1473850434</v>
      </c>
      <c r="N3682" s="9">
        <f t="shared" si="173"/>
        <v>42627.454097222217</v>
      </c>
      <c r="O3682" s="11">
        <f>YEAR(Table1[[#This Row],[launch date  conversion]])</f>
        <v>2016</v>
      </c>
      <c r="P3682" t="b">
        <v>0</v>
      </c>
      <c r="Q3682">
        <v>34</v>
      </c>
      <c r="R3682" t="b">
        <v>1</v>
      </c>
      <c r="S3682" t="s">
        <v>8269</v>
      </c>
      <c r="T3682" t="s">
        <v>8356</v>
      </c>
      <c r="U3682" t="s">
        <v>8360</v>
      </c>
    </row>
    <row r="3683" spans="1:21" ht="50" customHeight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15" t="str">
        <f t="shared" si="171"/>
        <v>1000 to 4999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 s="9">
        <f t="shared" si="172"/>
        <v>42384.651504629626</v>
      </c>
      <c r="L3683" s="11">
        <v>2016</v>
      </c>
      <c r="M3683">
        <v>1452008290</v>
      </c>
      <c r="N3683" s="9">
        <f t="shared" si="173"/>
        <v>42374.651504629626</v>
      </c>
      <c r="O3683" s="11">
        <f>YEAR(Table1[[#This Row],[launch date  conversion]])</f>
        <v>2016</v>
      </c>
      <c r="P3683" t="b">
        <v>0</v>
      </c>
      <c r="Q3683">
        <v>18</v>
      </c>
      <c r="R3683" t="b">
        <v>1</v>
      </c>
      <c r="S3683" t="s">
        <v>8269</v>
      </c>
      <c r="T3683" t="s">
        <v>8356</v>
      </c>
      <c r="U3683" t="s">
        <v>8360</v>
      </c>
    </row>
    <row r="3684" spans="1:21" ht="50" customHeight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15" t="str">
        <f t="shared" si="171"/>
        <v>1000 to 4999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 s="9">
        <f t="shared" si="172"/>
        <v>41806.290972222225</v>
      </c>
      <c r="L3684" s="11">
        <v>2014</v>
      </c>
      <c r="M3684">
        <v>1399998418</v>
      </c>
      <c r="N3684" s="9">
        <f t="shared" si="173"/>
        <v>41772.685393518521</v>
      </c>
      <c r="O3684" s="11">
        <f>YEAR(Table1[[#This Row],[launch date  conversion]])</f>
        <v>2014</v>
      </c>
      <c r="P3684" t="b">
        <v>0</v>
      </c>
      <c r="Q3684">
        <v>67</v>
      </c>
      <c r="R3684" t="b">
        <v>1</v>
      </c>
      <c r="S3684" t="s">
        <v>8269</v>
      </c>
      <c r="T3684" t="s">
        <v>8356</v>
      </c>
      <c r="U3684" t="s">
        <v>8360</v>
      </c>
    </row>
    <row r="3685" spans="1:21" ht="50" customHeight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15" t="str">
        <f t="shared" si="171"/>
        <v>1000 to 4999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 s="9">
        <f t="shared" si="172"/>
        <v>42663.116851851853</v>
      </c>
      <c r="L3685" s="11">
        <v>2016</v>
      </c>
      <c r="M3685">
        <v>1474339696</v>
      </c>
      <c r="N3685" s="9">
        <f t="shared" si="173"/>
        <v>42633.116851851853</v>
      </c>
      <c r="O3685" s="11">
        <f>YEAR(Table1[[#This Row],[launch date  conversion]])</f>
        <v>2016</v>
      </c>
      <c r="P3685" t="b">
        <v>0</v>
      </c>
      <c r="Q3685">
        <v>66</v>
      </c>
      <c r="R3685" t="b">
        <v>1</v>
      </c>
      <c r="S3685" t="s">
        <v>8269</v>
      </c>
      <c r="T3685" t="s">
        <v>8356</v>
      </c>
      <c r="U3685" t="s">
        <v>8360</v>
      </c>
    </row>
    <row r="3686" spans="1:21" ht="50" customHeight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15" t="str">
        <f t="shared" si="171"/>
        <v>less than 1000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 s="9">
        <f t="shared" si="172"/>
        <v>42249.180393518516</v>
      </c>
      <c r="L3686" s="11">
        <v>2015</v>
      </c>
      <c r="M3686">
        <v>1438575586</v>
      </c>
      <c r="N3686" s="9">
        <f t="shared" si="173"/>
        <v>42219.180393518516</v>
      </c>
      <c r="O3686" s="11">
        <f>YEAR(Table1[[#This Row],[launch date  conversion]])</f>
        <v>2015</v>
      </c>
      <c r="P3686" t="b">
        <v>0</v>
      </c>
      <c r="Q3686">
        <v>23</v>
      </c>
      <c r="R3686" t="b">
        <v>1</v>
      </c>
      <c r="S3686" t="s">
        <v>8269</v>
      </c>
      <c r="T3686" t="s">
        <v>8356</v>
      </c>
      <c r="U3686" t="s">
        <v>8360</v>
      </c>
    </row>
    <row r="3687" spans="1:21" ht="50" customHeight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15" t="str">
        <f t="shared" si="171"/>
        <v>5000 to 9999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 s="9">
        <f t="shared" si="172"/>
        <v>41778.875</v>
      </c>
      <c r="L3687" s="11">
        <v>2014</v>
      </c>
      <c r="M3687">
        <v>1398348859</v>
      </c>
      <c r="N3687" s="9">
        <f t="shared" si="173"/>
        <v>41753.593275462961</v>
      </c>
      <c r="O3687" s="11">
        <f>YEAR(Table1[[#This Row],[launch date  conversion]])</f>
        <v>2014</v>
      </c>
      <c r="P3687" t="b">
        <v>0</v>
      </c>
      <c r="Q3687">
        <v>126</v>
      </c>
      <c r="R3687" t="b">
        <v>1</v>
      </c>
      <c r="S3687" t="s">
        <v>8269</v>
      </c>
      <c r="T3687" t="s">
        <v>8356</v>
      </c>
      <c r="U3687" t="s">
        <v>8360</v>
      </c>
    </row>
    <row r="3688" spans="1:21" ht="50" customHeight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15" t="str">
        <f t="shared" si="171"/>
        <v>less than 1000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 s="9">
        <f t="shared" si="172"/>
        <v>42245.165972222225</v>
      </c>
      <c r="L3688" s="11">
        <v>2015</v>
      </c>
      <c r="M3688">
        <v>1439567660</v>
      </c>
      <c r="N3688" s="9">
        <f t="shared" si="173"/>
        <v>42230.662731481483</v>
      </c>
      <c r="O3688" s="11">
        <f>YEAR(Table1[[#This Row],[launch date  conversion]])</f>
        <v>2015</v>
      </c>
      <c r="P3688" t="b">
        <v>0</v>
      </c>
      <c r="Q3688">
        <v>6</v>
      </c>
      <c r="R3688" t="b">
        <v>1</v>
      </c>
      <c r="S3688" t="s">
        <v>8269</v>
      </c>
      <c r="T3688" t="s">
        <v>8356</v>
      </c>
      <c r="U3688" t="s">
        <v>8360</v>
      </c>
    </row>
    <row r="3689" spans="1:21" ht="50" customHeight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15" t="str">
        <f t="shared" si="171"/>
        <v>5000 to 9999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 s="9">
        <f t="shared" si="172"/>
        <v>41817.218229166669</v>
      </c>
      <c r="L3689" s="11">
        <v>2014</v>
      </c>
      <c r="M3689">
        <v>1401254055</v>
      </c>
      <c r="N3689" s="9">
        <f t="shared" si="173"/>
        <v>41787.218229166669</v>
      </c>
      <c r="O3689" s="11">
        <f>YEAR(Table1[[#This Row],[launch date  conversion]])</f>
        <v>2014</v>
      </c>
      <c r="P3689" t="b">
        <v>0</v>
      </c>
      <c r="Q3689">
        <v>25</v>
      </c>
      <c r="R3689" t="b">
        <v>1</v>
      </c>
      <c r="S3689" t="s">
        <v>8269</v>
      </c>
      <c r="T3689" t="s">
        <v>8356</v>
      </c>
      <c r="U3689" t="s">
        <v>8360</v>
      </c>
    </row>
    <row r="3690" spans="1:21" ht="50" customHeight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15" t="str">
        <f t="shared" si="171"/>
        <v>1000 to 4999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 s="9">
        <f t="shared" si="172"/>
        <v>41859.787083333329</v>
      </c>
      <c r="L3690" s="11">
        <v>2014</v>
      </c>
      <c r="M3690">
        <v>1404932004</v>
      </c>
      <c r="N3690" s="9">
        <f t="shared" si="173"/>
        <v>41829.787083333329</v>
      </c>
      <c r="O3690" s="11">
        <f>YEAR(Table1[[#This Row],[launch date  conversion]])</f>
        <v>2014</v>
      </c>
      <c r="P3690" t="b">
        <v>0</v>
      </c>
      <c r="Q3690">
        <v>39</v>
      </c>
      <c r="R3690" t="b">
        <v>1</v>
      </c>
      <c r="S3690" t="s">
        <v>8269</v>
      </c>
      <c r="T3690" t="s">
        <v>8356</v>
      </c>
      <c r="U3690" t="s">
        <v>8360</v>
      </c>
    </row>
    <row r="3691" spans="1:21" ht="50" customHeight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15" t="str">
        <f t="shared" si="171"/>
        <v>1000 to 4999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 s="9">
        <f t="shared" si="172"/>
        <v>42176.934027777781</v>
      </c>
      <c r="L3691" s="11">
        <v>2015</v>
      </c>
      <c r="M3691">
        <v>1432410639</v>
      </c>
      <c r="N3691" s="9">
        <f t="shared" si="173"/>
        <v>42147.826840277776</v>
      </c>
      <c r="O3691" s="11">
        <f>YEAR(Table1[[#This Row],[launch date  conversion]])</f>
        <v>2015</v>
      </c>
      <c r="P3691" t="b">
        <v>0</v>
      </c>
      <c r="Q3691">
        <v>62</v>
      </c>
      <c r="R3691" t="b">
        <v>1</v>
      </c>
      <c r="S3691" t="s">
        <v>8269</v>
      </c>
      <c r="T3691" t="s">
        <v>8356</v>
      </c>
      <c r="U3691" t="s">
        <v>8360</v>
      </c>
    </row>
    <row r="3692" spans="1:21" ht="50" customHeight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15" t="str">
        <f t="shared" si="171"/>
        <v>1000 to 4999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 s="9">
        <f t="shared" si="172"/>
        <v>41970.639849537038</v>
      </c>
      <c r="L3692" s="11">
        <v>2014</v>
      </c>
      <c r="M3692">
        <v>1414506083</v>
      </c>
      <c r="N3692" s="9">
        <f t="shared" si="173"/>
        <v>41940.598182870373</v>
      </c>
      <c r="O3692" s="11">
        <f>YEAR(Table1[[#This Row],[launch date  conversion]])</f>
        <v>2014</v>
      </c>
      <c r="P3692" t="b">
        <v>0</v>
      </c>
      <c r="Q3692">
        <v>31</v>
      </c>
      <c r="R3692" t="b">
        <v>1</v>
      </c>
      <c r="S3692" t="s">
        <v>8269</v>
      </c>
      <c r="T3692" t="s">
        <v>8356</v>
      </c>
      <c r="U3692" t="s">
        <v>8360</v>
      </c>
    </row>
    <row r="3693" spans="1:21" ht="50" customHeight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15" t="str">
        <f t="shared" si="171"/>
        <v>40000 to 44999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 s="9">
        <f t="shared" si="172"/>
        <v>42065.207638888889</v>
      </c>
      <c r="L3693" s="11">
        <v>2015</v>
      </c>
      <c r="M3693">
        <v>1421426929</v>
      </c>
      <c r="N3693" s="9">
        <f t="shared" si="173"/>
        <v>42020.700567129628</v>
      </c>
      <c r="O3693" s="11">
        <f>YEAR(Table1[[#This Row],[launch date  conversion]])</f>
        <v>2015</v>
      </c>
      <c r="P3693" t="b">
        <v>0</v>
      </c>
      <c r="Q3693">
        <v>274</v>
      </c>
      <c r="R3693" t="b">
        <v>1</v>
      </c>
      <c r="S3693" t="s">
        <v>8269</v>
      </c>
      <c r="T3693" t="s">
        <v>8356</v>
      </c>
      <c r="U3693" t="s">
        <v>8360</v>
      </c>
    </row>
    <row r="3694" spans="1:21" ht="50" customHeight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15" t="str">
        <f t="shared" si="171"/>
        <v>1000 to 4999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 s="9">
        <f t="shared" si="172"/>
        <v>41901</v>
      </c>
      <c r="L3694" s="11">
        <v>2014</v>
      </c>
      <c r="M3694">
        <v>1410304179</v>
      </c>
      <c r="N3694" s="9">
        <f t="shared" si="173"/>
        <v>41891.96503472222</v>
      </c>
      <c r="O3694" s="11">
        <f>YEAR(Table1[[#This Row],[launch date  conversion]])</f>
        <v>2014</v>
      </c>
      <c r="P3694" t="b">
        <v>0</v>
      </c>
      <c r="Q3694">
        <v>17</v>
      </c>
      <c r="R3694" t="b">
        <v>1</v>
      </c>
      <c r="S3694" t="s">
        <v>8269</v>
      </c>
      <c r="T3694" t="s">
        <v>8356</v>
      </c>
      <c r="U3694" t="s">
        <v>8360</v>
      </c>
    </row>
    <row r="3695" spans="1:21" ht="50" customHeight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15" t="str">
        <f t="shared" si="171"/>
        <v>less than 1000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 s="9">
        <f t="shared" si="172"/>
        <v>42338.9375</v>
      </c>
      <c r="L3695" s="11">
        <v>2015</v>
      </c>
      <c r="M3695">
        <v>1446352529</v>
      </c>
      <c r="N3695" s="9">
        <f t="shared" si="173"/>
        <v>42309.191307870366</v>
      </c>
      <c r="O3695" s="11">
        <f>YEAR(Table1[[#This Row],[launch date  conversion]])</f>
        <v>2015</v>
      </c>
      <c r="P3695" t="b">
        <v>0</v>
      </c>
      <c r="Q3695">
        <v>14</v>
      </c>
      <c r="R3695" t="b">
        <v>1</v>
      </c>
      <c r="S3695" t="s">
        <v>8269</v>
      </c>
      <c r="T3695" t="s">
        <v>8356</v>
      </c>
      <c r="U3695" t="s">
        <v>8360</v>
      </c>
    </row>
    <row r="3696" spans="1:21" ht="50" customHeight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15" t="str">
        <f t="shared" si="171"/>
        <v>1000 to 4999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 s="9">
        <f t="shared" si="172"/>
        <v>42527.083333333328</v>
      </c>
      <c r="L3696" s="11">
        <v>2016</v>
      </c>
      <c r="M3696">
        <v>1461985967</v>
      </c>
      <c r="N3696" s="9">
        <f t="shared" si="173"/>
        <v>42490.133877314816</v>
      </c>
      <c r="O3696" s="11">
        <f>YEAR(Table1[[#This Row],[launch date  conversion]])</f>
        <v>2016</v>
      </c>
      <c r="P3696" t="b">
        <v>0</v>
      </c>
      <c r="Q3696">
        <v>60</v>
      </c>
      <c r="R3696" t="b">
        <v>1</v>
      </c>
      <c r="S3696" t="s">
        <v>8269</v>
      </c>
      <c r="T3696" t="s">
        <v>8356</v>
      </c>
      <c r="U3696" t="s">
        <v>8360</v>
      </c>
    </row>
    <row r="3697" spans="1:21" ht="50" customHeight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15" t="str">
        <f t="shared" si="171"/>
        <v>1000 to 4999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 s="9">
        <f t="shared" si="172"/>
        <v>42015.870486111111</v>
      </c>
      <c r="L3697" s="11">
        <v>2015</v>
      </c>
      <c r="M3697">
        <v>1419281610</v>
      </c>
      <c r="N3697" s="9">
        <f t="shared" si="173"/>
        <v>41995.870486111111</v>
      </c>
      <c r="O3697" s="11">
        <f>YEAR(Table1[[#This Row],[launch date  conversion]])</f>
        <v>2014</v>
      </c>
      <c r="P3697" t="b">
        <v>0</v>
      </c>
      <c r="Q3697">
        <v>33</v>
      </c>
      <c r="R3697" t="b">
        <v>1</v>
      </c>
      <c r="S3697" t="s">
        <v>8269</v>
      </c>
      <c r="T3697" t="s">
        <v>8356</v>
      </c>
      <c r="U3697" t="s">
        <v>8360</v>
      </c>
    </row>
    <row r="3698" spans="1:21" ht="50" customHeight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15" t="str">
        <f t="shared" si="171"/>
        <v>1000 to 4999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 s="9">
        <f t="shared" si="172"/>
        <v>42048.617083333331</v>
      </c>
      <c r="L3698" s="11">
        <v>2015</v>
      </c>
      <c r="M3698">
        <v>1418654916</v>
      </c>
      <c r="N3698" s="9">
        <f t="shared" si="173"/>
        <v>41988.617083333331</v>
      </c>
      <c r="O3698" s="11">
        <f>YEAR(Table1[[#This Row],[launch date  conversion]])</f>
        <v>2014</v>
      </c>
      <c r="P3698" t="b">
        <v>0</v>
      </c>
      <c r="Q3698">
        <v>78</v>
      </c>
      <c r="R3698" t="b">
        <v>1</v>
      </c>
      <c r="S3698" t="s">
        <v>8269</v>
      </c>
      <c r="T3698" t="s">
        <v>8356</v>
      </c>
      <c r="U3698" t="s">
        <v>8360</v>
      </c>
    </row>
    <row r="3699" spans="1:21" ht="50" customHeight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15" t="str">
        <f t="shared" si="171"/>
        <v>1000 to 4999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 s="9">
        <f t="shared" si="172"/>
        <v>42500.465833333335</v>
      </c>
      <c r="L3699" s="11">
        <v>2016</v>
      </c>
      <c r="M3699">
        <v>1461064248</v>
      </c>
      <c r="N3699" s="9">
        <f t="shared" si="173"/>
        <v>42479.465833333335</v>
      </c>
      <c r="O3699" s="11">
        <f>YEAR(Table1[[#This Row],[launch date  conversion]])</f>
        <v>2016</v>
      </c>
      <c r="P3699" t="b">
        <v>0</v>
      </c>
      <c r="Q3699">
        <v>30</v>
      </c>
      <c r="R3699" t="b">
        <v>1</v>
      </c>
      <c r="S3699" t="s">
        <v>8269</v>
      </c>
      <c r="T3699" t="s">
        <v>8356</v>
      </c>
      <c r="U3699" t="s">
        <v>8360</v>
      </c>
    </row>
    <row r="3700" spans="1:21" ht="50" customHeight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15" t="str">
        <f t="shared" si="171"/>
        <v>5000 to 9999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 s="9">
        <f t="shared" si="172"/>
        <v>42431.806562500002</v>
      </c>
      <c r="L3700" s="11">
        <v>2016</v>
      </c>
      <c r="M3700">
        <v>1454354487</v>
      </c>
      <c r="N3700" s="9">
        <f t="shared" si="173"/>
        <v>42401.806562500002</v>
      </c>
      <c r="O3700" s="11">
        <f>YEAR(Table1[[#This Row],[launch date  conversion]])</f>
        <v>2016</v>
      </c>
      <c r="P3700" t="b">
        <v>0</v>
      </c>
      <c r="Q3700">
        <v>136</v>
      </c>
      <c r="R3700" t="b">
        <v>1</v>
      </c>
      <c r="S3700" t="s">
        <v>8269</v>
      </c>
      <c r="T3700" t="s">
        <v>8356</v>
      </c>
      <c r="U3700" t="s">
        <v>8360</v>
      </c>
    </row>
    <row r="3701" spans="1:21" ht="50" customHeight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15" t="str">
        <f t="shared" si="171"/>
        <v>1000 to 4999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 s="9">
        <f t="shared" si="172"/>
        <v>41927.602037037039</v>
      </c>
      <c r="L3701" s="11">
        <v>2014</v>
      </c>
      <c r="M3701">
        <v>1410791216</v>
      </c>
      <c r="N3701" s="9">
        <f t="shared" si="173"/>
        <v>41897.602037037039</v>
      </c>
      <c r="O3701" s="11">
        <f>YEAR(Table1[[#This Row],[launch date  conversion]])</f>
        <v>2014</v>
      </c>
      <c r="P3701" t="b">
        <v>0</v>
      </c>
      <c r="Q3701">
        <v>40</v>
      </c>
      <c r="R3701" t="b">
        <v>1</v>
      </c>
      <c r="S3701" t="s">
        <v>8269</v>
      </c>
      <c r="T3701" t="s">
        <v>8356</v>
      </c>
      <c r="U3701" t="s">
        <v>8360</v>
      </c>
    </row>
    <row r="3702" spans="1:21" ht="50" customHeight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15" t="str">
        <f t="shared" si="171"/>
        <v>less than 1000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 s="9">
        <f t="shared" si="172"/>
        <v>41912.666666666664</v>
      </c>
      <c r="L3702" s="11">
        <v>2014</v>
      </c>
      <c r="M3702">
        <v>1409493800</v>
      </c>
      <c r="N3702" s="9">
        <f t="shared" si="173"/>
        <v>41882.585648148146</v>
      </c>
      <c r="O3702" s="11">
        <f>YEAR(Table1[[#This Row],[launch date  conversion]])</f>
        <v>2014</v>
      </c>
      <c r="P3702" t="b">
        <v>0</v>
      </c>
      <c r="Q3702">
        <v>18</v>
      </c>
      <c r="R3702" t="b">
        <v>1</v>
      </c>
      <c r="S3702" t="s">
        <v>8269</v>
      </c>
      <c r="T3702" t="s">
        <v>8356</v>
      </c>
      <c r="U3702" t="s">
        <v>8360</v>
      </c>
    </row>
    <row r="3703" spans="1:21" ht="50" customHeight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15" t="str">
        <f t="shared" si="171"/>
        <v>1000 to 4999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 s="9">
        <f t="shared" si="172"/>
        <v>42159.541585648149</v>
      </c>
      <c r="L3703" s="11">
        <v>2015</v>
      </c>
      <c r="M3703">
        <v>1430830793</v>
      </c>
      <c r="N3703" s="9">
        <f t="shared" si="173"/>
        <v>42129.541585648149</v>
      </c>
      <c r="O3703" s="11">
        <f>YEAR(Table1[[#This Row],[launch date  conversion]])</f>
        <v>2015</v>
      </c>
      <c r="P3703" t="b">
        <v>0</v>
      </c>
      <c r="Q3703">
        <v>39</v>
      </c>
      <c r="R3703" t="b">
        <v>1</v>
      </c>
      <c r="S3703" t="s">
        <v>8269</v>
      </c>
      <c r="T3703" t="s">
        <v>8356</v>
      </c>
      <c r="U3703" t="s">
        <v>8360</v>
      </c>
    </row>
    <row r="3704" spans="1:21" ht="50" customHeight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15" t="str">
        <f t="shared" si="171"/>
        <v>1000 to 4999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 s="9">
        <f t="shared" si="172"/>
        <v>42561.957638888889</v>
      </c>
      <c r="L3704" s="11">
        <v>2016</v>
      </c>
      <c r="M3704">
        <v>1464958484</v>
      </c>
      <c r="N3704" s="9">
        <f t="shared" si="173"/>
        <v>42524.53800925926</v>
      </c>
      <c r="O3704" s="11">
        <f>YEAR(Table1[[#This Row],[launch date  conversion]])</f>
        <v>2016</v>
      </c>
      <c r="P3704" t="b">
        <v>0</v>
      </c>
      <c r="Q3704">
        <v>21</v>
      </c>
      <c r="R3704" t="b">
        <v>1</v>
      </c>
      <c r="S3704" t="s">
        <v>8269</v>
      </c>
      <c r="T3704" t="s">
        <v>8356</v>
      </c>
      <c r="U3704" t="s">
        <v>8360</v>
      </c>
    </row>
    <row r="3705" spans="1:21" ht="50" customHeight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15" t="str">
        <f t="shared" si="171"/>
        <v>1000 to 4999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 s="9">
        <f t="shared" si="172"/>
        <v>42595.290972222225</v>
      </c>
      <c r="L3705" s="11">
        <v>2016</v>
      </c>
      <c r="M3705">
        <v>1467720388</v>
      </c>
      <c r="N3705" s="9">
        <f t="shared" si="173"/>
        <v>42556.504490740743</v>
      </c>
      <c r="O3705" s="11">
        <f>YEAR(Table1[[#This Row],[launch date  conversion]])</f>
        <v>2016</v>
      </c>
      <c r="P3705" t="b">
        <v>0</v>
      </c>
      <c r="Q3705">
        <v>30</v>
      </c>
      <c r="R3705" t="b">
        <v>1</v>
      </c>
      <c r="S3705" t="s">
        <v>8269</v>
      </c>
      <c r="T3705" t="s">
        <v>8356</v>
      </c>
      <c r="U3705" t="s">
        <v>8360</v>
      </c>
    </row>
    <row r="3706" spans="1:21" ht="50" customHeight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15" t="str">
        <f t="shared" si="171"/>
        <v>less than 1000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 s="9">
        <f t="shared" si="172"/>
        <v>42521.689745370371</v>
      </c>
      <c r="L3706" s="11">
        <v>2016</v>
      </c>
      <c r="M3706">
        <v>1459528394</v>
      </c>
      <c r="N3706" s="9">
        <f t="shared" si="173"/>
        <v>42461.689745370371</v>
      </c>
      <c r="O3706" s="11">
        <f>YEAR(Table1[[#This Row],[launch date  conversion]])</f>
        <v>2016</v>
      </c>
      <c r="P3706" t="b">
        <v>0</v>
      </c>
      <c r="Q3706">
        <v>27</v>
      </c>
      <c r="R3706" t="b">
        <v>1</v>
      </c>
      <c r="S3706" t="s">
        <v>8269</v>
      </c>
      <c r="T3706" t="s">
        <v>8356</v>
      </c>
      <c r="U3706" t="s">
        <v>8360</v>
      </c>
    </row>
    <row r="3707" spans="1:21" ht="50" customHeight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15" t="str">
        <f t="shared" si="171"/>
        <v>1000 to 4999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 s="9">
        <f t="shared" si="172"/>
        <v>41813.75</v>
      </c>
      <c r="L3707" s="11">
        <v>2014</v>
      </c>
      <c r="M3707">
        <v>1401714114</v>
      </c>
      <c r="N3707" s="9">
        <f t="shared" si="173"/>
        <v>41792.542986111112</v>
      </c>
      <c r="O3707" s="11">
        <f>YEAR(Table1[[#This Row],[launch date  conversion]])</f>
        <v>2014</v>
      </c>
      <c r="P3707" t="b">
        <v>0</v>
      </c>
      <c r="Q3707">
        <v>35</v>
      </c>
      <c r="R3707" t="b">
        <v>1</v>
      </c>
      <c r="S3707" t="s">
        <v>8269</v>
      </c>
      <c r="T3707" t="s">
        <v>8356</v>
      </c>
      <c r="U3707" t="s">
        <v>8360</v>
      </c>
    </row>
    <row r="3708" spans="1:21" ht="50" customHeight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15" t="str">
        <f t="shared" si="171"/>
        <v>1000 to 4999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 s="9">
        <f t="shared" si="172"/>
        <v>41894.913761574076</v>
      </c>
      <c r="L3708" s="11">
        <v>2014</v>
      </c>
      <c r="M3708">
        <v>1409262949</v>
      </c>
      <c r="N3708" s="9">
        <f t="shared" si="173"/>
        <v>41879.913761574076</v>
      </c>
      <c r="O3708" s="11">
        <f>YEAR(Table1[[#This Row],[launch date  conversion]])</f>
        <v>2014</v>
      </c>
      <c r="P3708" t="b">
        <v>0</v>
      </c>
      <c r="Q3708">
        <v>13</v>
      </c>
      <c r="R3708" t="b">
        <v>1</v>
      </c>
      <c r="S3708" t="s">
        <v>8269</v>
      </c>
      <c r="T3708" t="s">
        <v>8356</v>
      </c>
      <c r="U3708" t="s">
        <v>8360</v>
      </c>
    </row>
    <row r="3709" spans="1:21" ht="50" customHeight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15" t="str">
        <f t="shared" si="171"/>
        <v>1000 to 4999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 s="9">
        <f t="shared" si="172"/>
        <v>42573.226388888885</v>
      </c>
      <c r="L3709" s="11">
        <v>2016</v>
      </c>
      <c r="M3709">
        <v>1467335378</v>
      </c>
      <c r="N3709" s="9">
        <f t="shared" si="173"/>
        <v>42552.048356481479</v>
      </c>
      <c r="O3709" s="11">
        <f>YEAR(Table1[[#This Row],[launch date  conversion]])</f>
        <v>2016</v>
      </c>
      <c r="P3709" t="b">
        <v>0</v>
      </c>
      <c r="Q3709">
        <v>23</v>
      </c>
      <c r="R3709" t="b">
        <v>1</v>
      </c>
      <c r="S3709" t="s">
        <v>8269</v>
      </c>
      <c r="T3709" t="s">
        <v>8356</v>
      </c>
      <c r="U3709" t="s">
        <v>8360</v>
      </c>
    </row>
    <row r="3710" spans="1:21" ht="50" customHeight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15" t="str">
        <f t="shared" si="171"/>
        <v>less than 1000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 s="9">
        <f t="shared" si="172"/>
        <v>41824.142199074071</v>
      </c>
      <c r="L3710" s="11">
        <v>2014</v>
      </c>
      <c r="M3710">
        <v>1403234686</v>
      </c>
      <c r="N3710" s="9">
        <f t="shared" si="173"/>
        <v>41810.142199074071</v>
      </c>
      <c r="O3710" s="11">
        <f>YEAR(Table1[[#This Row],[launch date  conversion]])</f>
        <v>2014</v>
      </c>
      <c r="P3710" t="b">
        <v>0</v>
      </c>
      <c r="Q3710">
        <v>39</v>
      </c>
      <c r="R3710" t="b">
        <v>1</v>
      </c>
      <c r="S3710" t="s">
        <v>8269</v>
      </c>
      <c r="T3710" t="s">
        <v>8356</v>
      </c>
      <c r="U3710" t="s">
        <v>8360</v>
      </c>
    </row>
    <row r="3711" spans="1:21" ht="50" customHeight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15" t="str">
        <f t="shared" si="171"/>
        <v>1000 to 4999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 s="9">
        <f t="shared" si="172"/>
        <v>41815.707708333335</v>
      </c>
      <c r="L3711" s="11">
        <v>2014</v>
      </c>
      <c r="M3711">
        <v>1401123546</v>
      </c>
      <c r="N3711" s="9">
        <f t="shared" si="173"/>
        <v>41785.707708333335</v>
      </c>
      <c r="O3711" s="11">
        <f>YEAR(Table1[[#This Row],[launch date  conversion]])</f>
        <v>2014</v>
      </c>
      <c r="P3711" t="b">
        <v>0</v>
      </c>
      <c r="Q3711">
        <v>35</v>
      </c>
      <c r="R3711" t="b">
        <v>1</v>
      </c>
      <c r="S3711" t="s">
        <v>8269</v>
      </c>
      <c r="T3711" t="s">
        <v>8356</v>
      </c>
      <c r="U3711" t="s">
        <v>8360</v>
      </c>
    </row>
    <row r="3712" spans="1:21" ht="50" customHeight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15" t="str">
        <f t="shared" si="171"/>
        <v>1000 to 4999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 s="9">
        <f t="shared" si="172"/>
        <v>42097.576249999998</v>
      </c>
      <c r="L3712" s="11">
        <v>2015</v>
      </c>
      <c r="M3712">
        <v>1425908988</v>
      </c>
      <c r="N3712" s="9">
        <f t="shared" si="173"/>
        <v>42072.576249999998</v>
      </c>
      <c r="O3712" s="11">
        <f>YEAR(Table1[[#This Row],[launch date  conversion]])</f>
        <v>2015</v>
      </c>
      <c r="P3712" t="b">
        <v>0</v>
      </c>
      <c r="Q3712">
        <v>27</v>
      </c>
      <c r="R3712" t="b">
        <v>1</v>
      </c>
      <c r="S3712" t="s">
        <v>8269</v>
      </c>
      <c r="T3712" t="s">
        <v>8356</v>
      </c>
      <c r="U3712" t="s">
        <v>8360</v>
      </c>
    </row>
    <row r="3713" spans="1:21" ht="50" customHeight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15" t="str">
        <f t="shared" si="171"/>
        <v>less than 1000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 s="9">
        <f t="shared" si="172"/>
        <v>41805.666666666664</v>
      </c>
      <c r="L3713" s="11">
        <v>2014</v>
      </c>
      <c r="M3713">
        <v>1400606573</v>
      </c>
      <c r="N3713" s="9">
        <f t="shared" si="173"/>
        <v>41779.724224537036</v>
      </c>
      <c r="O3713" s="11">
        <f>YEAR(Table1[[#This Row],[launch date  conversion]])</f>
        <v>2014</v>
      </c>
      <c r="P3713" t="b">
        <v>0</v>
      </c>
      <c r="Q3713">
        <v>21</v>
      </c>
      <c r="R3713" t="b">
        <v>1</v>
      </c>
      <c r="S3713" t="s">
        <v>8269</v>
      </c>
      <c r="T3713" t="s">
        <v>8356</v>
      </c>
      <c r="U3713" t="s">
        <v>8360</v>
      </c>
    </row>
    <row r="3714" spans="1:21" ht="50" customHeight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15" t="str">
        <f t="shared" ref="E3714:E3777" si="174">_xlfn.IFS(D3714&lt;1000,"less than 1000",D3714&lt;5000, "1000 to 4999",D3714&lt;10000, "5000 to 9999",D3714&lt;15000, "10000 to 14999",D3714&lt;20000,"15000 to 19999",D3714&lt;25000, "20000 to 24999", D3714&lt;30000, "25000 to 29999",D3714&lt;35000,"30000 to 34999", D3714&lt;40000,"35000 to 39999", D3714&lt;45000,"40000 to 44999",D3714&lt;50000,"45000 to 49999",TRUE, "Greater than 50000")</f>
        <v>5000 to 9999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 s="9">
        <f t="shared" si="172"/>
        <v>42155.290972222225</v>
      </c>
      <c r="L3714" s="11">
        <v>2015</v>
      </c>
      <c r="M3714">
        <v>1431230867</v>
      </c>
      <c r="N3714" s="9">
        <f t="shared" si="173"/>
        <v>42134.172071759262</v>
      </c>
      <c r="O3714" s="11">
        <f>YEAR(Table1[[#This Row],[launch date  conversion]])</f>
        <v>2015</v>
      </c>
      <c r="P3714" t="b">
        <v>0</v>
      </c>
      <c r="Q3714">
        <v>104</v>
      </c>
      <c r="R3714" t="b">
        <v>1</v>
      </c>
      <c r="S3714" t="s">
        <v>8269</v>
      </c>
      <c r="T3714" t="s">
        <v>8356</v>
      </c>
      <c r="U3714" t="s">
        <v>8360</v>
      </c>
    </row>
    <row r="3715" spans="1:21" ht="50" customHeight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15" t="str">
        <f t="shared" si="174"/>
        <v>1000 to 4999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 s="9">
        <f t="shared" ref="K3715:K3778" si="175">(((J3715/60)/60)/24)+DATE(1970,1,1)</f>
        <v>42525.738032407404</v>
      </c>
      <c r="L3715" s="11">
        <v>2016</v>
      </c>
      <c r="M3715">
        <v>1463334166</v>
      </c>
      <c r="N3715" s="9">
        <f t="shared" ref="N3715:N3778" si="176">(((M3715/60)/60)/24)+DATE(1970,1,1)</f>
        <v>42505.738032407404</v>
      </c>
      <c r="O3715" s="11">
        <f>YEAR(Table1[[#This Row],[launch date  conversion]])</f>
        <v>2016</v>
      </c>
      <c r="P3715" t="b">
        <v>0</v>
      </c>
      <c r="Q3715">
        <v>19</v>
      </c>
      <c r="R3715" t="b">
        <v>1</v>
      </c>
      <c r="S3715" t="s">
        <v>8269</v>
      </c>
      <c r="T3715" t="s">
        <v>8356</v>
      </c>
      <c r="U3715" t="s">
        <v>8360</v>
      </c>
    </row>
    <row r="3716" spans="1:21" ht="50" customHeight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15" t="str">
        <f t="shared" si="174"/>
        <v>10000 to 14999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 s="9">
        <f t="shared" si="175"/>
        <v>42150.165972222225</v>
      </c>
      <c r="L3716" s="11">
        <v>2015</v>
      </c>
      <c r="M3716">
        <v>1429881667</v>
      </c>
      <c r="N3716" s="9">
        <f t="shared" si="176"/>
        <v>42118.556331018524</v>
      </c>
      <c r="O3716" s="11">
        <f>YEAR(Table1[[#This Row],[launch date  conversion]])</f>
        <v>2015</v>
      </c>
      <c r="P3716" t="b">
        <v>0</v>
      </c>
      <c r="Q3716">
        <v>97</v>
      </c>
      <c r="R3716" t="b">
        <v>1</v>
      </c>
      <c r="S3716" t="s">
        <v>8269</v>
      </c>
      <c r="T3716" t="s">
        <v>8356</v>
      </c>
      <c r="U3716" t="s">
        <v>8360</v>
      </c>
    </row>
    <row r="3717" spans="1:21" ht="50" customHeight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15" t="str">
        <f t="shared" si="174"/>
        <v>1000 to 4999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 s="9">
        <f t="shared" si="175"/>
        <v>42094.536111111112</v>
      </c>
      <c r="L3717" s="11">
        <v>2015</v>
      </c>
      <c r="M3717">
        <v>1422834819</v>
      </c>
      <c r="N3717" s="9">
        <f t="shared" si="176"/>
        <v>42036.995590277773</v>
      </c>
      <c r="O3717" s="11">
        <f>YEAR(Table1[[#This Row],[launch date  conversion]])</f>
        <v>2015</v>
      </c>
      <c r="P3717" t="b">
        <v>0</v>
      </c>
      <c r="Q3717">
        <v>27</v>
      </c>
      <c r="R3717" t="b">
        <v>1</v>
      </c>
      <c r="S3717" t="s">
        <v>8269</v>
      </c>
      <c r="T3717" t="s">
        <v>8356</v>
      </c>
      <c r="U3717" t="s">
        <v>8360</v>
      </c>
    </row>
    <row r="3718" spans="1:21" ht="50" customHeight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15" t="str">
        <f t="shared" si="174"/>
        <v>less than 1000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 s="9">
        <f t="shared" si="175"/>
        <v>42390.887835648144</v>
      </c>
      <c r="L3718" s="11">
        <v>2016</v>
      </c>
      <c r="M3718">
        <v>1450819109</v>
      </c>
      <c r="N3718" s="9">
        <f t="shared" si="176"/>
        <v>42360.887835648144</v>
      </c>
      <c r="O3718" s="11">
        <f>YEAR(Table1[[#This Row],[launch date  conversion]])</f>
        <v>2015</v>
      </c>
      <c r="P3718" t="b">
        <v>0</v>
      </c>
      <c r="Q3718">
        <v>24</v>
      </c>
      <c r="R3718" t="b">
        <v>1</v>
      </c>
      <c r="S3718" t="s">
        <v>8269</v>
      </c>
      <c r="T3718" t="s">
        <v>8356</v>
      </c>
      <c r="U3718" t="s">
        <v>8360</v>
      </c>
    </row>
    <row r="3719" spans="1:21" ht="50" customHeight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15" t="str">
        <f t="shared" si="174"/>
        <v>1000 to 4999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 s="9">
        <f t="shared" si="175"/>
        <v>42133.866307870368</v>
      </c>
      <c r="L3719" s="11">
        <v>2015</v>
      </c>
      <c r="M3719">
        <v>1428526049</v>
      </c>
      <c r="N3719" s="9">
        <f t="shared" si="176"/>
        <v>42102.866307870368</v>
      </c>
      <c r="O3719" s="11">
        <f>YEAR(Table1[[#This Row],[launch date  conversion]])</f>
        <v>2015</v>
      </c>
      <c r="P3719" t="b">
        <v>0</v>
      </c>
      <c r="Q3719">
        <v>13</v>
      </c>
      <c r="R3719" t="b">
        <v>1</v>
      </c>
      <c r="S3719" t="s">
        <v>8269</v>
      </c>
      <c r="T3719" t="s">
        <v>8356</v>
      </c>
      <c r="U3719" t="s">
        <v>8360</v>
      </c>
    </row>
    <row r="3720" spans="1:21" ht="50" customHeight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15" t="str">
        <f t="shared" si="174"/>
        <v>less than 1000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 s="9">
        <f t="shared" si="175"/>
        <v>42062.716145833328</v>
      </c>
      <c r="L3720" s="11">
        <v>2015</v>
      </c>
      <c r="M3720">
        <v>1422465075</v>
      </c>
      <c r="N3720" s="9">
        <f t="shared" si="176"/>
        <v>42032.716145833328</v>
      </c>
      <c r="O3720" s="11">
        <f>YEAR(Table1[[#This Row],[launch date  conversion]])</f>
        <v>2015</v>
      </c>
      <c r="P3720" t="b">
        <v>0</v>
      </c>
      <c r="Q3720">
        <v>46</v>
      </c>
      <c r="R3720" t="b">
        <v>1</v>
      </c>
      <c r="S3720" t="s">
        <v>8269</v>
      </c>
      <c r="T3720" t="s">
        <v>8356</v>
      </c>
      <c r="U3720" t="s">
        <v>8360</v>
      </c>
    </row>
    <row r="3721" spans="1:21" ht="50" customHeight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15" t="str">
        <f t="shared" si="174"/>
        <v>less than 1000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 s="9">
        <f t="shared" si="175"/>
        <v>42177.729930555557</v>
      </c>
      <c r="L3721" s="11">
        <v>2015</v>
      </c>
      <c r="M3721">
        <v>1432402266</v>
      </c>
      <c r="N3721" s="9">
        <f t="shared" si="176"/>
        <v>42147.729930555557</v>
      </c>
      <c r="O3721" s="11">
        <f>YEAR(Table1[[#This Row],[launch date  conversion]])</f>
        <v>2015</v>
      </c>
      <c r="P3721" t="b">
        <v>0</v>
      </c>
      <c r="Q3721">
        <v>4</v>
      </c>
      <c r="R3721" t="b">
        <v>1</v>
      </c>
      <c r="S3721" t="s">
        <v>8269</v>
      </c>
      <c r="T3721" t="s">
        <v>8356</v>
      </c>
      <c r="U3721" t="s">
        <v>8360</v>
      </c>
    </row>
    <row r="3722" spans="1:21" ht="50" customHeight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15" t="str">
        <f t="shared" si="174"/>
        <v>1000 to 4999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 s="9">
        <f t="shared" si="175"/>
        <v>42187.993125000001</v>
      </c>
      <c r="L3722" s="11">
        <v>2015</v>
      </c>
      <c r="M3722">
        <v>1433980206</v>
      </c>
      <c r="N3722" s="9">
        <f t="shared" si="176"/>
        <v>42165.993125000001</v>
      </c>
      <c r="O3722" s="11">
        <f>YEAR(Table1[[#This Row],[launch date  conversion]])</f>
        <v>2015</v>
      </c>
      <c r="P3722" t="b">
        <v>0</v>
      </c>
      <c r="Q3722">
        <v>40</v>
      </c>
      <c r="R3722" t="b">
        <v>1</v>
      </c>
      <c r="S3722" t="s">
        <v>8269</v>
      </c>
      <c r="T3722" t="s">
        <v>8356</v>
      </c>
      <c r="U3722" t="s">
        <v>8360</v>
      </c>
    </row>
    <row r="3723" spans="1:21" ht="50" customHeight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15" t="str">
        <f t="shared" si="174"/>
        <v>5000 to 9999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 s="9">
        <f t="shared" si="175"/>
        <v>41948.977824074071</v>
      </c>
      <c r="L3723" s="11">
        <v>2014</v>
      </c>
      <c r="M3723">
        <v>1413412084</v>
      </c>
      <c r="N3723" s="9">
        <f t="shared" si="176"/>
        <v>41927.936157407406</v>
      </c>
      <c r="O3723" s="11">
        <f>YEAR(Table1[[#This Row],[launch date  conversion]])</f>
        <v>2014</v>
      </c>
      <c r="P3723" t="b">
        <v>0</v>
      </c>
      <c r="Q3723">
        <v>44</v>
      </c>
      <c r="R3723" t="b">
        <v>1</v>
      </c>
      <c r="S3723" t="s">
        <v>8269</v>
      </c>
      <c r="T3723" t="s">
        <v>8356</v>
      </c>
      <c r="U3723" t="s">
        <v>8360</v>
      </c>
    </row>
    <row r="3724" spans="1:21" ht="50" customHeight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15" t="str">
        <f t="shared" si="174"/>
        <v>1000 to 4999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 s="9">
        <f t="shared" si="175"/>
        <v>42411.957638888889</v>
      </c>
      <c r="L3724" s="11">
        <v>2016</v>
      </c>
      <c r="M3724">
        <v>1452614847</v>
      </c>
      <c r="N3724" s="9">
        <f t="shared" si="176"/>
        <v>42381.671840277777</v>
      </c>
      <c r="O3724" s="11">
        <f>YEAR(Table1[[#This Row],[launch date  conversion]])</f>
        <v>2016</v>
      </c>
      <c r="P3724" t="b">
        <v>0</v>
      </c>
      <c r="Q3724">
        <v>35</v>
      </c>
      <c r="R3724" t="b">
        <v>1</v>
      </c>
      <c r="S3724" t="s">
        <v>8269</v>
      </c>
      <c r="T3724" t="s">
        <v>8356</v>
      </c>
      <c r="U3724" t="s">
        <v>8360</v>
      </c>
    </row>
    <row r="3725" spans="1:21" ht="50" customHeight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15" t="str">
        <f t="shared" si="174"/>
        <v>1000 to 4999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 s="9">
        <f t="shared" si="175"/>
        <v>41973.794699074075</v>
      </c>
      <c r="L3725" s="11">
        <v>2014</v>
      </c>
      <c r="M3725">
        <v>1414778662</v>
      </c>
      <c r="N3725" s="9">
        <f t="shared" si="176"/>
        <v>41943.753032407411</v>
      </c>
      <c r="O3725" s="11">
        <f>YEAR(Table1[[#This Row],[launch date  conversion]])</f>
        <v>2014</v>
      </c>
      <c r="P3725" t="b">
        <v>0</v>
      </c>
      <c r="Q3725">
        <v>63</v>
      </c>
      <c r="R3725" t="b">
        <v>1</v>
      </c>
      <c r="S3725" t="s">
        <v>8269</v>
      </c>
      <c r="T3725" t="s">
        <v>8356</v>
      </c>
      <c r="U3725" t="s">
        <v>8360</v>
      </c>
    </row>
    <row r="3726" spans="1:21" ht="50" customHeight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15" t="str">
        <f t="shared" si="174"/>
        <v>1000 to 4999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 s="9">
        <f t="shared" si="175"/>
        <v>42494.958333333328</v>
      </c>
      <c r="L3726" s="11">
        <v>2016</v>
      </c>
      <c r="M3726">
        <v>1459856860</v>
      </c>
      <c r="N3726" s="9">
        <f t="shared" si="176"/>
        <v>42465.491435185191</v>
      </c>
      <c r="O3726" s="11">
        <f>YEAR(Table1[[#This Row],[launch date  conversion]])</f>
        <v>2016</v>
      </c>
      <c r="P3726" t="b">
        <v>0</v>
      </c>
      <c r="Q3726">
        <v>89</v>
      </c>
      <c r="R3726" t="b">
        <v>1</v>
      </c>
      <c r="S3726" t="s">
        <v>8269</v>
      </c>
      <c r="T3726" t="s">
        <v>8356</v>
      </c>
      <c r="U3726" t="s">
        <v>8360</v>
      </c>
    </row>
    <row r="3727" spans="1:21" ht="50" customHeight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15" t="str">
        <f t="shared" si="174"/>
        <v>less than 1000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 s="9">
        <f t="shared" si="175"/>
        <v>42418.895833333328</v>
      </c>
      <c r="L3727" s="11">
        <v>2016</v>
      </c>
      <c r="M3727">
        <v>1454366467</v>
      </c>
      <c r="N3727" s="9">
        <f t="shared" si="176"/>
        <v>42401.945219907408</v>
      </c>
      <c r="O3727" s="11">
        <f>YEAR(Table1[[#This Row],[launch date  conversion]])</f>
        <v>2016</v>
      </c>
      <c r="P3727" t="b">
        <v>0</v>
      </c>
      <c r="Q3727">
        <v>15</v>
      </c>
      <c r="R3727" t="b">
        <v>1</v>
      </c>
      <c r="S3727" t="s">
        <v>8269</v>
      </c>
      <c r="T3727" t="s">
        <v>8356</v>
      </c>
      <c r="U3727" t="s">
        <v>8360</v>
      </c>
    </row>
    <row r="3728" spans="1:21" ht="50" customHeight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15" t="str">
        <f t="shared" si="174"/>
        <v>less than 1000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 s="9">
        <f t="shared" si="175"/>
        <v>42489.875</v>
      </c>
      <c r="L3728" s="11">
        <v>2016</v>
      </c>
      <c r="M3728">
        <v>1459567371</v>
      </c>
      <c r="N3728" s="9">
        <f t="shared" si="176"/>
        <v>42462.140868055561</v>
      </c>
      <c r="O3728" s="11">
        <f>YEAR(Table1[[#This Row],[launch date  conversion]])</f>
        <v>2016</v>
      </c>
      <c r="P3728" t="b">
        <v>0</v>
      </c>
      <c r="Q3728">
        <v>46</v>
      </c>
      <c r="R3728" t="b">
        <v>1</v>
      </c>
      <c r="S3728" t="s">
        <v>8269</v>
      </c>
      <c r="T3728" t="s">
        <v>8356</v>
      </c>
      <c r="U3728" t="s">
        <v>8360</v>
      </c>
    </row>
    <row r="3729" spans="1:21" ht="50" customHeight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15" t="str">
        <f t="shared" si="174"/>
        <v>1000 to 4999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 s="9">
        <f t="shared" si="175"/>
        <v>42663.204861111109</v>
      </c>
      <c r="L3729" s="11">
        <v>2016</v>
      </c>
      <c r="M3729">
        <v>1474273294</v>
      </c>
      <c r="N3729" s="9">
        <f t="shared" si="176"/>
        <v>42632.348310185189</v>
      </c>
      <c r="O3729" s="11">
        <f>YEAR(Table1[[#This Row],[launch date  conversion]])</f>
        <v>2016</v>
      </c>
      <c r="P3729" t="b">
        <v>0</v>
      </c>
      <c r="Q3729">
        <v>33</v>
      </c>
      <c r="R3729" t="b">
        <v>1</v>
      </c>
      <c r="S3729" t="s">
        <v>8269</v>
      </c>
      <c r="T3729" t="s">
        <v>8356</v>
      </c>
      <c r="U3729" t="s">
        <v>8360</v>
      </c>
    </row>
    <row r="3730" spans="1:21" ht="50" customHeight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15" t="str">
        <f t="shared" si="174"/>
        <v>20000 to 24999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 s="9">
        <f t="shared" si="175"/>
        <v>42235.171018518522</v>
      </c>
      <c r="L3730" s="11">
        <v>2015</v>
      </c>
      <c r="M3730">
        <v>1437365176</v>
      </c>
      <c r="N3730" s="9">
        <f t="shared" si="176"/>
        <v>42205.171018518522</v>
      </c>
      <c r="O3730" s="11">
        <f>YEAR(Table1[[#This Row],[launch date  conversion]])</f>
        <v>2015</v>
      </c>
      <c r="P3730" t="b">
        <v>0</v>
      </c>
      <c r="Q3730">
        <v>31</v>
      </c>
      <c r="R3730" t="b">
        <v>0</v>
      </c>
      <c r="S3730" t="s">
        <v>8269</v>
      </c>
      <c r="T3730" t="s">
        <v>8356</v>
      </c>
      <c r="U3730" t="s">
        <v>8360</v>
      </c>
    </row>
    <row r="3731" spans="1:21" ht="50" customHeight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15" t="str">
        <f t="shared" si="174"/>
        <v>5000 to 9999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 s="9">
        <f t="shared" si="175"/>
        <v>42086.16333333333</v>
      </c>
      <c r="L3731" s="11">
        <v>2015</v>
      </c>
      <c r="M3731">
        <v>1423198512</v>
      </c>
      <c r="N3731" s="9">
        <f t="shared" si="176"/>
        <v>42041.205000000002</v>
      </c>
      <c r="O3731" s="11">
        <f>YEAR(Table1[[#This Row],[launch date  conversion]])</f>
        <v>2015</v>
      </c>
      <c r="P3731" t="b">
        <v>0</v>
      </c>
      <c r="Q3731">
        <v>5</v>
      </c>
      <c r="R3731" t="b">
        <v>0</v>
      </c>
      <c r="S3731" t="s">
        <v>8269</v>
      </c>
      <c r="T3731" t="s">
        <v>8356</v>
      </c>
      <c r="U3731" t="s">
        <v>8360</v>
      </c>
    </row>
    <row r="3732" spans="1:21" ht="50" customHeight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15" t="str">
        <f t="shared" si="174"/>
        <v>1000 to 4999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 s="9">
        <f t="shared" si="175"/>
        <v>42233.677766203706</v>
      </c>
      <c r="L3732" s="11">
        <v>2015</v>
      </c>
      <c r="M3732">
        <v>1437236159</v>
      </c>
      <c r="N3732" s="9">
        <f t="shared" si="176"/>
        <v>42203.677766203706</v>
      </c>
      <c r="O3732" s="11">
        <f>YEAR(Table1[[#This Row],[launch date  conversion]])</f>
        <v>2015</v>
      </c>
      <c r="P3732" t="b">
        <v>0</v>
      </c>
      <c r="Q3732">
        <v>1</v>
      </c>
      <c r="R3732" t="b">
        <v>0</v>
      </c>
      <c r="S3732" t="s">
        <v>8269</v>
      </c>
      <c r="T3732" t="s">
        <v>8356</v>
      </c>
      <c r="U3732" t="s">
        <v>8360</v>
      </c>
    </row>
    <row r="3733" spans="1:21" ht="50" customHeight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15" t="str">
        <f t="shared" si="174"/>
        <v>5000 to 9999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 s="9">
        <f t="shared" si="175"/>
        <v>42014.140972222223</v>
      </c>
      <c r="L3733" s="11">
        <v>2015</v>
      </c>
      <c r="M3733">
        <v>1418234646</v>
      </c>
      <c r="N3733" s="9">
        <f t="shared" si="176"/>
        <v>41983.752847222218</v>
      </c>
      <c r="O3733" s="11">
        <f>YEAR(Table1[[#This Row],[launch date  conversion]])</f>
        <v>2014</v>
      </c>
      <c r="P3733" t="b">
        <v>0</v>
      </c>
      <c r="Q3733">
        <v>12</v>
      </c>
      <c r="R3733" t="b">
        <v>0</v>
      </c>
      <c r="S3733" t="s">
        <v>8269</v>
      </c>
      <c r="T3733" t="s">
        <v>8356</v>
      </c>
      <c r="U3733" t="s">
        <v>8360</v>
      </c>
    </row>
    <row r="3734" spans="1:21" ht="50" customHeight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15" t="str">
        <f t="shared" si="174"/>
        <v>less than 1000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 s="9">
        <f t="shared" si="175"/>
        <v>42028.5</v>
      </c>
      <c r="L3734" s="11">
        <v>2015</v>
      </c>
      <c r="M3734">
        <v>1416932133</v>
      </c>
      <c r="N3734" s="9">
        <f t="shared" si="176"/>
        <v>41968.677465277782</v>
      </c>
      <c r="O3734" s="11">
        <f>YEAR(Table1[[#This Row],[launch date  conversion]])</f>
        <v>2014</v>
      </c>
      <c r="P3734" t="b">
        <v>0</v>
      </c>
      <c r="Q3734">
        <v>4</v>
      </c>
      <c r="R3734" t="b">
        <v>0</v>
      </c>
      <c r="S3734" t="s">
        <v>8269</v>
      </c>
      <c r="T3734" t="s">
        <v>8356</v>
      </c>
      <c r="U3734" t="s">
        <v>8360</v>
      </c>
    </row>
    <row r="3735" spans="1:21" ht="50" customHeight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15" t="str">
        <f t="shared" si="174"/>
        <v>1000 to 4999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9">
        <f t="shared" si="175"/>
        <v>42112.9375</v>
      </c>
      <c r="L3735" s="11">
        <v>2015</v>
      </c>
      <c r="M3735">
        <v>1428539708</v>
      </c>
      <c r="N3735" s="9">
        <f t="shared" si="176"/>
        <v>42103.024398148147</v>
      </c>
      <c r="O3735" s="11">
        <f>YEAR(Table1[[#This Row],[launch date  conversion]])</f>
        <v>2015</v>
      </c>
      <c r="P3735" t="b">
        <v>0</v>
      </c>
      <c r="Q3735">
        <v>0</v>
      </c>
      <c r="R3735" t="b">
        <v>0</v>
      </c>
      <c r="S3735" t="s">
        <v>8269</v>
      </c>
      <c r="T3735" t="s">
        <v>8356</v>
      </c>
      <c r="U3735" t="s">
        <v>8360</v>
      </c>
    </row>
    <row r="3736" spans="1:21" ht="50" customHeight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15" t="str">
        <f t="shared" si="174"/>
        <v>1000 to 4999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 s="9">
        <f t="shared" si="175"/>
        <v>42149.901574074072</v>
      </c>
      <c r="L3736" s="11">
        <v>2015</v>
      </c>
      <c r="M3736">
        <v>1427405896</v>
      </c>
      <c r="N3736" s="9">
        <f t="shared" si="176"/>
        <v>42089.901574074072</v>
      </c>
      <c r="O3736" s="11">
        <f>YEAR(Table1[[#This Row],[launch date  conversion]])</f>
        <v>2015</v>
      </c>
      <c r="P3736" t="b">
        <v>0</v>
      </c>
      <c r="Q3736">
        <v>7</v>
      </c>
      <c r="R3736" t="b">
        <v>0</v>
      </c>
      <c r="S3736" t="s">
        <v>8269</v>
      </c>
      <c r="T3736" t="s">
        <v>8356</v>
      </c>
      <c r="U3736" t="s">
        <v>8360</v>
      </c>
    </row>
    <row r="3737" spans="1:21" ht="50" customHeight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15" t="str">
        <f t="shared" si="174"/>
        <v>less than 1000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 s="9">
        <f t="shared" si="175"/>
        <v>42152.693159722221</v>
      </c>
      <c r="L3737" s="11">
        <v>2015</v>
      </c>
      <c r="M3737">
        <v>1430239089</v>
      </c>
      <c r="N3737" s="9">
        <f t="shared" si="176"/>
        <v>42122.693159722221</v>
      </c>
      <c r="O3737" s="11">
        <f>YEAR(Table1[[#This Row],[launch date  conversion]])</f>
        <v>2015</v>
      </c>
      <c r="P3737" t="b">
        <v>0</v>
      </c>
      <c r="Q3737">
        <v>2</v>
      </c>
      <c r="R3737" t="b">
        <v>0</v>
      </c>
      <c r="S3737" t="s">
        <v>8269</v>
      </c>
      <c r="T3737" t="s">
        <v>8356</v>
      </c>
      <c r="U3737" t="s">
        <v>8360</v>
      </c>
    </row>
    <row r="3738" spans="1:21" ht="50" customHeight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15" t="str">
        <f t="shared" si="174"/>
        <v>1000 to 4999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 s="9">
        <f t="shared" si="175"/>
        <v>42086.75</v>
      </c>
      <c r="L3738" s="11">
        <v>2015</v>
      </c>
      <c r="M3738">
        <v>1423847093</v>
      </c>
      <c r="N3738" s="9">
        <f t="shared" si="176"/>
        <v>42048.711724537032</v>
      </c>
      <c r="O3738" s="11">
        <f>YEAR(Table1[[#This Row],[launch date  conversion]])</f>
        <v>2015</v>
      </c>
      <c r="P3738" t="b">
        <v>0</v>
      </c>
      <c r="Q3738">
        <v>1</v>
      </c>
      <c r="R3738" t="b">
        <v>0</v>
      </c>
      <c r="S3738" t="s">
        <v>8269</v>
      </c>
      <c r="T3738" t="s">
        <v>8356</v>
      </c>
      <c r="U3738" t="s">
        <v>8360</v>
      </c>
    </row>
    <row r="3739" spans="1:21" ht="50" customHeight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15" t="str">
        <f t="shared" si="174"/>
        <v>less than 1000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 s="9">
        <f t="shared" si="175"/>
        <v>42320.290972222225</v>
      </c>
      <c r="L3739" s="11">
        <v>2015</v>
      </c>
      <c r="M3739">
        <v>1445358903</v>
      </c>
      <c r="N3739" s="9">
        <f t="shared" si="176"/>
        <v>42297.691006944442</v>
      </c>
      <c r="O3739" s="11">
        <f>YEAR(Table1[[#This Row],[launch date  conversion]])</f>
        <v>2015</v>
      </c>
      <c r="P3739" t="b">
        <v>0</v>
      </c>
      <c r="Q3739">
        <v>4</v>
      </c>
      <c r="R3739" t="b">
        <v>0</v>
      </c>
      <c r="S3739" t="s">
        <v>8269</v>
      </c>
      <c r="T3739" t="s">
        <v>8356</v>
      </c>
      <c r="U3739" t="s">
        <v>8360</v>
      </c>
    </row>
    <row r="3740" spans="1:21" ht="50" customHeight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15" t="str">
        <f t="shared" si="174"/>
        <v>1000 to 4999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 s="9">
        <f t="shared" si="175"/>
        <v>41835.916666666664</v>
      </c>
      <c r="L3740" s="11">
        <v>2014</v>
      </c>
      <c r="M3740">
        <v>1403562705</v>
      </c>
      <c r="N3740" s="9">
        <f t="shared" si="176"/>
        <v>41813.938715277778</v>
      </c>
      <c r="O3740" s="11">
        <f>YEAR(Table1[[#This Row],[launch date  conversion]])</f>
        <v>2014</v>
      </c>
      <c r="P3740" t="b">
        <v>0</v>
      </c>
      <c r="Q3740">
        <v>6</v>
      </c>
      <c r="R3740" t="b">
        <v>0</v>
      </c>
      <c r="S3740" t="s">
        <v>8269</v>
      </c>
      <c r="T3740" t="s">
        <v>8356</v>
      </c>
      <c r="U3740" t="s">
        <v>8360</v>
      </c>
    </row>
    <row r="3741" spans="1:21" ht="50" customHeight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15" t="str">
        <f t="shared" si="174"/>
        <v>1000 to 4999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 s="9">
        <f t="shared" si="175"/>
        <v>42568.449861111112</v>
      </c>
      <c r="L3741" s="11">
        <v>2016</v>
      </c>
      <c r="M3741">
        <v>1467024468</v>
      </c>
      <c r="N3741" s="9">
        <f t="shared" si="176"/>
        <v>42548.449861111112</v>
      </c>
      <c r="O3741" s="11">
        <f>YEAR(Table1[[#This Row],[launch date  conversion]])</f>
        <v>2016</v>
      </c>
      <c r="P3741" t="b">
        <v>0</v>
      </c>
      <c r="Q3741">
        <v>8</v>
      </c>
      <c r="R3741" t="b">
        <v>0</v>
      </c>
      <c r="S3741" t="s">
        <v>8269</v>
      </c>
      <c r="T3741" t="s">
        <v>8356</v>
      </c>
      <c r="U3741" t="s">
        <v>8360</v>
      </c>
    </row>
    <row r="3742" spans="1:21" ht="50" customHeight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15" t="str">
        <f t="shared" si="174"/>
        <v>1000 to 4999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 s="9">
        <f t="shared" si="175"/>
        <v>41863.079143518517</v>
      </c>
      <c r="L3742" s="11">
        <v>2014</v>
      </c>
      <c r="M3742">
        <v>1405217355</v>
      </c>
      <c r="N3742" s="9">
        <f t="shared" si="176"/>
        <v>41833.089756944442</v>
      </c>
      <c r="O3742" s="11">
        <f>YEAR(Table1[[#This Row],[launch date  conversion]])</f>
        <v>2014</v>
      </c>
      <c r="P3742" t="b">
        <v>0</v>
      </c>
      <c r="Q3742">
        <v>14</v>
      </c>
      <c r="R3742" t="b">
        <v>0</v>
      </c>
      <c r="S3742" t="s">
        <v>8269</v>
      </c>
      <c r="T3742" t="s">
        <v>8356</v>
      </c>
      <c r="U3742" t="s">
        <v>8360</v>
      </c>
    </row>
    <row r="3743" spans="1:21" ht="50" customHeight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15" t="str">
        <f t="shared" si="174"/>
        <v>20000 to 24999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9">
        <f t="shared" si="175"/>
        <v>42355.920717592591</v>
      </c>
      <c r="L3743" s="11">
        <v>2015</v>
      </c>
      <c r="M3743">
        <v>1447797950</v>
      </c>
      <c r="N3743" s="9">
        <f t="shared" si="176"/>
        <v>42325.920717592591</v>
      </c>
      <c r="O3743" s="11">
        <f>YEAR(Table1[[#This Row],[launch date  conversion]])</f>
        <v>2015</v>
      </c>
      <c r="P3743" t="b">
        <v>0</v>
      </c>
      <c r="Q3743">
        <v>0</v>
      </c>
      <c r="R3743" t="b">
        <v>0</v>
      </c>
      <c r="S3743" t="s">
        <v>8269</v>
      </c>
      <c r="T3743" t="s">
        <v>8356</v>
      </c>
      <c r="U3743" t="s">
        <v>8360</v>
      </c>
    </row>
    <row r="3744" spans="1:21" ht="50" customHeight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15" t="str">
        <f t="shared" si="174"/>
        <v>5000 to 9999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 s="9">
        <f t="shared" si="175"/>
        <v>41888.214629629627</v>
      </c>
      <c r="L3744" s="11">
        <v>2014</v>
      </c>
      <c r="M3744">
        <v>1407388144</v>
      </c>
      <c r="N3744" s="9">
        <f t="shared" si="176"/>
        <v>41858.214629629627</v>
      </c>
      <c r="O3744" s="11">
        <f>YEAR(Table1[[#This Row],[launch date  conversion]])</f>
        <v>2014</v>
      </c>
      <c r="P3744" t="b">
        <v>0</v>
      </c>
      <c r="Q3744">
        <v>4</v>
      </c>
      <c r="R3744" t="b">
        <v>0</v>
      </c>
      <c r="S3744" t="s">
        <v>8269</v>
      </c>
      <c r="T3744" t="s">
        <v>8356</v>
      </c>
      <c r="U3744" t="s">
        <v>8360</v>
      </c>
    </row>
    <row r="3745" spans="1:21" ht="50" customHeight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15" t="str">
        <f t="shared" si="174"/>
        <v>1000 to 4999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9">
        <f t="shared" si="175"/>
        <v>41823.710231481484</v>
      </c>
      <c r="L3745" s="11">
        <v>2014</v>
      </c>
      <c r="M3745">
        <v>1401814964</v>
      </c>
      <c r="N3745" s="9">
        <f t="shared" si="176"/>
        <v>41793.710231481484</v>
      </c>
      <c r="O3745" s="11">
        <f>YEAR(Table1[[#This Row],[launch date  conversion]])</f>
        <v>2014</v>
      </c>
      <c r="P3745" t="b">
        <v>0</v>
      </c>
      <c r="Q3745">
        <v>0</v>
      </c>
      <c r="R3745" t="b">
        <v>0</v>
      </c>
      <c r="S3745" t="s">
        <v>8269</v>
      </c>
      <c r="T3745" t="s">
        <v>8356</v>
      </c>
      <c r="U3745" t="s">
        <v>8360</v>
      </c>
    </row>
    <row r="3746" spans="1:21" ht="50" customHeight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15" t="str">
        <f t="shared" si="174"/>
        <v>1000 to 4999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9">
        <f t="shared" si="175"/>
        <v>41825.165972222225</v>
      </c>
      <c r="L3746" s="11">
        <v>2014</v>
      </c>
      <c r="M3746">
        <v>1401823952</v>
      </c>
      <c r="N3746" s="9">
        <f t="shared" si="176"/>
        <v>41793.814259259263</v>
      </c>
      <c r="O3746" s="11">
        <f>YEAR(Table1[[#This Row],[launch date  conversion]])</f>
        <v>2014</v>
      </c>
      <c r="P3746" t="b">
        <v>0</v>
      </c>
      <c r="Q3746">
        <v>0</v>
      </c>
      <c r="R3746" t="b">
        <v>0</v>
      </c>
      <c r="S3746" t="s">
        <v>8269</v>
      </c>
      <c r="T3746" t="s">
        <v>8356</v>
      </c>
      <c r="U3746" t="s">
        <v>8360</v>
      </c>
    </row>
    <row r="3747" spans="1:21" ht="50" customHeight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15" t="str">
        <f t="shared" si="174"/>
        <v>less than 1000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9">
        <f t="shared" si="175"/>
        <v>41861.697939814818</v>
      </c>
      <c r="L3747" s="11">
        <v>2014</v>
      </c>
      <c r="M3747">
        <v>1405097102</v>
      </c>
      <c r="N3747" s="9">
        <f t="shared" si="176"/>
        <v>41831.697939814818</v>
      </c>
      <c r="O3747" s="11">
        <f>YEAR(Table1[[#This Row],[launch date  conversion]])</f>
        <v>2014</v>
      </c>
      <c r="P3747" t="b">
        <v>0</v>
      </c>
      <c r="Q3747">
        <v>1</v>
      </c>
      <c r="R3747" t="b">
        <v>0</v>
      </c>
      <c r="S3747" t="s">
        <v>8269</v>
      </c>
      <c r="T3747" t="s">
        <v>8356</v>
      </c>
      <c r="U3747" t="s">
        <v>8360</v>
      </c>
    </row>
    <row r="3748" spans="1:21" ht="50" customHeight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15" t="str">
        <f t="shared" si="174"/>
        <v>5000 to 9999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 s="9">
        <f t="shared" si="175"/>
        <v>42651.389340277776</v>
      </c>
      <c r="L3748" s="11">
        <v>2016</v>
      </c>
      <c r="M3748">
        <v>1473326439</v>
      </c>
      <c r="N3748" s="9">
        <f t="shared" si="176"/>
        <v>42621.389340277776</v>
      </c>
      <c r="O3748" s="11">
        <f>YEAR(Table1[[#This Row],[launch date  conversion]])</f>
        <v>2016</v>
      </c>
      <c r="P3748" t="b">
        <v>0</v>
      </c>
      <c r="Q3748">
        <v>1</v>
      </c>
      <c r="R3748" t="b">
        <v>0</v>
      </c>
      <c r="S3748" t="s">
        <v>8269</v>
      </c>
      <c r="T3748" t="s">
        <v>8356</v>
      </c>
      <c r="U3748" t="s">
        <v>8360</v>
      </c>
    </row>
    <row r="3749" spans="1:21" ht="50" customHeight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15" t="str">
        <f t="shared" si="174"/>
        <v>1000 to 4999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 s="9">
        <f t="shared" si="175"/>
        <v>42190.957638888889</v>
      </c>
      <c r="L3749" s="11">
        <v>2015</v>
      </c>
      <c r="M3749">
        <v>1433833896</v>
      </c>
      <c r="N3749" s="9">
        <f t="shared" si="176"/>
        <v>42164.299722222218</v>
      </c>
      <c r="O3749" s="11">
        <f>YEAR(Table1[[#This Row],[launch date  conversion]])</f>
        <v>2015</v>
      </c>
      <c r="P3749" t="b">
        <v>0</v>
      </c>
      <c r="Q3749">
        <v>1</v>
      </c>
      <c r="R3749" t="b">
        <v>0</v>
      </c>
      <c r="S3749" t="s">
        <v>8269</v>
      </c>
      <c r="T3749" t="s">
        <v>8356</v>
      </c>
      <c r="U3749" t="s">
        <v>8360</v>
      </c>
    </row>
    <row r="3750" spans="1:21" ht="50" customHeight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15" t="str">
        <f t="shared" si="174"/>
        <v>5000 to 9999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 s="9">
        <f t="shared" si="175"/>
        <v>42416.249305555553</v>
      </c>
      <c r="L3750" s="11">
        <v>2016</v>
      </c>
      <c r="M3750">
        <v>1453827436</v>
      </c>
      <c r="N3750" s="9">
        <f t="shared" si="176"/>
        <v>42395.706435185188</v>
      </c>
      <c r="O3750" s="11">
        <f>YEAR(Table1[[#This Row],[launch date  conversion]])</f>
        <v>2016</v>
      </c>
      <c r="P3750" t="b">
        <v>0</v>
      </c>
      <c r="Q3750">
        <v>52</v>
      </c>
      <c r="R3750" t="b">
        <v>1</v>
      </c>
      <c r="S3750" t="s">
        <v>8303</v>
      </c>
      <c r="T3750" t="s">
        <v>8356</v>
      </c>
      <c r="U3750" t="s">
        <v>8397</v>
      </c>
    </row>
    <row r="3751" spans="1:21" ht="50" customHeight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15" t="str">
        <f t="shared" si="174"/>
        <v>less than 1000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 s="9">
        <f t="shared" si="175"/>
        <v>42489.165972222225</v>
      </c>
      <c r="L3751" s="11">
        <v>2016</v>
      </c>
      <c r="M3751">
        <v>1459220588</v>
      </c>
      <c r="N3751" s="9">
        <f t="shared" si="176"/>
        <v>42458.127175925925</v>
      </c>
      <c r="O3751" s="11">
        <f>YEAR(Table1[[#This Row],[launch date  conversion]])</f>
        <v>2016</v>
      </c>
      <c r="P3751" t="b">
        <v>0</v>
      </c>
      <c r="Q3751">
        <v>7</v>
      </c>
      <c r="R3751" t="b">
        <v>1</v>
      </c>
      <c r="S3751" t="s">
        <v>8303</v>
      </c>
      <c r="T3751" t="s">
        <v>8356</v>
      </c>
      <c r="U3751" t="s">
        <v>8397</v>
      </c>
    </row>
    <row r="3752" spans="1:21" ht="50" customHeight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15" t="str">
        <f t="shared" si="174"/>
        <v>5000 to 9999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 s="9">
        <f t="shared" si="175"/>
        <v>42045.332638888889</v>
      </c>
      <c r="L3752" s="11">
        <v>2015</v>
      </c>
      <c r="M3752">
        <v>1421105608</v>
      </c>
      <c r="N3752" s="9">
        <f t="shared" si="176"/>
        <v>42016.981574074074</v>
      </c>
      <c r="O3752" s="11">
        <f>YEAR(Table1[[#This Row],[launch date  conversion]])</f>
        <v>2015</v>
      </c>
      <c r="P3752" t="b">
        <v>0</v>
      </c>
      <c r="Q3752">
        <v>28</v>
      </c>
      <c r="R3752" t="b">
        <v>1</v>
      </c>
      <c r="S3752" t="s">
        <v>8303</v>
      </c>
      <c r="T3752" t="s">
        <v>8356</v>
      </c>
      <c r="U3752" t="s">
        <v>8397</v>
      </c>
    </row>
    <row r="3753" spans="1:21" ht="50" customHeight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15" t="str">
        <f t="shared" si="174"/>
        <v>1000 to 4999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 s="9">
        <f t="shared" si="175"/>
        <v>42462.993900462956</v>
      </c>
      <c r="L3753" s="11">
        <v>2016</v>
      </c>
      <c r="M3753">
        <v>1454460673</v>
      </c>
      <c r="N3753" s="9">
        <f t="shared" si="176"/>
        <v>42403.035567129627</v>
      </c>
      <c r="O3753" s="11">
        <f>YEAR(Table1[[#This Row],[launch date  conversion]])</f>
        <v>2016</v>
      </c>
      <c r="P3753" t="b">
        <v>0</v>
      </c>
      <c r="Q3753">
        <v>11</v>
      </c>
      <c r="R3753" t="b">
        <v>1</v>
      </c>
      <c r="S3753" t="s">
        <v>8303</v>
      </c>
      <c r="T3753" t="s">
        <v>8356</v>
      </c>
      <c r="U3753" t="s">
        <v>8397</v>
      </c>
    </row>
    <row r="3754" spans="1:21" ht="50" customHeight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15" t="str">
        <f t="shared" si="174"/>
        <v>less than 1000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 s="9">
        <f t="shared" si="175"/>
        <v>42659.875</v>
      </c>
      <c r="L3754" s="11">
        <v>2016</v>
      </c>
      <c r="M3754">
        <v>1473189335</v>
      </c>
      <c r="N3754" s="9">
        <f t="shared" si="176"/>
        <v>42619.802488425921</v>
      </c>
      <c r="O3754" s="11">
        <f>YEAR(Table1[[#This Row],[launch date  conversion]])</f>
        <v>2016</v>
      </c>
      <c r="P3754" t="b">
        <v>0</v>
      </c>
      <c r="Q3754">
        <v>15</v>
      </c>
      <c r="R3754" t="b">
        <v>1</v>
      </c>
      <c r="S3754" t="s">
        <v>8303</v>
      </c>
      <c r="T3754" t="s">
        <v>8356</v>
      </c>
      <c r="U3754" t="s">
        <v>8397</v>
      </c>
    </row>
    <row r="3755" spans="1:21" ht="50" customHeight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15" t="str">
        <f t="shared" si="174"/>
        <v>5000 to 9999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 s="9">
        <f t="shared" si="175"/>
        <v>42158</v>
      </c>
      <c r="L3755" s="11">
        <v>2015</v>
      </c>
      <c r="M3755">
        <v>1430768800</v>
      </c>
      <c r="N3755" s="9">
        <f t="shared" si="176"/>
        <v>42128.824074074073</v>
      </c>
      <c r="O3755" s="11">
        <f>YEAR(Table1[[#This Row],[launch date  conversion]])</f>
        <v>2015</v>
      </c>
      <c r="P3755" t="b">
        <v>0</v>
      </c>
      <c r="Q3755">
        <v>30</v>
      </c>
      <c r="R3755" t="b">
        <v>1</v>
      </c>
      <c r="S3755" t="s">
        <v>8303</v>
      </c>
      <c r="T3755" t="s">
        <v>8356</v>
      </c>
      <c r="U3755" t="s">
        <v>8397</v>
      </c>
    </row>
    <row r="3756" spans="1:21" ht="50" customHeight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15" t="str">
        <f t="shared" si="174"/>
        <v>1000 to 4999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 s="9">
        <f t="shared" si="175"/>
        <v>41846.207638888889</v>
      </c>
      <c r="L3756" s="11">
        <v>2014</v>
      </c>
      <c r="M3756">
        <v>1403125737</v>
      </c>
      <c r="N3756" s="9">
        <f t="shared" si="176"/>
        <v>41808.881215277775</v>
      </c>
      <c r="O3756" s="11">
        <f>YEAR(Table1[[#This Row],[launch date  conversion]])</f>
        <v>2014</v>
      </c>
      <c r="P3756" t="b">
        <v>0</v>
      </c>
      <c r="Q3756">
        <v>27</v>
      </c>
      <c r="R3756" t="b">
        <v>1</v>
      </c>
      <c r="S3756" t="s">
        <v>8303</v>
      </c>
      <c r="T3756" t="s">
        <v>8356</v>
      </c>
      <c r="U3756" t="s">
        <v>8397</v>
      </c>
    </row>
    <row r="3757" spans="1:21" ht="50" customHeight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15" t="str">
        <f t="shared" si="174"/>
        <v>less than 1000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 s="9">
        <f t="shared" si="175"/>
        <v>42475.866979166662</v>
      </c>
      <c r="L3757" s="11">
        <v>2016</v>
      </c>
      <c r="M3757">
        <v>1458161307</v>
      </c>
      <c r="N3757" s="9">
        <f t="shared" si="176"/>
        <v>42445.866979166662</v>
      </c>
      <c r="O3757" s="11">
        <f>YEAR(Table1[[#This Row],[launch date  conversion]])</f>
        <v>2016</v>
      </c>
      <c r="P3757" t="b">
        <v>0</v>
      </c>
      <c r="Q3757">
        <v>28</v>
      </c>
      <c r="R3757" t="b">
        <v>1</v>
      </c>
      <c r="S3757" t="s">
        <v>8303</v>
      </c>
      <c r="T3757" t="s">
        <v>8356</v>
      </c>
      <c r="U3757" t="s">
        <v>8397</v>
      </c>
    </row>
    <row r="3758" spans="1:21" ht="50" customHeight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15" t="str">
        <f t="shared" si="174"/>
        <v>1000 to 4999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 s="9">
        <f t="shared" si="175"/>
        <v>41801.814791666664</v>
      </c>
      <c r="L3758" s="11">
        <v>2014</v>
      </c>
      <c r="M3758">
        <v>1399923198</v>
      </c>
      <c r="N3758" s="9">
        <f t="shared" si="176"/>
        <v>41771.814791666664</v>
      </c>
      <c r="O3758" s="11">
        <f>YEAR(Table1[[#This Row],[launch date  conversion]])</f>
        <v>2014</v>
      </c>
      <c r="P3758" t="b">
        <v>0</v>
      </c>
      <c r="Q3758">
        <v>17</v>
      </c>
      <c r="R3758" t="b">
        <v>1</v>
      </c>
      <c r="S3758" t="s">
        <v>8303</v>
      </c>
      <c r="T3758" t="s">
        <v>8356</v>
      </c>
      <c r="U3758" t="s">
        <v>8397</v>
      </c>
    </row>
    <row r="3759" spans="1:21" ht="50" customHeight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15" t="str">
        <f t="shared" si="174"/>
        <v>1000 to 4999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 s="9">
        <f t="shared" si="175"/>
        <v>41974.850868055553</v>
      </c>
      <c r="L3759" s="11">
        <v>2014</v>
      </c>
      <c r="M3759">
        <v>1415737515</v>
      </c>
      <c r="N3759" s="9">
        <f t="shared" si="176"/>
        <v>41954.850868055553</v>
      </c>
      <c r="O3759" s="11">
        <f>YEAR(Table1[[#This Row],[launch date  conversion]])</f>
        <v>2014</v>
      </c>
      <c r="P3759" t="b">
        <v>0</v>
      </c>
      <c r="Q3759">
        <v>50</v>
      </c>
      <c r="R3759" t="b">
        <v>1</v>
      </c>
      <c r="S3759" t="s">
        <v>8303</v>
      </c>
      <c r="T3759" t="s">
        <v>8356</v>
      </c>
      <c r="U3759" t="s">
        <v>8397</v>
      </c>
    </row>
    <row r="3760" spans="1:21" ht="50" customHeight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15" t="str">
        <f t="shared" si="174"/>
        <v>1000 to 4999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 s="9">
        <f t="shared" si="175"/>
        <v>41778.208333333336</v>
      </c>
      <c r="L3760" s="11">
        <v>2014</v>
      </c>
      <c r="M3760">
        <v>1397819938</v>
      </c>
      <c r="N3760" s="9">
        <f t="shared" si="176"/>
        <v>41747.471504629626</v>
      </c>
      <c r="O3760" s="11">
        <f>YEAR(Table1[[#This Row],[launch date  conversion]])</f>
        <v>2014</v>
      </c>
      <c r="P3760" t="b">
        <v>0</v>
      </c>
      <c r="Q3760">
        <v>26</v>
      </c>
      <c r="R3760" t="b">
        <v>1</v>
      </c>
      <c r="S3760" t="s">
        <v>8303</v>
      </c>
      <c r="T3760" t="s">
        <v>8356</v>
      </c>
      <c r="U3760" t="s">
        <v>8397</v>
      </c>
    </row>
    <row r="3761" spans="1:21" ht="50" customHeight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15" t="str">
        <f t="shared" si="174"/>
        <v>1000 to 4999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 s="9">
        <f t="shared" si="175"/>
        <v>42242.108252314814</v>
      </c>
      <c r="L3761" s="11">
        <v>2015</v>
      </c>
      <c r="M3761">
        <v>1435372553</v>
      </c>
      <c r="N3761" s="9">
        <f t="shared" si="176"/>
        <v>42182.108252314814</v>
      </c>
      <c r="O3761" s="11">
        <f>YEAR(Table1[[#This Row],[launch date  conversion]])</f>
        <v>2015</v>
      </c>
      <c r="P3761" t="b">
        <v>0</v>
      </c>
      <c r="Q3761">
        <v>88</v>
      </c>
      <c r="R3761" t="b">
        <v>1</v>
      </c>
      <c r="S3761" t="s">
        <v>8303</v>
      </c>
      <c r="T3761" t="s">
        <v>8356</v>
      </c>
      <c r="U3761" t="s">
        <v>8397</v>
      </c>
    </row>
    <row r="3762" spans="1:21" ht="50" customHeight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15" t="str">
        <f t="shared" si="174"/>
        <v>5000 to 9999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 s="9">
        <f t="shared" si="175"/>
        <v>41764.525300925925</v>
      </c>
      <c r="L3762" s="11">
        <v>2014</v>
      </c>
      <c r="M3762">
        <v>1397133386</v>
      </c>
      <c r="N3762" s="9">
        <f t="shared" si="176"/>
        <v>41739.525300925925</v>
      </c>
      <c r="O3762" s="11">
        <f>YEAR(Table1[[#This Row],[launch date  conversion]])</f>
        <v>2014</v>
      </c>
      <c r="P3762" t="b">
        <v>0</v>
      </c>
      <c r="Q3762">
        <v>91</v>
      </c>
      <c r="R3762" t="b">
        <v>1</v>
      </c>
      <c r="S3762" t="s">
        <v>8303</v>
      </c>
      <c r="T3762" t="s">
        <v>8356</v>
      </c>
      <c r="U3762" t="s">
        <v>8397</v>
      </c>
    </row>
    <row r="3763" spans="1:21" ht="50" customHeight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15" t="str">
        <f t="shared" si="174"/>
        <v>less than 1000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 s="9">
        <f t="shared" si="175"/>
        <v>42226.958333333328</v>
      </c>
      <c r="L3763" s="11">
        <v>2015</v>
      </c>
      <c r="M3763">
        <v>1434625937</v>
      </c>
      <c r="N3763" s="9">
        <f t="shared" si="176"/>
        <v>42173.466863425929</v>
      </c>
      <c r="O3763" s="11">
        <f>YEAR(Table1[[#This Row],[launch date  conversion]])</f>
        <v>2015</v>
      </c>
      <c r="P3763" t="b">
        <v>0</v>
      </c>
      <c r="Q3763">
        <v>3</v>
      </c>
      <c r="R3763" t="b">
        <v>1</v>
      </c>
      <c r="S3763" t="s">
        <v>8303</v>
      </c>
      <c r="T3763" t="s">
        <v>8356</v>
      </c>
      <c r="U3763" t="s">
        <v>8397</v>
      </c>
    </row>
    <row r="3764" spans="1:21" ht="50" customHeight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15" t="str">
        <f t="shared" si="174"/>
        <v>1000 to 4999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 s="9">
        <f t="shared" si="175"/>
        <v>42218.813530092593</v>
      </c>
      <c r="L3764" s="11">
        <v>2015</v>
      </c>
      <c r="M3764">
        <v>1436383889</v>
      </c>
      <c r="N3764" s="9">
        <f t="shared" si="176"/>
        <v>42193.813530092593</v>
      </c>
      <c r="O3764" s="11">
        <f>YEAR(Table1[[#This Row],[launch date  conversion]])</f>
        <v>2015</v>
      </c>
      <c r="P3764" t="b">
        <v>0</v>
      </c>
      <c r="Q3764">
        <v>28</v>
      </c>
      <c r="R3764" t="b">
        <v>1</v>
      </c>
      <c r="S3764" t="s">
        <v>8303</v>
      </c>
      <c r="T3764" t="s">
        <v>8356</v>
      </c>
      <c r="U3764" t="s">
        <v>8397</v>
      </c>
    </row>
    <row r="3765" spans="1:21" ht="50" customHeight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15" t="str">
        <f t="shared" si="174"/>
        <v>5000 to 9999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 s="9">
        <f t="shared" si="175"/>
        <v>42095.708634259259</v>
      </c>
      <c r="L3765" s="11">
        <v>2015</v>
      </c>
      <c r="M3765">
        <v>1425319226</v>
      </c>
      <c r="N3765" s="9">
        <f t="shared" si="176"/>
        <v>42065.750300925924</v>
      </c>
      <c r="O3765" s="11">
        <f>YEAR(Table1[[#This Row],[launch date  conversion]])</f>
        <v>2015</v>
      </c>
      <c r="P3765" t="b">
        <v>0</v>
      </c>
      <c r="Q3765">
        <v>77</v>
      </c>
      <c r="R3765" t="b">
        <v>1</v>
      </c>
      <c r="S3765" t="s">
        <v>8303</v>
      </c>
      <c r="T3765" t="s">
        <v>8356</v>
      </c>
      <c r="U3765" t="s">
        <v>8397</v>
      </c>
    </row>
    <row r="3766" spans="1:21" ht="50" customHeight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15" t="str">
        <f t="shared" si="174"/>
        <v>1000 to 4999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 s="9">
        <f t="shared" si="175"/>
        <v>42519.024999999994</v>
      </c>
      <c r="L3766" s="11">
        <v>2016</v>
      </c>
      <c r="M3766">
        <v>1462824832</v>
      </c>
      <c r="N3766" s="9">
        <f t="shared" si="176"/>
        <v>42499.842962962968</v>
      </c>
      <c r="O3766" s="11">
        <f>YEAR(Table1[[#This Row],[launch date  conversion]])</f>
        <v>2016</v>
      </c>
      <c r="P3766" t="b">
        <v>0</v>
      </c>
      <c r="Q3766">
        <v>27</v>
      </c>
      <c r="R3766" t="b">
        <v>1</v>
      </c>
      <c r="S3766" t="s">
        <v>8303</v>
      </c>
      <c r="T3766" t="s">
        <v>8356</v>
      </c>
      <c r="U3766" t="s">
        <v>8397</v>
      </c>
    </row>
    <row r="3767" spans="1:21" ht="50" customHeight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15" t="str">
        <f t="shared" si="174"/>
        <v>5000 to 9999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 s="9">
        <f t="shared" si="175"/>
        <v>41850.776412037041</v>
      </c>
      <c r="L3767" s="11">
        <v>2014</v>
      </c>
      <c r="M3767">
        <v>1404153482</v>
      </c>
      <c r="N3767" s="9">
        <f t="shared" si="176"/>
        <v>41820.776412037041</v>
      </c>
      <c r="O3767" s="11">
        <f>YEAR(Table1[[#This Row],[launch date  conversion]])</f>
        <v>2014</v>
      </c>
      <c r="P3767" t="b">
        <v>0</v>
      </c>
      <c r="Q3767">
        <v>107</v>
      </c>
      <c r="R3767" t="b">
        <v>1</v>
      </c>
      <c r="S3767" t="s">
        <v>8303</v>
      </c>
      <c r="T3767" t="s">
        <v>8356</v>
      </c>
      <c r="U3767" t="s">
        <v>8397</v>
      </c>
    </row>
    <row r="3768" spans="1:21" ht="50" customHeight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15" t="str">
        <f t="shared" si="174"/>
        <v>10000 to 14999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 s="9">
        <f t="shared" si="175"/>
        <v>41823.167187500003</v>
      </c>
      <c r="L3768" s="11">
        <v>2014</v>
      </c>
      <c r="M3768">
        <v>1401336045</v>
      </c>
      <c r="N3768" s="9">
        <f t="shared" si="176"/>
        <v>41788.167187500003</v>
      </c>
      <c r="O3768" s="11">
        <f>YEAR(Table1[[#This Row],[launch date  conversion]])</f>
        <v>2014</v>
      </c>
      <c r="P3768" t="b">
        <v>0</v>
      </c>
      <c r="Q3768">
        <v>96</v>
      </c>
      <c r="R3768" t="b">
        <v>1</v>
      </c>
      <c r="S3768" t="s">
        <v>8303</v>
      </c>
      <c r="T3768" t="s">
        <v>8356</v>
      </c>
      <c r="U3768" t="s">
        <v>8397</v>
      </c>
    </row>
    <row r="3769" spans="1:21" ht="50" customHeight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15" t="str">
        <f t="shared" si="174"/>
        <v>1000 to 4999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 s="9">
        <f t="shared" si="175"/>
        <v>42064.207638888889</v>
      </c>
      <c r="L3769" s="11">
        <v>2015</v>
      </c>
      <c r="M3769">
        <v>1423960097</v>
      </c>
      <c r="N3769" s="9">
        <f t="shared" si="176"/>
        <v>42050.019641203704</v>
      </c>
      <c r="O3769" s="11">
        <f>YEAR(Table1[[#This Row],[launch date  conversion]])</f>
        <v>2015</v>
      </c>
      <c r="P3769" t="b">
        <v>0</v>
      </c>
      <c r="Q3769">
        <v>56</v>
      </c>
      <c r="R3769" t="b">
        <v>1</v>
      </c>
      <c r="S3769" t="s">
        <v>8303</v>
      </c>
      <c r="T3769" t="s">
        <v>8356</v>
      </c>
      <c r="U3769" t="s">
        <v>8397</v>
      </c>
    </row>
    <row r="3770" spans="1:21" ht="50" customHeight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15" t="str">
        <f t="shared" si="174"/>
        <v>1000 to 4999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 s="9">
        <f t="shared" si="175"/>
        <v>41802.727893518517</v>
      </c>
      <c r="L3770" s="11">
        <v>2014</v>
      </c>
      <c r="M3770">
        <v>1400002090</v>
      </c>
      <c r="N3770" s="9">
        <f t="shared" si="176"/>
        <v>41772.727893518517</v>
      </c>
      <c r="O3770" s="11">
        <f>YEAR(Table1[[#This Row],[launch date  conversion]])</f>
        <v>2014</v>
      </c>
      <c r="P3770" t="b">
        <v>0</v>
      </c>
      <c r="Q3770">
        <v>58</v>
      </c>
      <c r="R3770" t="b">
        <v>1</v>
      </c>
      <c r="S3770" t="s">
        <v>8303</v>
      </c>
      <c r="T3770" t="s">
        <v>8356</v>
      </c>
      <c r="U3770" t="s">
        <v>8397</v>
      </c>
    </row>
    <row r="3771" spans="1:21" ht="50" customHeight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15" t="str">
        <f t="shared" si="174"/>
        <v>1000 to 4999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 s="9">
        <f t="shared" si="175"/>
        <v>42475.598136574074</v>
      </c>
      <c r="L3771" s="11">
        <v>2016</v>
      </c>
      <c r="M3771">
        <v>1458138079</v>
      </c>
      <c r="N3771" s="9">
        <f t="shared" si="176"/>
        <v>42445.598136574074</v>
      </c>
      <c r="O3771" s="11">
        <f>YEAR(Table1[[#This Row],[launch date  conversion]])</f>
        <v>2016</v>
      </c>
      <c r="P3771" t="b">
        <v>0</v>
      </c>
      <c r="Q3771">
        <v>15</v>
      </c>
      <c r="R3771" t="b">
        <v>1</v>
      </c>
      <c r="S3771" t="s">
        <v>8303</v>
      </c>
      <c r="T3771" t="s">
        <v>8356</v>
      </c>
      <c r="U3771" t="s">
        <v>8397</v>
      </c>
    </row>
    <row r="3772" spans="1:21" ht="50" customHeight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15" t="str">
        <f t="shared" si="174"/>
        <v>1000 to 4999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 s="9">
        <f t="shared" si="175"/>
        <v>42168.930671296301</v>
      </c>
      <c r="L3772" s="11">
        <v>2015</v>
      </c>
      <c r="M3772">
        <v>1431642010</v>
      </c>
      <c r="N3772" s="9">
        <f t="shared" si="176"/>
        <v>42138.930671296301</v>
      </c>
      <c r="O3772" s="11">
        <f>YEAR(Table1[[#This Row],[launch date  conversion]])</f>
        <v>2015</v>
      </c>
      <c r="P3772" t="b">
        <v>0</v>
      </c>
      <c r="Q3772">
        <v>20</v>
      </c>
      <c r="R3772" t="b">
        <v>1</v>
      </c>
      <c r="S3772" t="s">
        <v>8303</v>
      </c>
      <c r="T3772" t="s">
        <v>8356</v>
      </c>
      <c r="U3772" t="s">
        <v>8397</v>
      </c>
    </row>
    <row r="3773" spans="1:21" ht="50" customHeight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15" t="str">
        <f t="shared" si="174"/>
        <v>1000 to 4999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 s="9">
        <f t="shared" si="175"/>
        <v>42508</v>
      </c>
      <c r="L3773" s="11">
        <v>2016</v>
      </c>
      <c r="M3773">
        <v>1462307652</v>
      </c>
      <c r="N3773" s="9">
        <f t="shared" si="176"/>
        <v>42493.857083333336</v>
      </c>
      <c r="O3773" s="11">
        <f>YEAR(Table1[[#This Row],[launch date  conversion]])</f>
        <v>2016</v>
      </c>
      <c r="P3773" t="b">
        <v>0</v>
      </c>
      <c r="Q3773">
        <v>38</v>
      </c>
      <c r="R3773" t="b">
        <v>1</v>
      </c>
      <c r="S3773" t="s">
        <v>8303</v>
      </c>
      <c r="T3773" t="s">
        <v>8356</v>
      </c>
      <c r="U3773" t="s">
        <v>8397</v>
      </c>
    </row>
    <row r="3774" spans="1:21" ht="50" customHeight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15" t="str">
        <f t="shared" si="174"/>
        <v>5000 to 9999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 s="9">
        <f t="shared" si="175"/>
        <v>42703.25</v>
      </c>
      <c r="L3774" s="11">
        <v>2016</v>
      </c>
      <c r="M3774">
        <v>1478616506</v>
      </c>
      <c r="N3774" s="9">
        <f t="shared" si="176"/>
        <v>42682.616967592592</v>
      </c>
      <c r="O3774" s="11">
        <f>YEAR(Table1[[#This Row],[launch date  conversion]])</f>
        <v>2016</v>
      </c>
      <c r="P3774" t="b">
        <v>0</v>
      </c>
      <c r="Q3774">
        <v>33</v>
      </c>
      <c r="R3774" t="b">
        <v>1</v>
      </c>
      <c r="S3774" t="s">
        <v>8303</v>
      </c>
      <c r="T3774" t="s">
        <v>8356</v>
      </c>
      <c r="U3774" t="s">
        <v>8397</v>
      </c>
    </row>
    <row r="3775" spans="1:21" ht="50" customHeight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15" t="str">
        <f t="shared" si="174"/>
        <v>5000 to 9999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 s="9">
        <f t="shared" si="175"/>
        <v>42689.088888888888</v>
      </c>
      <c r="L3775" s="11">
        <v>2016</v>
      </c>
      <c r="M3775">
        <v>1476317247</v>
      </c>
      <c r="N3775" s="9">
        <f t="shared" si="176"/>
        <v>42656.005173611105</v>
      </c>
      <c r="O3775" s="11">
        <f>YEAR(Table1[[#This Row],[launch date  conversion]])</f>
        <v>2016</v>
      </c>
      <c r="P3775" t="b">
        <v>0</v>
      </c>
      <c r="Q3775">
        <v>57</v>
      </c>
      <c r="R3775" t="b">
        <v>1</v>
      </c>
      <c r="S3775" t="s">
        <v>8303</v>
      </c>
      <c r="T3775" t="s">
        <v>8356</v>
      </c>
      <c r="U3775" t="s">
        <v>8397</v>
      </c>
    </row>
    <row r="3776" spans="1:21" ht="50" customHeight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15" t="str">
        <f t="shared" si="174"/>
        <v>1000 to 4999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 s="9">
        <f t="shared" si="175"/>
        <v>42103.792303240742</v>
      </c>
      <c r="L3776" s="11">
        <v>2015</v>
      </c>
      <c r="M3776">
        <v>1427223655</v>
      </c>
      <c r="N3776" s="9">
        <f t="shared" si="176"/>
        <v>42087.792303240742</v>
      </c>
      <c r="O3776" s="11">
        <f>YEAR(Table1[[#This Row],[launch date  conversion]])</f>
        <v>2015</v>
      </c>
      <c r="P3776" t="b">
        <v>0</v>
      </c>
      <c r="Q3776">
        <v>25</v>
      </c>
      <c r="R3776" t="b">
        <v>1</v>
      </c>
      <c r="S3776" t="s">
        <v>8303</v>
      </c>
      <c r="T3776" t="s">
        <v>8356</v>
      </c>
      <c r="U3776" t="s">
        <v>8397</v>
      </c>
    </row>
    <row r="3777" spans="1:21" ht="50" customHeight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15" t="str">
        <f t="shared" si="174"/>
        <v>1000 to 4999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 s="9">
        <f t="shared" si="175"/>
        <v>42103.166666666672</v>
      </c>
      <c r="L3777" s="11">
        <v>2015</v>
      </c>
      <c r="M3777">
        <v>1426199843</v>
      </c>
      <c r="N3777" s="9">
        <f t="shared" si="176"/>
        <v>42075.942627314813</v>
      </c>
      <c r="O3777" s="11">
        <f>YEAR(Table1[[#This Row],[launch date  conversion]])</f>
        <v>2015</v>
      </c>
      <c r="P3777" t="b">
        <v>0</v>
      </c>
      <c r="Q3777">
        <v>14</v>
      </c>
      <c r="R3777" t="b">
        <v>1</v>
      </c>
      <c r="S3777" t="s">
        <v>8303</v>
      </c>
      <c r="T3777" t="s">
        <v>8356</v>
      </c>
      <c r="U3777" t="s">
        <v>8397</v>
      </c>
    </row>
    <row r="3778" spans="1:21" ht="50" customHeight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15" t="str">
        <f t="shared" ref="E3778:E3841" si="177">_xlfn.IFS(D3778&lt;1000,"less than 1000",D3778&lt;5000, "1000 to 4999",D3778&lt;10000, "5000 to 9999",D3778&lt;15000, "10000 to 14999",D3778&lt;20000,"15000 to 19999",D3778&lt;25000, "20000 to 24999", D3778&lt;30000, "25000 to 29999",D3778&lt;35000,"30000 to 34999", D3778&lt;40000,"35000 to 39999", D3778&lt;45000,"40000 to 44999",D3778&lt;50000,"45000 to 49999",TRUE, "Greater than 50000")</f>
        <v>5000 to 9999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 s="9">
        <f t="shared" si="175"/>
        <v>41852.041666666664</v>
      </c>
      <c r="L3778" s="11">
        <v>2014</v>
      </c>
      <c r="M3778">
        <v>1403599778</v>
      </c>
      <c r="N3778" s="9">
        <f t="shared" si="176"/>
        <v>41814.367800925924</v>
      </c>
      <c r="O3778" s="11">
        <f>YEAR(Table1[[#This Row],[launch date  conversion]])</f>
        <v>2014</v>
      </c>
      <c r="P3778" t="b">
        <v>0</v>
      </c>
      <c r="Q3778">
        <v>94</v>
      </c>
      <c r="R3778" t="b">
        <v>1</v>
      </c>
      <c r="S3778" t="s">
        <v>8303</v>
      </c>
      <c r="T3778" t="s">
        <v>8356</v>
      </c>
      <c r="U3778" t="s">
        <v>8397</v>
      </c>
    </row>
    <row r="3779" spans="1:21" ht="50" customHeight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15" t="str">
        <f t="shared" si="177"/>
        <v>1000 to 4999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 s="9">
        <f t="shared" ref="K3779:K3842" si="178">(((J3779/60)/60)/24)+DATE(1970,1,1)</f>
        <v>41909.166666666664</v>
      </c>
      <c r="L3779" s="11">
        <v>2014</v>
      </c>
      <c r="M3779">
        <v>1409884821</v>
      </c>
      <c r="N3779" s="9">
        <f t="shared" ref="N3779:N3842" si="179">(((M3779/60)/60)/24)+DATE(1970,1,1)</f>
        <v>41887.111354166671</v>
      </c>
      <c r="O3779" s="11">
        <f>YEAR(Table1[[#This Row],[launch date  conversion]])</f>
        <v>2014</v>
      </c>
      <c r="P3779" t="b">
        <v>0</v>
      </c>
      <c r="Q3779">
        <v>59</v>
      </c>
      <c r="R3779" t="b">
        <v>1</v>
      </c>
      <c r="S3779" t="s">
        <v>8303</v>
      </c>
      <c r="T3779" t="s">
        <v>8356</v>
      </c>
      <c r="U3779" t="s">
        <v>8397</v>
      </c>
    </row>
    <row r="3780" spans="1:21" ht="50" customHeight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15" t="str">
        <f t="shared" si="177"/>
        <v>1000 to 4999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 s="9">
        <f t="shared" si="178"/>
        <v>42049.819212962961</v>
      </c>
      <c r="L3780" s="11">
        <v>2015</v>
      </c>
      <c r="M3780">
        <v>1418758780</v>
      </c>
      <c r="N3780" s="9">
        <f t="shared" si="179"/>
        <v>41989.819212962961</v>
      </c>
      <c r="O3780" s="11">
        <f>YEAR(Table1[[#This Row],[launch date  conversion]])</f>
        <v>2014</v>
      </c>
      <c r="P3780" t="b">
        <v>0</v>
      </c>
      <c r="Q3780">
        <v>36</v>
      </c>
      <c r="R3780" t="b">
        <v>1</v>
      </c>
      <c r="S3780" t="s">
        <v>8303</v>
      </c>
      <c r="T3780" t="s">
        <v>8356</v>
      </c>
      <c r="U3780" t="s">
        <v>8397</v>
      </c>
    </row>
    <row r="3781" spans="1:21" ht="50" customHeight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15" t="str">
        <f t="shared" si="177"/>
        <v>15000 to 19999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 s="9">
        <f t="shared" si="178"/>
        <v>42455.693750000006</v>
      </c>
      <c r="L3781" s="11">
        <v>2016</v>
      </c>
      <c r="M3781">
        <v>1456421940</v>
      </c>
      <c r="N3781" s="9">
        <f t="shared" si="179"/>
        <v>42425.735416666663</v>
      </c>
      <c r="O3781" s="11">
        <f>YEAR(Table1[[#This Row],[launch date  conversion]])</f>
        <v>2016</v>
      </c>
      <c r="P3781" t="b">
        <v>0</v>
      </c>
      <c r="Q3781">
        <v>115</v>
      </c>
      <c r="R3781" t="b">
        <v>1</v>
      </c>
      <c r="S3781" t="s">
        <v>8303</v>
      </c>
      <c r="T3781" t="s">
        <v>8356</v>
      </c>
      <c r="U3781" t="s">
        <v>8397</v>
      </c>
    </row>
    <row r="3782" spans="1:21" ht="50" customHeight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15" t="str">
        <f t="shared" si="177"/>
        <v>1000 to 4999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 s="9">
        <f t="shared" si="178"/>
        <v>42198.837499999994</v>
      </c>
      <c r="L3782" s="11">
        <v>2015</v>
      </c>
      <c r="M3782">
        <v>1433999785</v>
      </c>
      <c r="N3782" s="9">
        <f t="shared" si="179"/>
        <v>42166.219733796301</v>
      </c>
      <c r="O3782" s="11">
        <f>YEAR(Table1[[#This Row],[launch date  conversion]])</f>
        <v>2015</v>
      </c>
      <c r="P3782" t="b">
        <v>0</v>
      </c>
      <c r="Q3782">
        <v>30</v>
      </c>
      <c r="R3782" t="b">
        <v>1</v>
      </c>
      <c r="S3782" t="s">
        <v>8303</v>
      </c>
      <c r="T3782" t="s">
        <v>8356</v>
      </c>
      <c r="U3782" t="s">
        <v>8397</v>
      </c>
    </row>
    <row r="3783" spans="1:21" ht="50" customHeight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15" t="str">
        <f t="shared" si="177"/>
        <v>1000 to 4999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 s="9">
        <f t="shared" si="178"/>
        <v>41890.882928240739</v>
      </c>
      <c r="L3783" s="11">
        <v>2014</v>
      </c>
      <c r="M3783">
        <v>1408050685</v>
      </c>
      <c r="N3783" s="9">
        <f t="shared" si="179"/>
        <v>41865.882928240739</v>
      </c>
      <c r="O3783" s="11">
        <f>YEAR(Table1[[#This Row],[launch date  conversion]])</f>
        <v>2014</v>
      </c>
      <c r="P3783" t="b">
        <v>0</v>
      </c>
      <c r="Q3783">
        <v>52</v>
      </c>
      <c r="R3783" t="b">
        <v>1</v>
      </c>
      <c r="S3783" t="s">
        <v>8303</v>
      </c>
      <c r="T3783" t="s">
        <v>8356</v>
      </c>
      <c r="U3783" t="s">
        <v>8397</v>
      </c>
    </row>
    <row r="3784" spans="1:21" ht="50" customHeight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15" t="str">
        <f t="shared" si="177"/>
        <v>1000 to 4999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 s="9">
        <f t="shared" si="178"/>
        <v>42575.958333333328</v>
      </c>
      <c r="L3784" s="11">
        <v>2016</v>
      </c>
      <c r="M3784">
        <v>1466887297</v>
      </c>
      <c r="N3784" s="9">
        <f t="shared" si="179"/>
        <v>42546.862233796302</v>
      </c>
      <c r="O3784" s="11">
        <f>YEAR(Table1[[#This Row],[launch date  conversion]])</f>
        <v>2016</v>
      </c>
      <c r="P3784" t="b">
        <v>0</v>
      </c>
      <c r="Q3784">
        <v>27</v>
      </c>
      <c r="R3784" t="b">
        <v>1</v>
      </c>
      <c r="S3784" t="s">
        <v>8303</v>
      </c>
      <c r="T3784" t="s">
        <v>8356</v>
      </c>
      <c r="U3784" t="s">
        <v>8397</v>
      </c>
    </row>
    <row r="3785" spans="1:21" ht="50" customHeight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15" t="str">
        <f t="shared" si="177"/>
        <v>1000 to 4999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 s="9">
        <f t="shared" si="178"/>
        <v>42444.666666666672</v>
      </c>
      <c r="L3785" s="11">
        <v>2016</v>
      </c>
      <c r="M3785">
        <v>1455938520</v>
      </c>
      <c r="N3785" s="9">
        <f t="shared" si="179"/>
        <v>42420.140277777777</v>
      </c>
      <c r="O3785" s="11">
        <f>YEAR(Table1[[#This Row],[launch date  conversion]])</f>
        <v>2016</v>
      </c>
      <c r="P3785" t="b">
        <v>0</v>
      </c>
      <c r="Q3785">
        <v>24</v>
      </c>
      <c r="R3785" t="b">
        <v>1</v>
      </c>
      <c r="S3785" t="s">
        <v>8303</v>
      </c>
      <c r="T3785" t="s">
        <v>8356</v>
      </c>
      <c r="U3785" t="s">
        <v>8397</v>
      </c>
    </row>
    <row r="3786" spans="1:21" ht="50" customHeight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15" t="str">
        <f t="shared" si="177"/>
        <v>1000 to 4999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 s="9">
        <f t="shared" si="178"/>
        <v>42561.980694444443</v>
      </c>
      <c r="L3786" s="11">
        <v>2016</v>
      </c>
      <c r="M3786">
        <v>1465601532</v>
      </c>
      <c r="N3786" s="9">
        <f t="shared" si="179"/>
        <v>42531.980694444443</v>
      </c>
      <c r="O3786" s="11">
        <f>YEAR(Table1[[#This Row],[launch date  conversion]])</f>
        <v>2016</v>
      </c>
      <c r="P3786" t="b">
        <v>0</v>
      </c>
      <c r="Q3786">
        <v>10</v>
      </c>
      <c r="R3786" t="b">
        <v>1</v>
      </c>
      <c r="S3786" t="s">
        <v>8303</v>
      </c>
      <c r="T3786" t="s">
        <v>8356</v>
      </c>
      <c r="U3786" t="s">
        <v>8397</v>
      </c>
    </row>
    <row r="3787" spans="1:21" ht="50" customHeight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15" t="str">
        <f t="shared" si="177"/>
        <v>1000 to 4999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 s="9">
        <f t="shared" si="178"/>
        <v>42584.418749999997</v>
      </c>
      <c r="L3787" s="11">
        <v>2016</v>
      </c>
      <c r="M3787">
        <v>1467040769</v>
      </c>
      <c r="N3787" s="9">
        <f t="shared" si="179"/>
        <v>42548.63853009259</v>
      </c>
      <c r="O3787" s="11">
        <f>YEAR(Table1[[#This Row],[launch date  conversion]])</f>
        <v>2016</v>
      </c>
      <c r="P3787" t="b">
        <v>0</v>
      </c>
      <c r="Q3787">
        <v>30</v>
      </c>
      <c r="R3787" t="b">
        <v>1</v>
      </c>
      <c r="S3787" t="s">
        <v>8303</v>
      </c>
      <c r="T3787" t="s">
        <v>8356</v>
      </c>
      <c r="U3787" t="s">
        <v>8397</v>
      </c>
    </row>
    <row r="3788" spans="1:21" ht="50" customHeight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15" t="str">
        <f t="shared" si="177"/>
        <v>5000 to 9999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 s="9">
        <f t="shared" si="178"/>
        <v>42517.037905092591</v>
      </c>
      <c r="L3788" s="11">
        <v>2016</v>
      </c>
      <c r="M3788">
        <v>1461718475</v>
      </c>
      <c r="N3788" s="9">
        <f t="shared" si="179"/>
        <v>42487.037905092591</v>
      </c>
      <c r="O3788" s="11">
        <f>YEAR(Table1[[#This Row],[launch date  conversion]])</f>
        <v>2016</v>
      </c>
      <c r="P3788" t="b">
        <v>0</v>
      </c>
      <c r="Q3788">
        <v>71</v>
      </c>
      <c r="R3788" t="b">
        <v>1</v>
      </c>
      <c r="S3788" t="s">
        <v>8303</v>
      </c>
      <c r="T3788" t="s">
        <v>8356</v>
      </c>
      <c r="U3788" t="s">
        <v>8397</v>
      </c>
    </row>
    <row r="3789" spans="1:21" ht="50" customHeight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15" t="str">
        <f t="shared" si="177"/>
        <v>less than 1000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 s="9">
        <f t="shared" si="178"/>
        <v>42196.165972222225</v>
      </c>
      <c r="L3789" s="11">
        <v>2015</v>
      </c>
      <c r="M3789">
        <v>1434113406</v>
      </c>
      <c r="N3789" s="9">
        <f t="shared" si="179"/>
        <v>42167.534791666665</v>
      </c>
      <c r="O3789" s="11">
        <f>YEAR(Table1[[#This Row],[launch date  conversion]])</f>
        <v>2015</v>
      </c>
      <c r="P3789" t="b">
        <v>0</v>
      </c>
      <c r="Q3789">
        <v>10</v>
      </c>
      <c r="R3789" t="b">
        <v>1</v>
      </c>
      <c r="S3789" t="s">
        <v>8303</v>
      </c>
      <c r="T3789" t="s">
        <v>8356</v>
      </c>
      <c r="U3789" t="s">
        <v>8397</v>
      </c>
    </row>
    <row r="3790" spans="1:21" ht="50" customHeight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15" t="str">
        <f t="shared" si="177"/>
        <v>Greater than 50000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 s="9">
        <f t="shared" si="178"/>
        <v>42361.679166666669</v>
      </c>
      <c r="L3790" s="11">
        <v>2015</v>
      </c>
      <c r="M3790">
        <v>1448469719</v>
      </c>
      <c r="N3790" s="9">
        <f t="shared" si="179"/>
        <v>42333.695821759262</v>
      </c>
      <c r="O3790" s="11">
        <f>YEAR(Table1[[#This Row],[launch date  conversion]])</f>
        <v>2015</v>
      </c>
      <c r="P3790" t="b">
        <v>0</v>
      </c>
      <c r="Q3790">
        <v>1</v>
      </c>
      <c r="R3790" t="b">
        <v>0</v>
      </c>
      <c r="S3790" t="s">
        <v>8303</v>
      </c>
      <c r="T3790" t="s">
        <v>8356</v>
      </c>
      <c r="U3790" t="s">
        <v>8397</v>
      </c>
    </row>
    <row r="3791" spans="1:21" ht="50" customHeight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15" t="str">
        <f t="shared" si="177"/>
        <v>1000 to 4999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 s="9">
        <f t="shared" si="178"/>
        <v>42170.798819444448</v>
      </c>
      <c r="L3791" s="11">
        <v>2015</v>
      </c>
      <c r="M3791">
        <v>1431630618</v>
      </c>
      <c r="N3791" s="9">
        <f t="shared" si="179"/>
        <v>42138.798819444448</v>
      </c>
      <c r="O3791" s="11">
        <f>YEAR(Table1[[#This Row],[launch date  conversion]])</f>
        <v>2015</v>
      </c>
      <c r="P3791" t="b">
        <v>0</v>
      </c>
      <c r="Q3791">
        <v>4</v>
      </c>
      <c r="R3791" t="b">
        <v>0</v>
      </c>
      <c r="S3791" t="s">
        <v>8303</v>
      </c>
      <c r="T3791" t="s">
        <v>8356</v>
      </c>
      <c r="U3791" t="s">
        <v>8397</v>
      </c>
    </row>
    <row r="3792" spans="1:21" ht="50" customHeight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15" t="str">
        <f t="shared" si="177"/>
        <v>15000 to 19999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9">
        <f t="shared" si="178"/>
        <v>42696.708599537036</v>
      </c>
      <c r="L3792" s="11">
        <v>2016</v>
      </c>
      <c r="M3792">
        <v>1477238423</v>
      </c>
      <c r="N3792" s="9">
        <f t="shared" si="179"/>
        <v>42666.666932870372</v>
      </c>
      <c r="O3792" s="11">
        <f>YEAR(Table1[[#This Row],[launch date  conversion]])</f>
        <v>2016</v>
      </c>
      <c r="P3792" t="b">
        <v>0</v>
      </c>
      <c r="Q3792">
        <v>0</v>
      </c>
      <c r="R3792" t="b">
        <v>0</v>
      </c>
      <c r="S3792" t="s">
        <v>8303</v>
      </c>
      <c r="T3792" t="s">
        <v>8356</v>
      </c>
      <c r="U3792" t="s">
        <v>8397</v>
      </c>
    </row>
    <row r="3793" spans="1:21" ht="50" customHeight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15" t="str">
        <f t="shared" si="177"/>
        <v>1000 to 4999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9">
        <f t="shared" si="178"/>
        <v>41826.692037037035</v>
      </c>
      <c r="L3793" s="11">
        <v>2014</v>
      </c>
      <c r="M3793">
        <v>1399480592</v>
      </c>
      <c r="N3793" s="9">
        <f t="shared" si="179"/>
        <v>41766.692037037035</v>
      </c>
      <c r="O3793" s="11">
        <f>YEAR(Table1[[#This Row],[launch date  conversion]])</f>
        <v>2014</v>
      </c>
      <c r="P3793" t="b">
        <v>0</v>
      </c>
      <c r="Q3793">
        <v>0</v>
      </c>
      <c r="R3793" t="b">
        <v>0</v>
      </c>
      <c r="S3793" t="s">
        <v>8303</v>
      </c>
      <c r="T3793" t="s">
        <v>8356</v>
      </c>
      <c r="U3793" t="s">
        <v>8397</v>
      </c>
    </row>
    <row r="3794" spans="1:21" ht="50" customHeight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15" t="str">
        <f t="shared" si="177"/>
        <v>10000 to 14999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 s="9">
        <f t="shared" si="178"/>
        <v>42200.447013888886</v>
      </c>
      <c r="L3794" s="11">
        <v>2015</v>
      </c>
      <c r="M3794">
        <v>1434365022</v>
      </c>
      <c r="N3794" s="9">
        <f t="shared" si="179"/>
        <v>42170.447013888886</v>
      </c>
      <c r="O3794" s="11">
        <f>YEAR(Table1[[#This Row],[launch date  conversion]])</f>
        <v>2015</v>
      </c>
      <c r="P3794" t="b">
        <v>0</v>
      </c>
      <c r="Q3794">
        <v>2</v>
      </c>
      <c r="R3794" t="b">
        <v>0</v>
      </c>
      <c r="S3794" t="s">
        <v>8303</v>
      </c>
      <c r="T3794" t="s">
        <v>8356</v>
      </c>
      <c r="U3794" t="s">
        <v>8397</v>
      </c>
    </row>
    <row r="3795" spans="1:21" ht="50" customHeight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15" t="str">
        <f t="shared" si="177"/>
        <v>5000 to 9999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 s="9">
        <f t="shared" si="178"/>
        <v>41989.938993055555</v>
      </c>
      <c r="L3795" s="11">
        <v>2014</v>
      </c>
      <c r="M3795">
        <v>1416954729</v>
      </c>
      <c r="N3795" s="9">
        <f t="shared" si="179"/>
        <v>41968.938993055555</v>
      </c>
      <c r="O3795" s="11">
        <f>YEAR(Table1[[#This Row],[launch date  conversion]])</f>
        <v>2014</v>
      </c>
      <c r="P3795" t="b">
        <v>0</v>
      </c>
      <c r="Q3795">
        <v>24</v>
      </c>
      <c r="R3795" t="b">
        <v>0</v>
      </c>
      <c r="S3795" t="s">
        <v>8303</v>
      </c>
      <c r="T3795" t="s">
        <v>8356</v>
      </c>
      <c r="U3795" t="s">
        <v>8397</v>
      </c>
    </row>
    <row r="3796" spans="1:21" ht="50" customHeight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15" t="str">
        <f t="shared" si="177"/>
        <v>5000 to 9999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 s="9">
        <f t="shared" si="178"/>
        <v>42162.58048611111</v>
      </c>
      <c r="L3796" s="11">
        <v>2015</v>
      </c>
      <c r="M3796">
        <v>1431093354</v>
      </c>
      <c r="N3796" s="9">
        <f t="shared" si="179"/>
        <v>42132.58048611111</v>
      </c>
      <c r="O3796" s="11">
        <f>YEAR(Table1[[#This Row],[launch date  conversion]])</f>
        <v>2015</v>
      </c>
      <c r="P3796" t="b">
        <v>0</v>
      </c>
      <c r="Q3796">
        <v>1</v>
      </c>
      <c r="R3796" t="b">
        <v>0</v>
      </c>
      <c r="S3796" t="s">
        <v>8303</v>
      </c>
      <c r="T3796" t="s">
        <v>8356</v>
      </c>
      <c r="U3796" t="s">
        <v>8397</v>
      </c>
    </row>
    <row r="3797" spans="1:21" ht="50" customHeight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15" t="str">
        <f t="shared" si="177"/>
        <v>less than 1000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 s="9">
        <f t="shared" si="178"/>
        <v>42244.9375</v>
      </c>
      <c r="L3797" s="11">
        <v>2015</v>
      </c>
      <c r="M3797">
        <v>1437042490</v>
      </c>
      <c r="N3797" s="9">
        <f t="shared" si="179"/>
        <v>42201.436226851853</v>
      </c>
      <c r="O3797" s="11">
        <f>YEAR(Table1[[#This Row],[launch date  conversion]])</f>
        <v>2015</v>
      </c>
      <c r="P3797" t="b">
        <v>0</v>
      </c>
      <c r="Q3797">
        <v>2</v>
      </c>
      <c r="R3797" t="b">
        <v>0</v>
      </c>
      <c r="S3797" t="s">
        <v>8303</v>
      </c>
      <c r="T3797" t="s">
        <v>8356</v>
      </c>
      <c r="U3797" t="s">
        <v>8397</v>
      </c>
    </row>
    <row r="3798" spans="1:21" ht="50" customHeight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15" t="str">
        <f t="shared" si="177"/>
        <v>20000 to 24999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 s="9">
        <f t="shared" si="178"/>
        <v>42749.029583333337</v>
      </c>
      <c r="L3798" s="11">
        <v>2017</v>
      </c>
      <c r="M3798">
        <v>1479170556</v>
      </c>
      <c r="N3798" s="9">
        <f t="shared" si="179"/>
        <v>42689.029583333337</v>
      </c>
      <c r="O3798" s="11">
        <f>YEAR(Table1[[#This Row],[launch date  conversion]])</f>
        <v>2016</v>
      </c>
      <c r="P3798" t="b">
        <v>0</v>
      </c>
      <c r="Q3798">
        <v>1</v>
      </c>
      <c r="R3798" t="b">
        <v>0</v>
      </c>
      <c r="S3798" t="s">
        <v>8303</v>
      </c>
      <c r="T3798" t="s">
        <v>8356</v>
      </c>
      <c r="U3798" t="s">
        <v>8397</v>
      </c>
    </row>
    <row r="3799" spans="1:21" ht="50" customHeight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15" t="str">
        <f t="shared" si="177"/>
        <v>5000 to 9999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 s="9">
        <f t="shared" si="178"/>
        <v>42114.881539351853</v>
      </c>
      <c r="L3799" s="11">
        <v>2015</v>
      </c>
      <c r="M3799">
        <v>1426972165</v>
      </c>
      <c r="N3799" s="9">
        <f t="shared" si="179"/>
        <v>42084.881539351853</v>
      </c>
      <c r="O3799" s="11">
        <f>YEAR(Table1[[#This Row],[launch date  conversion]])</f>
        <v>2015</v>
      </c>
      <c r="P3799" t="b">
        <v>0</v>
      </c>
      <c r="Q3799">
        <v>37</v>
      </c>
      <c r="R3799" t="b">
        <v>0</v>
      </c>
      <c r="S3799" t="s">
        <v>8303</v>
      </c>
      <c r="T3799" t="s">
        <v>8356</v>
      </c>
      <c r="U3799" t="s">
        <v>8397</v>
      </c>
    </row>
    <row r="3800" spans="1:21" ht="50" customHeight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15" t="str">
        <f t="shared" si="177"/>
        <v>Greater than 50000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 s="9">
        <f t="shared" si="178"/>
        <v>41861.722777777781</v>
      </c>
      <c r="L3800" s="11">
        <v>2014</v>
      </c>
      <c r="M3800">
        <v>1405099248</v>
      </c>
      <c r="N3800" s="9">
        <f t="shared" si="179"/>
        <v>41831.722777777781</v>
      </c>
      <c r="O3800" s="11">
        <f>YEAR(Table1[[#This Row],[launch date  conversion]])</f>
        <v>2014</v>
      </c>
      <c r="P3800" t="b">
        <v>0</v>
      </c>
      <c r="Q3800">
        <v>5</v>
      </c>
      <c r="R3800" t="b">
        <v>0</v>
      </c>
      <c r="S3800" t="s">
        <v>8303</v>
      </c>
      <c r="T3800" t="s">
        <v>8356</v>
      </c>
      <c r="U3800" t="s">
        <v>8397</v>
      </c>
    </row>
    <row r="3801" spans="1:21" ht="50" customHeight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15" t="str">
        <f t="shared" si="177"/>
        <v>10000 to 14999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 s="9">
        <f t="shared" si="178"/>
        <v>42440.93105324074</v>
      </c>
      <c r="L3801" s="11">
        <v>2016</v>
      </c>
      <c r="M3801">
        <v>1455142843</v>
      </c>
      <c r="N3801" s="9">
        <f t="shared" si="179"/>
        <v>42410.93105324074</v>
      </c>
      <c r="O3801" s="11">
        <f>YEAR(Table1[[#This Row],[launch date  conversion]])</f>
        <v>2016</v>
      </c>
      <c r="P3801" t="b">
        <v>0</v>
      </c>
      <c r="Q3801">
        <v>4</v>
      </c>
      <c r="R3801" t="b">
        <v>0</v>
      </c>
      <c r="S3801" t="s">
        <v>8303</v>
      </c>
      <c r="T3801" t="s">
        <v>8356</v>
      </c>
      <c r="U3801" t="s">
        <v>8397</v>
      </c>
    </row>
    <row r="3802" spans="1:21" ht="50" customHeight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15" t="str">
        <f t="shared" si="177"/>
        <v>20000 to 24999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 s="9">
        <f t="shared" si="178"/>
        <v>42015.207638888889</v>
      </c>
      <c r="L3802" s="11">
        <v>2015</v>
      </c>
      <c r="M3802">
        <v>1418146883</v>
      </c>
      <c r="N3802" s="9">
        <f t="shared" si="179"/>
        <v>41982.737071759257</v>
      </c>
      <c r="O3802" s="11">
        <f>YEAR(Table1[[#This Row],[launch date  conversion]])</f>
        <v>2014</v>
      </c>
      <c r="P3802" t="b">
        <v>0</v>
      </c>
      <c r="Q3802">
        <v>16</v>
      </c>
      <c r="R3802" t="b">
        <v>0</v>
      </c>
      <c r="S3802" t="s">
        <v>8303</v>
      </c>
      <c r="T3802" t="s">
        <v>8356</v>
      </c>
      <c r="U3802" t="s">
        <v>8397</v>
      </c>
    </row>
    <row r="3803" spans="1:21" ht="50" customHeight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15" t="str">
        <f t="shared" si="177"/>
        <v>5000 to 9999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 s="9">
        <f t="shared" si="178"/>
        <v>42006.676111111112</v>
      </c>
      <c r="L3803" s="11">
        <v>2015</v>
      </c>
      <c r="M3803">
        <v>1417536816</v>
      </c>
      <c r="N3803" s="9">
        <f t="shared" si="179"/>
        <v>41975.676111111112</v>
      </c>
      <c r="O3803" s="11">
        <f>YEAR(Table1[[#This Row],[launch date  conversion]])</f>
        <v>2014</v>
      </c>
      <c r="P3803" t="b">
        <v>0</v>
      </c>
      <c r="Q3803">
        <v>9</v>
      </c>
      <c r="R3803" t="b">
        <v>0</v>
      </c>
      <c r="S3803" t="s">
        <v>8303</v>
      </c>
      <c r="T3803" t="s">
        <v>8356</v>
      </c>
      <c r="U3803" t="s">
        <v>8397</v>
      </c>
    </row>
    <row r="3804" spans="1:21" ht="50" customHeight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15" t="str">
        <f t="shared" si="177"/>
        <v>1000 to 4999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9">
        <f t="shared" si="178"/>
        <v>42299.126226851848</v>
      </c>
      <c r="L3804" s="11">
        <v>2015</v>
      </c>
      <c r="M3804">
        <v>1442890906</v>
      </c>
      <c r="N3804" s="9">
        <f t="shared" si="179"/>
        <v>42269.126226851848</v>
      </c>
      <c r="O3804" s="11">
        <f>YEAR(Table1[[#This Row],[launch date  conversion]])</f>
        <v>2015</v>
      </c>
      <c r="P3804" t="b">
        <v>0</v>
      </c>
      <c r="Q3804">
        <v>0</v>
      </c>
      <c r="R3804" t="b">
        <v>0</v>
      </c>
      <c r="S3804" t="s">
        <v>8303</v>
      </c>
      <c r="T3804" t="s">
        <v>8356</v>
      </c>
      <c r="U3804" t="s">
        <v>8397</v>
      </c>
    </row>
    <row r="3805" spans="1:21" ht="50" customHeight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15" t="str">
        <f t="shared" si="177"/>
        <v>10000 to 14999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 s="9">
        <f t="shared" si="178"/>
        <v>42433.971851851849</v>
      </c>
      <c r="L3805" s="11">
        <v>2016</v>
      </c>
      <c r="M3805">
        <v>1454541568</v>
      </c>
      <c r="N3805" s="9">
        <f t="shared" si="179"/>
        <v>42403.971851851849</v>
      </c>
      <c r="O3805" s="11">
        <f>YEAR(Table1[[#This Row],[launch date  conversion]])</f>
        <v>2016</v>
      </c>
      <c r="P3805" t="b">
        <v>0</v>
      </c>
      <c r="Q3805">
        <v>40</v>
      </c>
      <c r="R3805" t="b">
        <v>0</v>
      </c>
      <c r="S3805" t="s">
        <v>8303</v>
      </c>
      <c r="T3805" t="s">
        <v>8356</v>
      </c>
      <c r="U3805" t="s">
        <v>8397</v>
      </c>
    </row>
    <row r="3806" spans="1:21" ht="50" customHeight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15" t="str">
        <f t="shared" si="177"/>
        <v>5000 to 9999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9">
        <f t="shared" si="178"/>
        <v>42582.291666666672</v>
      </c>
      <c r="L3806" s="11">
        <v>2016</v>
      </c>
      <c r="M3806">
        <v>1465172024</v>
      </c>
      <c r="N3806" s="9">
        <f t="shared" si="179"/>
        <v>42527.00953703704</v>
      </c>
      <c r="O3806" s="11">
        <f>YEAR(Table1[[#This Row],[launch date  conversion]])</f>
        <v>2016</v>
      </c>
      <c r="P3806" t="b">
        <v>0</v>
      </c>
      <c r="Q3806">
        <v>0</v>
      </c>
      <c r="R3806" t="b">
        <v>0</v>
      </c>
      <c r="S3806" t="s">
        <v>8303</v>
      </c>
      <c r="T3806" t="s">
        <v>8356</v>
      </c>
      <c r="U3806" t="s">
        <v>8397</v>
      </c>
    </row>
    <row r="3807" spans="1:21" ht="50" customHeight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15" t="str">
        <f t="shared" si="177"/>
        <v>Greater than 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 s="9">
        <f t="shared" si="178"/>
        <v>41909.887037037035</v>
      </c>
      <c r="L3807" s="11">
        <v>2014</v>
      </c>
      <c r="M3807">
        <v>1406668640</v>
      </c>
      <c r="N3807" s="9">
        <f t="shared" si="179"/>
        <v>41849.887037037035</v>
      </c>
      <c r="O3807" s="11">
        <f>YEAR(Table1[[#This Row],[launch date  conversion]])</f>
        <v>2014</v>
      </c>
      <c r="P3807" t="b">
        <v>0</v>
      </c>
      <c r="Q3807">
        <v>2</v>
      </c>
      <c r="R3807" t="b">
        <v>0</v>
      </c>
      <c r="S3807" t="s">
        <v>8303</v>
      </c>
      <c r="T3807" t="s">
        <v>8356</v>
      </c>
      <c r="U3807" t="s">
        <v>8397</v>
      </c>
    </row>
    <row r="3808" spans="1:21" ht="50" customHeight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15" t="str">
        <f t="shared" si="177"/>
        <v>5000 to 9999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 s="9">
        <f t="shared" si="178"/>
        <v>41819.259039351848</v>
      </c>
      <c r="L3808" s="11">
        <v>2014</v>
      </c>
      <c r="M3808">
        <v>1402294381</v>
      </c>
      <c r="N3808" s="9">
        <f t="shared" si="179"/>
        <v>41799.259039351848</v>
      </c>
      <c r="O3808" s="11">
        <f>YEAR(Table1[[#This Row],[launch date  conversion]])</f>
        <v>2014</v>
      </c>
      <c r="P3808" t="b">
        <v>0</v>
      </c>
      <c r="Q3808">
        <v>1</v>
      </c>
      <c r="R3808" t="b">
        <v>0</v>
      </c>
      <c r="S3808" t="s">
        <v>8303</v>
      </c>
      <c r="T3808" t="s">
        <v>8356</v>
      </c>
      <c r="U3808" t="s">
        <v>8397</v>
      </c>
    </row>
    <row r="3809" spans="1:21" ht="50" customHeight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15" t="str">
        <f t="shared" si="177"/>
        <v>1000 to 4999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 s="9">
        <f t="shared" si="178"/>
        <v>42097.909016203703</v>
      </c>
      <c r="L3809" s="11">
        <v>2015</v>
      </c>
      <c r="M3809">
        <v>1427492939</v>
      </c>
      <c r="N3809" s="9">
        <f t="shared" si="179"/>
        <v>42090.909016203703</v>
      </c>
      <c r="O3809" s="11">
        <f>YEAR(Table1[[#This Row],[launch date  conversion]])</f>
        <v>2015</v>
      </c>
      <c r="P3809" t="b">
        <v>0</v>
      </c>
      <c r="Q3809">
        <v>9</v>
      </c>
      <c r="R3809" t="b">
        <v>0</v>
      </c>
      <c r="S3809" t="s">
        <v>8303</v>
      </c>
      <c r="T3809" t="s">
        <v>8356</v>
      </c>
      <c r="U3809" t="s">
        <v>8397</v>
      </c>
    </row>
    <row r="3810" spans="1:21" ht="50" customHeight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15" t="str">
        <f t="shared" si="177"/>
        <v>1000 to 4999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 s="9">
        <f t="shared" si="178"/>
        <v>42119.412256944444</v>
      </c>
      <c r="L3810" s="11">
        <v>2015</v>
      </c>
      <c r="M3810">
        <v>1424775219</v>
      </c>
      <c r="N3810" s="9">
        <f t="shared" si="179"/>
        <v>42059.453923611116</v>
      </c>
      <c r="O3810" s="11">
        <f>YEAR(Table1[[#This Row],[launch date  conversion]])</f>
        <v>2015</v>
      </c>
      <c r="P3810" t="b">
        <v>0</v>
      </c>
      <c r="Q3810">
        <v>24</v>
      </c>
      <c r="R3810" t="b">
        <v>1</v>
      </c>
      <c r="S3810" t="s">
        <v>8269</v>
      </c>
      <c r="T3810" t="s">
        <v>8356</v>
      </c>
      <c r="U3810" t="s">
        <v>8360</v>
      </c>
    </row>
    <row r="3811" spans="1:21" ht="50" customHeight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15" t="str">
        <f t="shared" si="177"/>
        <v>1000 to 4999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 s="9">
        <f t="shared" si="178"/>
        <v>41850.958333333336</v>
      </c>
      <c r="L3811" s="11">
        <v>2014</v>
      </c>
      <c r="M3811">
        <v>1402403907</v>
      </c>
      <c r="N3811" s="9">
        <f t="shared" si="179"/>
        <v>41800.526701388888</v>
      </c>
      <c r="O3811" s="11">
        <f>YEAR(Table1[[#This Row],[launch date  conversion]])</f>
        <v>2014</v>
      </c>
      <c r="P3811" t="b">
        <v>0</v>
      </c>
      <c r="Q3811">
        <v>38</v>
      </c>
      <c r="R3811" t="b">
        <v>1</v>
      </c>
      <c r="S3811" t="s">
        <v>8269</v>
      </c>
      <c r="T3811" t="s">
        <v>8356</v>
      </c>
      <c r="U3811" t="s">
        <v>8360</v>
      </c>
    </row>
    <row r="3812" spans="1:21" ht="50" customHeight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15" t="str">
        <f t="shared" si="177"/>
        <v>1000 to 4999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 s="9">
        <f t="shared" si="178"/>
        <v>42084.807384259257</v>
      </c>
      <c r="L3812" s="11">
        <v>2015</v>
      </c>
      <c r="M3812">
        <v>1424377358</v>
      </c>
      <c r="N3812" s="9">
        <f t="shared" si="179"/>
        <v>42054.849050925928</v>
      </c>
      <c r="O3812" s="11">
        <f>YEAR(Table1[[#This Row],[launch date  conversion]])</f>
        <v>2015</v>
      </c>
      <c r="P3812" t="b">
        <v>0</v>
      </c>
      <c r="Q3812">
        <v>26</v>
      </c>
      <c r="R3812" t="b">
        <v>1</v>
      </c>
      <c r="S3812" t="s">
        <v>8269</v>
      </c>
      <c r="T3812" t="s">
        <v>8356</v>
      </c>
      <c r="U3812" t="s">
        <v>8360</v>
      </c>
    </row>
    <row r="3813" spans="1:21" ht="50" customHeight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15" t="str">
        <f t="shared" si="177"/>
        <v>less than 1000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 s="9">
        <f t="shared" si="178"/>
        <v>42521.458333333328</v>
      </c>
      <c r="L3813" s="11">
        <v>2016</v>
      </c>
      <c r="M3813">
        <v>1461769373</v>
      </c>
      <c r="N3813" s="9">
        <f t="shared" si="179"/>
        <v>42487.62700231481</v>
      </c>
      <c r="O3813" s="11">
        <f>YEAR(Table1[[#This Row],[launch date  conversion]])</f>
        <v>2016</v>
      </c>
      <c r="P3813" t="b">
        <v>0</v>
      </c>
      <c r="Q3813">
        <v>19</v>
      </c>
      <c r="R3813" t="b">
        <v>1</v>
      </c>
      <c r="S3813" t="s">
        <v>8269</v>
      </c>
      <c r="T3813" t="s">
        <v>8356</v>
      </c>
      <c r="U3813" t="s">
        <v>8360</v>
      </c>
    </row>
    <row r="3814" spans="1:21" ht="50" customHeight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15" t="str">
        <f t="shared" si="177"/>
        <v>1000 to 4999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 s="9">
        <f t="shared" si="178"/>
        <v>42156.165972222225</v>
      </c>
      <c r="L3814" s="11">
        <v>2015</v>
      </c>
      <c r="M3814">
        <v>1429120908</v>
      </c>
      <c r="N3814" s="9">
        <f t="shared" si="179"/>
        <v>42109.751250000001</v>
      </c>
      <c r="O3814" s="11">
        <f>YEAR(Table1[[#This Row],[launch date  conversion]])</f>
        <v>2015</v>
      </c>
      <c r="P3814" t="b">
        <v>0</v>
      </c>
      <c r="Q3814">
        <v>11</v>
      </c>
      <c r="R3814" t="b">
        <v>1</v>
      </c>
      <c r="S3814" t="s">
        <v>8269</v>
      </c>
      <c r="T3814" t="s">
        <v>8356</v>
      </c>
      <c r="U3814" t="s">
        <v>8360</v>
      </c>
    </row>
    <row r="3815" spans="1:21" ht="50" customHeight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15" t="str">
        <f t="shared" si="177"/>
        <v>1000 to 4999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 s="9">
        <f t="shared" si="178"/>
        <v>42535.904861111107</v>
      </c>
      <c r="L3815" s="11">
        <v>2016</v>
      </c>
      <c r="M3815">
        <v>1462603021</v>
      </c>
      <c r="N3815" s="9">
        <f t="shared" si="179"/>
        <v>42497.275706018518</v>
      </c>
      <c r="O3815" s="11">
        <f>YEAR(Table1[[#This Row],[launch date  conversion]])</f>
        <v>2016</v>
      </c>
      <c r="P3815" t="b">
        <v>0</v>
      </c>
      <c r="Q3815">
        <v>27</v>
      </c>
      <c r="R3815" t="b">
        <v>1</v>
      </c>
      <c r="S3815" t="s">
        <v>8269</v>
      </c>
      <c r="T3815" t="s">
        <v>8356</v>
      </c>
      <c r="U3815" t="s">
        <v>8360</v>
      </c>
    </row>
    <row r="3816" spans="1:21" ht="50" customHeight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15" t="str">
        <f t="shared" si="177"/>
        <v>1000 to 4999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 s="9">
        <f t="shared" si="178"/>
        <v>42095.165972222225</v>
      </c>
      <c r="L3816" s="11">
        <v>2015</v>
      </c>
      <c r="M3816">
        <v>1424727712</v>
      </c>
      <c r="N3816" s="9">
        <f t="shared" si="179"/>
        <v>42058.904074074075</v>
      </c>
      <c r="O3816" s="11">
        <f>YEAR(Table1[[#This Row],[launch date  conversion]])</f>
        <v>2015</v>
      </c>
      <c r="P3816" t="b">
        <v>0</v>
      </c>
      <c r="Q3816">
        <v>34</v>
      </c>
      <c r="R3816" t="b">
        <v>1</v>
      </c>
      <c r="S3816" t="s">
        <v>8269</v>
      </c>
      <c r="T3816" t="s">
        <v>8356</v>
      </c>
      <c r="U3816" t="s">
        <v>8360</v>
      </c>
    </row>
    <row r="3817" spans="1:21" ht="50" customHeight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15" t="str">
        <f t="shared" si="177"/>
        <v>1000 to 4999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 s="9">
        <f t="shared" si="178"/>
        <v>42236.958333333328</v>
      </c>
      <c r="L3817" s="11">
        <v>2015</v>
      </c>
      <c r="M3817">
        <v>1437545657</v>
      </c>
      <c r="N3817" s="9">
        <f t="shared" si="179"/>
        <v>42207.259918981479</v>
      </c>
      <c r="O3817" s="11">
        <f>YEAR(Table1[[#This Row],[launch date  conversion]])</f>
        <v>2015</v>
      </c>
      <c r="P3817" t="b">
        <v>0</v>
      </c>
      <c r="Q3817">
        <v>20</v>
      </c>
      <c r="R3817" t="b">
        <v>1</v>
      </c>
      <c r="S3817" t="s">
        <v>8269</v>
      </c>
      <c r="T3817" t="s">
        <v>8356</v>
      </c>
      <c r="U3817" t="s">
        <v>8360</v>
      </c>
    </row>
    <row r="3818" spans="1:21" ht="50" customHeight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15" t="str">
        <f t="shared" si="177"/>
        <v>1000 to 4999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 s="9">
        <f t="shared" si="178"/>
        <v>41837.690081018518</v>
      </c>
      <c r="L3818" s="11">
        <v>2014</v>
      </c>
      <c r="M3818">
        <v>1403022823</v>
      </c>
      <c r="N3818" s="9">
        <f t="shared" si="179"/>
        <v>41807.690081018518</v>
      </c>
      <c r="O3818" s="11">
        <f>YEAR(Table1[[#This Row],[launch date  conversion]])</f>
        <v>2014</v>
      </c>
      <c r="P3818" t="b">
        <v>0</v>
      </c>
      <c r="Q3818">
        <v>37</v>
      </c>
      <c r="R3818" t="b">
        <v>1</v>
      </c>
      <c r="S3818" t="s">
        <v>8269</v>
      </c>
      <c r="T3818" t="s">
        <v>8356</v>
      </c>
      <c r="U3818" t="s">
        <v>8360</v>
      </c>
    </row>
    <row r="3819" spans="1:21" ht="50" customHeight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15" t="str">
        <f t="shared" si="177"/>
        <v>1000 to 4999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 s="9">
        <f t="shared" si="178"/>
        <v>42301.165972222225</v>
      </c>
      <c r="L3819" s="11">
        <v>2015</v>
      </c>
      <c r="M3819">
        <v>1444236216</v>
      </c>
      <c r="N3819" s="9">
        <f t="shared" si="179"/>
        <v>42284.69694444444</v>
      </c>
      <c r="O3819" s="11">
        <f>YEAR(Table1[[#This Row],[launch date  conversion]])</f>
        <v>2015</v>
      </c>
      <c r="P3819" t="b">
        <v>0</v>
      </c>
      <c r="Q3819">
        <v>20</v>
      </c>
      <c r="R3819" t="b">
        <v>1</v>
      </c>
      <c r="S3819" t="s">
        <v>8269</v>
      </c>
      <c r="T3819" t="s">
        <v>8356</v>
      </c>
      <c r="U3819" t="s">
        <v>8360</v>
      </c>
    </row>
    <row r="3820" spans="1:21" ht="50" customHeight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15" t="str">
        <f t="shared" si="177"/>
        <v>less than 1000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 s="9">
        <f t="shared" si="178"/>
        <v>42075.800717592589</v>
      </c>
      <c r="L3820" s="11">
        <v>2015</v>
      </c>
      <c r="M3820">
        <v>1423599182</v>
      </c>
      <c r="N3820" s="9">
        <f t="shared" si="179"/>
        <v>42045.84238425926</v>
      </c>
      <c r="O3820" s="11">
        <f>YEAR(Table1[[#This Row],[launch date  conversion]])</f>
        <v>2015</v>
      </c>
      <c r="P3820" t="b">
        <v>0</v>
      </c>
      <c r="Q3820">
        <v>10</v>
      </c>
      <c r="R3820" t="b">
        <v>1</v>
      </c>
      <c r="S3820" t="s">
        <v>8269</v>
      </c>
      <c r="T3820" t="s">
        <v>8356</v>
      </c>
      <c r="U3820" t="s">
        <v>8360</v>
      </c>
    </row>
    <row r="3821" spans="1:21" ht="50" customHeight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15" t="str">
        <f t="shared" si="177"/>
        <v>1000 to 4999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 s="9">
        <f t="shared" si="178"/>
        <v>42202.876388888893</v>
      </c>
      <c r="L3821" s="11">
        <v>2015</v>
      </c>
      <c r="M3821">
        <v>1435554104</v>
      </c>
      <c r="N3821" s="9">
        <f t="shared" si="179"/>
        <v>42184.209537037037</v>
      </c>
      <c r="O3821" s="11">
        <f>YEAR(Table1[[#This Row],[launch date  conversion]])</f>
        <v>2015</v>
      </c>
      <c r="P3821" t="b">
        <v>0</v>
      </c>
      <c r="Q3821">
        <v>26</v>
      </c>
      <c r="R3821" t="b">
        <v>1</v>
      </c>
      <c r="S3821" t="s">
        <v>8269</v>
      </c>
      <c r="T3821" t="s">
        <v>8356</v>
      </c>
      <c r="U3821" t="s">
        <v>8360</v>
      </c>
    </row>
    <row r="3822" spans="1:21" ht="50" customHeight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15" t="str">
        <f t="shared" si="177"/>
        <v>less than 1000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 s="9">
        <f t="shared" si="178"/>
        <v>42190.651817129634</v>
      </c>
      <c r="L3822" s="11">
        <v>2015</v>
      </c>
      <c r="M3822">
        <v>1433518717</v>
      </c>
      <c r="N3822" s="9">
        <f t="shared" si="179"/>
        <v>42160.651817129634</v>
      </c>
      <c r="O3822" s="11">
        <f>YEAR(Table1[[#This Row],[launch date  conversion]])</f>
        <v>2015</v>
      </c>
      <c r="P3822" t="b">
        <v>0</v>
      </c>
      <c r="Q3822">
        <v>20</v>
      </c>
      <c r="R3822" t="b">
        <v>1</v>
      </c>
      <c r="S3822" t="s">
        <v>8269</v>
      </c>
      <c r="T3822" t="s">
        <v>8356</v>
      </c>
      <c r="U3822" t="s">
        <v>8360</v>
      </c>
    </row>
    <row r="3823" spans="1:21" ht="50" customHeight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15" t="str">
        <f t="shared" si="177"/>
        <v>1000 to 4999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 s="9">
        <f t="shared" si="178"/>
        <v>42373.180636574078</v>
      </c>
      <c r="L3823" s="11">
        <v>2016</v>
      </c>
      <c r="M3823">
        <v>1449116407</v>
      </c>
      <c r="N3823" s="9">
        <f t="shared" si="179"/>
        <v>42341.180636574078</v>
      </c>
      <c r="O3823" s="11">
        <f>YEAR(Table1[[#This Row],[launch date  conversion]])</f>
        <v>2015</v>
      </c>
      <c r="P3823" t="b">
        <v>0</v>
      </c>
      <c r="Q3823">
        <v>46</v>
      </c>
      <c r="R3823" t="b">
        <v>1</v>
      </c>
      <c r="S3823" t="s">
        <v>8269</v>
      </c>
      <c r="T3823" t="s">
        <v>8356</v>
      </c>
      <c r="U3823" t="s">
        <v>8360</v>
      </c>
    </row>
    <row r="3824" spans="1:21" ht="50" customHeight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15" t="str">
        <f t="shared" si="177"/>
        <v>5000 to 9999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 s="9">
        <f t="shared" si="178"/>
        <v>42388.957638888889</v>
      </c>
      <c r="L3824" s="11">
        <v>2016</v>
      </c>
      <c r="M3824">
        <v>1448136417</v>
      </c>
      <c r="N3824" s="9">
        <f t="shared" si="179"/>
        <v>42329.838159722218</v>
      </c>
      <c r="O3824" s="11">
        <f>YEAR(Table1[[#This Row],[launch date  conversion]])</f>
        <v>2015</v>
      </c>
      <c r="P3824" t="b">
        <v>0</v>
      </c>
      <c r="Q3824">
        <v>76</v>
      </c>
      <c r="R3824" t="b">
        <v>1</v>
      </c>
      <c r="S3824" t="s">
        <v>8269</v>
      </c>
      <c r="T3824" t="s">
        <v>8356</v>
      </c>
      <c r="U3824" t="s">
        <v>8360</v>
      </c>
    </row>
    <row r="3825" spans="1:21" ht="50" customHeight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15" t="str">
        <f t="shared" si="177"/>
        <v>1000 to 4999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 s="9">
        <f t="shared" si="178"/>
        <v>42205.165972222225</v>
      </c>
      <c r="L3825" s="11">
        <v>2015</v>
      </c>
      <c r="M3825">
        <v>1434405044</v>
      </c>
      <c r="N3825" s="9">
        <f t="shared" si="179"/>
        <v>42170.910231481481</v>
      </c>
      <c r="O3825" s="11">
        <f>YEAR(Table1[[#This Row],[launch date  conversion]])</f>
        <v>2015</v>
      </c>
      <c r="P3825" t="b">
        <v>0</v>
      </c>
      <c r="Q3825">
        <v>41</v>
      </c>
      <c r="R3825" t="b">
        <v>1</v>
      </c>
      <c r="S3825" t="s">
        <v>8269</v>
      </c>
      <c r="T3825" t="s">
        <v>8356</v>
      </c>
      <c r="U3825" t="s">
        <v>8360</v>
      </c>
    </row>
    <row r="3826" spans="1:21" ht="50" customHeight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15" t="str">
        <f t="shared" si="177"/>
        <v>less than 1000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 s="9">
        <f t="shared" si="178"/>
        <v>42583.570138888885</v>
      </c>
      <c r="L3826" s="11">
        <v>2016</v>
      </c>
      <c r="M3826">
        <v>1469026903</v>
      </c>
      <c r="N3826" s="9">
        <f t="shared" si="179"/>
        <v>42571.626192129625</v>
      </c>
      <c r="O3826" s="11">
        <f>YEAR(Table1[[#This Row],[launch date  conversion]])</f>
        <v>2016</v>
      </c>
      <c r="P3826" t="b">
        <v>0</v>
      </c>
      <c r="Q3826">
        <v>7</v>
      </c>
      <c r="R3826" t="b">
        <v>1</v>
      </c>
      <c r="S3826" t="s">
        <v>8269</v>
      </c>
      <c r="T3826" t="s">
        <v>8356</v>
      </c>
      <c r="U3826" t="s">
        <v>8360</v>
      </c>
    </row>
    <row r="3827" spans="1:21" ht="50" customHeight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15" t="str">
        <f t="shared" si="177"/>
        <v>5000 to 9999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 s="9">
        <f t="shared" si="178"/>
        <v>42172.069606481484</v>
      </c>
      <c r="L3827" s="11">
        <v>2015</v>
      </c>
      <c r="M3827">
        <v>1432690814</v>
      </c>
      <c r="N3827" s="9">
        <f t="shared" si="179"/>
        <v>42151.069606481484</v>
      </c>
      <c r="O3827" s="11">
        <f>YEAR(Table1[[#This Row],[launch date  conversion]])</f>
        <v>2015</v>
      </c>
      <c r="P3827" t="b">
        <v>0</v>
      </c>
      <c r="Q3827">
        <v>49</v>
      </c>
      <c r="R3827" t="b">
        <v>1</v>
      </c>
      <c r="S3827" t="s">
        <v>8269</v>
      </c>
      <c r="T3827" t="s">
        <v>8356</v>
      </c>
      <c r="U3827" t="s">
        <v>8360</v>
      </c>
    </row>
    <row r="3828" spans="1:21" ht="50" customHeight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15" t="str">
        <f t="shared" si="177"/>
        <v>less than 1000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 s="9">
        <f t="shared" si="178"/>
        <v>42131.423541666663</v>
      </c>
      <c r="L3828" s="11">
        <v>2015</v>
      </c>
      <c r="M3828">
        <v>1428401394</v>
      </c>
      <c r="N3828" s="9">
        <f t="shared" si="179"/>
        <v>42101.423541666663</v>
      </c>
      <c r="O3828" s="11">
        <f>YEAR(Table1[[#This Row],[launch date  conversion]])</f>
        <v>2015</v>
      </c>
      <c r="P3828" t="b">
        <v>0</v>
      </c>
      <c r="Q3828">
        <v>26</v>
      </c>
      <c r="R3828" t="b">
        <v>1</v>
      </c>
      <c r="S3828" t="s">
        <v>8269</v>
      </c>
      <c r="T3828" t="s">
        <v>8356</v>
      </c>
      <c r="U3828" t="s">
        <v>8360</v>
      </c>
    </row>
    <row r="3829" spans="1:21" ht="50" customHeight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15" t="str">
        <f t="shared" si="177"/>
        <v>1000 to 4999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 s="9">
        <f t="shared" si="178"/>
        <v>42090</v>
      </c>
      <c r="L3829" s="11">
        <v>2015</v>
      </c>
      <c r="M3829">
        <v>1422656201</v>
      </c>
      <c r="N3829" s="9">
        <f t="shared" si="179"/>
        <v>42034.928252314814</v>
      </c>
      <c r="O3829" s="11">
        <f>YEAR(Table1[[#This Row],[launch date  conversion]])</f>
        <v>2015</v>
      </c>
      <c r="P3829" t="b">
        <v>0</v>
      </c>
      <c r="Q3829">
        <v>65</v>
      </c>
      <c r="R3829" t="b">
        <v>1</v>
      </c>
      <c r="S3829" t="s">
        <v>8269</v>
      </c>
      <c r="T3829" t="s">
        <v>8356</v>
      </c>
      <c r="U3829" t="s">
        <v>8360</v>
      </c>
    </row>
    <row r="3830" spans="1:21" ht="50" customHeight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15" t="str">
        <f t="shared" si="177"/>
        <v>5000 to 9999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 s="9">
        <f t="shared" si="178"/>
        <v>42004.569293981483</v>
      </c>
      <c r="L3830" s="11">
        <v>2014</v>
      </c>
      <c r="M3830">
        <v>1414845587</v>
      </c>
      <c r="N3830" s="9">
        <f t="shared" si="179"/>
        <v>41944.527627314819</v>
      </c>
      <c r="O3830" s="11">
        <f>YEAR(Table1[[#This Row],[launch date  conversion]])</f>
        <v>2014</v>
      </c>
      <c r="P3830" t="b">
        <v>0</v>
      </c>
      <c r="Q3830">
        <v>28</v>
      </c>
      <c r="R3830" t="b">
        <v>1</v>
      </c>
      <c r="S3830" t="s">
        <v>8269</v>
      </c>
      <c r="T3830" t="s">
        <v>8356</v>
      </c>
      <c r="U3830" t="s">
        <v>8360</v>
      </c>
    </row>
    <row r="3831" spans="1:21" ht="50" customHeight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15" t="str">
        <f t="shared" si="177"/>
        <v>less than 1000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 s="9">
        <f t="shared" si="178"/>
        <v>42613.865405092598</v>
      </c>
      <c r="L3831" s="11">
        <v>2016</v>
      </c>
      <c r="M3831">
        <v>1470948371</v>
      </c>
      <c r="N3831" s="9">
        <f t="shared" si="179"/>
        <v>42593.865405092598</v>
      </c>
      <c r="O3831" s="11">
        <f>YEAR(Table1[[#This Row],[launch date  conversion]])</f>
        <v>2016</v>
      </c>
      <c r="P3831" t="b">
        <v>0</v>
      </c>
      <c r="Q3831">
        <v>8</v>
      </c>
      <c r="R3831" t="b">
        <v>1</v>
      </c>
      <c r="S3831" t="s">
        <v>8269</v>
      </c>
      <c r="T3831" t="s">
        <v>8356</v>
      </c>
      <c r="U3831" t="s">
        <v>8360</v>
      </c>
    </row>
    <row r="3832" spans="1:21" ht="50" customHeight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15" t="str">
        <f t="shared" si="177"/>
        <v>less than 1000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9">
        <f t="shared" si="178"/>
        <v>42517.740868055553</v>
      </c>
      <c r="L3832" s="11">
        <v>2016</v>
      </c>
      <c r="M3832">
        <v>1463161611</v>
      </c>
      <c r="N3832" s="9">
        <f t="shared" si="179"/>
        <v>42503.740868055553</v>
      </c>
      <c r="O3832" s="11">
        <f>YEAR(Table1[[#This Row],[launch date  conversion]])</f>
        <v>2016</v>
      </c>
      <c r="P3832" t="b">
        <v>0</v>
      </c>
      <c r="Q3832">
        <v>3</v>
      </c>
      <c r="R3832" t="b">
        <v>1</v>
      </c>
      <c r="S3832" t="s">
        <v>8269</v>
      </c>
      <c r="T3832" t="s">
        <v>8356</v>
      </c>
      <c r="U3832" t="s">
        <v>8360</v>
      </c>
    </row>
    <row r="3833" spans="1:21" ht="50" customHeight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15" t="str">
        <f t="shared" si="177"/>
        <v>less than 1000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 s="9">
        <f t="shared" si="178"/>
        <v>41948.890567129631</v>
      </c>
      <c r="L3833" s="11">
        <v>2014</v>
      </c>
      <c r="M3833">
        <v>1413404545</v>
      </c>
      <c r="N3833" s="9">
        <f t="shared" si="179"/>
        <v>41927.848900462966</v>
      </c>
      <c r="O3833" s="11">
        <f>YEAR(Table1[[#This Row],[launch date  conversion]])</f>
        <v>2014</v>
      </c>
      <c r="P3833" t="b">
        <v>0</v>
      </c>
      <c r="Q3833">
        <v>9</v>
      </c>
      <c r="R3833" t="b">
        <v>1</v>
      </c>
      <c r="S3833" t="s">
        <v>8269</v>
      </c>
      <c r="T3833" t="s">
        <v>8356</v>
      </c>
      <c r="U3833" t="s">
        <v>8360</v>
      </c>
    </row>
    <row r="3834" spans="1:21" ht="50" customHeight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15" t="str">
        <f t="shared" si="177"/>
        <v>1000 to 4999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 s="9">
        <f t="shared" si="178"/>
        <v>42420.114988425921</v>
      </c>
      <c r="L3834" s="11">
        <v>2016</v>
      </c>
      <c r="M3834">
        <v>1452048335</v>
      </c>
      <c r="N3834" s="9">
        <f t="shared" si="179"/>
        <v>42375.114988425921</v>
      </c>
      <c r="O3834" s="11">
        <f>YEAR(Table1[[#This Row],[launch date  conversion]])</f>
        <v>2016</v>
      </c>
      <c r="P3834" t="b">
        <v>0</v>
      </c>
      <c r="Q3834">
        <v>9</v>
      </c>
      <c r="R3834" t="b">
        <v>1</v>
      </c>
      <c r="S3834" t="s">
        <v>8269</v>
      </c>
      <c r="T3834" t="s">
        <v>8356</v>
      </c>
      <c r="U3834" t="s">
        <v>8360</v>
      </c>
    </row>
    <row r="3835" spans="1:21" ht="50" customHeight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15" t="str">
        <f t="shared" si="177"/>
        <v>1000 to 4999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 s="9">
        <f t="shared" si="178"/>
        <v>41974.797916666663</v>
      </c>
      <c r="L3835" s="11">
        <v>2014</v>
      </c>
      <c r="M3835">
        <v>1416516972</v>
      </c>
      <c r="N3835" s="9">
        <f t="shared" si="179"/>
        <v>41963.872361111105</v>
      </c>
      <c r="O3835" s="11">
        <f>YEAR(Table1[[#This Row],[launch date  conversion]])</f>
        <v>2014</v>
      </c>
      <c r="P3835" t="b">
        <v>0</v>
      </c>
      <c r="Q3835">
        <v>20</v>
      </c>
      <c r="R3835" t="b">
        <v>1</v>
      </c>
      <c r="S3835" t="s">
        <v>8269</v>
      </c>
      <c r="T3835" t="s">
        <v>8356</v>
      </c>
      <c r="U3835" t="s">
        <v>8360</v>
      </c>
    </row>
    <row r="3836" spans="1:21" ht="50" customHeight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15" t="str">
        <f t="shared" si="177"/>
        <v>1000 to 4999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 s="9">
        <f t="shared" si="178"/>
        <v>42173.445219907408</v>
      </c>
      <c r="L3836" s="11">
        <v>2015</v>
      </c>
      <c r="M3836">
        <v>1432032067</v>
      </c>
      <c r="N3836" s="9">
        <f t="shared" si="179"/>
        <v>42143.445219907408</v>
      </c>
      <c r="O3836" s="11">
        <f>YEAR(Table1[[#This Row],[launch date  conversion]])</f>
        <v>2015</v>
      </c>
      <c r="P3836" t="b">
        <v>0</v>
      </c>
      <c r="Q3836">
        <v>57</v>
      </c>
      <c r="R3836" t="b">
        <v>1</v>
      </c>
      <c r="S3836" t="s">
        <v>8269</v>
      </c>
      <c r="T3836" t="s">
        <v>8356</v>
      </c>
      <c r="U3836" t="s">
        <v>8360</v>
      </c>
    </row>
    <row r="3837" spans="1:21" ht="50" customHeight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15" t="str">
        <f t="shared" si="177"/>
        <v>less than 1000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 s="9">
        <f t="shared" si="178"/>
        <v>42481.94222222222</v>
      </c>
      <c r="L3837" s="11">
        <v>2016</v>
      </c>
      <c r="M3837">
        <v>1459463808</v>
      </c>
      <c r="N3837" s="9">
        <f t="shared" si="179"/>
        <v>42460.94222222222</v>
      </c>
      <c r="O3837" s="11">
        <f>YEAR(Table1[[#This Row],[launch date  conversion]])</f>
        <v>2016</v>
      </c>
      <c r="P3837" t="b">
        <v>0</v>
      </c>
      <c r="Q3837">
        <v>8</v>
      </c>
      <c r="R3837" t="b">
        <v>1</v>
      </c>
      <c r="S3837" t="s">
        <v>8269</v>
      </c>
      <c r="T3837" t="s">
        <v>8356</v>
      </c>
      <c r="U3837" t="s">
        <v>8360</v>
      </c>
    </row>
    <row r="3838" spans="1:21" ht="50" customHeight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15" t="str">
        <f t="shared" si="177"/>
        <v>less than 1000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 s="9">
        <f t="shared" si="178"/>
        <v>42585.172916666663</v>
      </c>
      <c r="L3838" s="11">
        <v>2016</v>
      </c>
      <c r="M3838">
        <v>1467497652</v>
      </c>
      <c r="N3838" s="9">
        <f t="shared" si="179"/>
        <v>42553.926527777774</v>
      </c>
      <c r="O3838" s="11">
        <f>YEAR(Table1[[#This Row],[launch date  conversion]])</f>
        <v>2016</v>
      </c>
      <c r="P3838" t="b">
        <v>0</v>
      </c>
      <c r="Q3838">
        <v>14</v>
      </c>
      <c r="R3838" t="b">
        <v>1</v>
      </c>
      <c r="S3838" t="s">
        <v>8269</v>
      </c>
      <c r="T3838" t="s">
        <v>8356</v>
      </c>
      <c r="U3838" t="s">
        <v>8360</v>
      </c>
    </row>
    <row r="3839" spans="1:21" ht="50" customHeight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15" t="str">
        <f t="shared" si="177"/>
        <v>1000 to 4999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 s="9">
        <f t="shared" si="178"/>
        <v>42188.765717592592</v>
      </c>
      <c r="L3839" s="11">
        <v>2015</v>
      </c>
      <c r="M3839">
        <v>1432837358</v>
      </c>
      <c r="N3839" s="9">
        <f t="shared" si="179"/>
        <v>42152.765717592592</v>
      </c>
      <c r="O3839" s="11">
        <f>YEAR(Table1[[#This Row],[launch date  conversion]])</f>
        <v>2015</v>
      </c>
      <c r="P3839" t="b">
        <v>0</v>
      </c>
      <c r="Q3839">
        <v>17</v>
      </c>
      <c r="R3839" t="b">
        <v>1</v>
      </c>
      <c r="S3839" t="s">
        <v>8269</v>
      </c>
      <c r="T3839" t="s">
        <v>8356</v>
      </c>
      <c r="U3839" t="s">
        <v>8360</v>
      </c>
    </row>
    <row r="3840" spans="1:21" ht="50" customHeight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15" t="str">
        <f t="shared" si="177"/>
        <v>Greater than 50000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 s="9">
        <f t="shared" si="178"/>
        <v>42146.710752314815</v>
      </c>
      <c r="L3840" s="11">
        <v>2015</v>
      </c>
      <c r="M3840">
        <v>1429722209</v>
      </c>
      <c r="N3840" s="9">
        <f t="shared" si="179"/>
        <v>42116.710752314815</v>
      </c>
      <c r="O3840" s="11">
        <f>YEAR(Table1[[#This Row],[launch date  conversion]])</f>
        <v>2015</v>
      </c>
      <c r="P3840" t="b">
        <v>0</v>
      </c>
      <c r="Q3840">
        <v>100</v>
      </c>
      <c r="R3840" t="b">
        <v>1</v>
      </c>
      <c r="S3840" t="s">
        <v>8269</v>
      </c>
      <c r="T3840" t="s">
        <v>8356</v>
      </c>
      <c r="U3840" t="s">
        <v>8360</v>
      </c>
    </row>
    <row r="3841" spans="1:21" ht="50" customHeight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15" t="str">
        <f t="shared" si="177"/>
        <v>1000 to 4999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 s="9">
        <f t="shared" si="178"/>
        <v>42215.142638888887</v>
      </c>
      <c r="L3841" s="11">
        <v>2015</v>
      </c>
      <c r="M3841">
        <v>1433042724</v>
      </c>
      <c r="N3841" s="9">
        <f t="shared" si="179"/>
        <v>42155.142638888887</v>
      </c>
      <c r="O3841" s="11">
        <f>YEAR(Table1[[#This Row],[launch date  conversion]])</f>
        <v>2015</v>
      </c>
      <c r="P3841" t="b">
        <v>0</v>
      </c>
      <c r="Q3841">
        <v>32</v>
      </c>
      <c r="R3841" t="b">
        <v>1</v>
      </c>
      <c r="S3841" t="s">
        <v>8269</v>
      </c>
      <c r="T3841" t="s">
        <v>8356</v>
      </c>
      <c r="U3841" t="s">
        <v>8360</v>
      </c>
    </row>
    <row r="3842" spans="1:21" ht="50" customHeight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15" t="str">
        <f t="shared" ref="E3842:E3905" si="180">_xlfn.IFS(D3842&lt;1000,"less than 1000",D3842&lt;5000, "1000 to 4999",D3842&lt;10000, "5000 to 9999",D3842&lt;15000, "10000 to 14999",D3842&lt;20000,"15000 to 19999",D3842&lt;25000, "20000 to 24999", D3842&lt;30000, "25000 to 29999",D3842&lt;35000,"30000 to 34999", D3842&lt;40000,"35000 to 39999", D3842&lt;45000,"40000 to 44999",D3842&lt;50000,"45000 to 49999",TRUE, "Greater than 50000")</f>
        <v>less than 1000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 s="9">
        <f t="shared" si="178"/>
        <v>42457.660057870366</v>
      </c>
      <c r="L3842" s="11">
        <v>2016</v>
      </c>
      <c r="M3842">
        <v>1457023829</v>
      </c>
      <c r="N3842" s="9">
        <f t="shared" si="179"/>
        <v>42432.701724537037</v>
      </c>
      <c r="O3842" s="11">
        <f>YEAR(Table1[[#This Row],[launch date  conversion]])</f>
        <v>2016</v>
      </c>
      <c r="P3842" t="b">
        <v>0</v>
      </c>
      <c r="Q3842">
        <v>3</v>
      </c>
      <c r="R3842" t="b">
        <v>1</v>
      </c>
      <c r="S3842" t="s">
        <v>8269</v>
      </c>
      <c r="T3842" t="s">
        <v>8356</v>
      </c>
      <c r="U3842" t="s">
        <v>8360</v>
      </c>
    </row>
    <row r="3843" spans="1:21" ht="50" customHeight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15" t="str">
        <f t="shared" si="180"/>
        <v>10000 to 14999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 s="9">
        <f t="shared" ref="K3843:K3906" si="181">(((J3843/60)/60)/24)+DATE(1970,1,1)</f>
        <v>41840.785729166666</v>
      </c>
      <c r="L3843" s="11">
        <v>2014</v>
      </c>
      <c r="M3843">
        <v>1400698287</v>
      </c>
      <c r="N3843" s="9">
        <f t="shared" ref="N3843:N3906" si="182">(((M3843/60)/60)/24)+DATE(1970,1,1)</f>
        <v>41780.785729166666</v>
      </c>
      <c r="O3843" s="11">
        <f>YEAR(Table1[[#This Row],[launch date  conversion]])</f>
        <v>2014</v>
      </c>
      <c r="P3843" t="b">
        <v>1</v>
      </c>
      <c r="Q3843">
        <v>34</v>
      </c>
      <c r="R3843" t="b">
        <v>0</v>
      </c>
      <c r="S3843" t="s">
        <v>8269</v>
      </c>
      <c r="T3843" t="s">
        <v>8356</v>
      </c>
      <c r="U3843" t="s">
        <v>8360</v>
      </c>
    </row>
    <row r="3844" spans="1:21" ht="50" customHeight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15" t="str">
        <f t="shared" si="180"/>
        <v>5000 to 9999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 s="9">
        <f t="shared" si="181"/>
        <v>41770.493657407409</v>
      </c>
      <c r="L3844" s="11">
        <v>2014</v>
      </c>
      <c r="M3844">
        <v>1397217052</v>
      </c>
      <c r="N3844" s="9">
        <f t="shared" si="182"/>
        <v>41740.493657407409</v>
      </c>
      <c r="O3844" s="11">
        <f>YEAR(Table1[[#This Row],[launch date  conversion]])</f>
        <v>2014</v>
      </c>
      <c r="P3844" t="b">
        <v>1</v>
      </c>
      <c r="Q3844">
        <v>23</v>
      </c>
      <c r="R3844" t="b">
        <v>0</v>
      </c>
      <c r="S3844" t="s">
        <v>8269</v>
      </c>
      <c r="T3844" t="s">
        <v>8356</v>
      </c>
      <c r="U3844" t="s">
        <v>8360</v>
      </c>
    </row>
    <row r="3845" spans="1:21" ht="50" customHeight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15" t="str">
        <f t="shared" si="180"/>
        <v>5000 to 9999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 s="9">
        <f t="shared" si="181"/>
        <v>41791.072500000002</v>
      </c>
      <c r="L3845" s="11">
        <v>2014</v>
      </c>
      <c r="M3845">
        <v>1399427064</v>
      </c>
      <c r="N3845" s="9">
        <f t="shared" si="182"/>
        <v>41766.072500000002</v>
      </c>
      <c r="O3845" s="11">
        <f>YEAR(Table1[[#This Row],[launch date  conversion]])</f>
        <v>2014</v>
      </c>
      <c r="P3845" t="b">
        <v>1</v>
      </c>
      <c r="Q3845">
        <v>19</v>
      </c>
      <c r="R3845" t="b">
        <v>0</v>
      </c>
      <c r="S3845" t="s">
        <v>8269</v>
      </c>
      <c r="T3845" t="s">
        <v>8356</v>
      </c>
      <c r="U3845" t="s">
        <v>8360</v>
      </c>
    </row>
    <row r="3846" spans="1:21" ht="50" customHeight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15" t="str">
        <f t="shared" si="180"/>
        <v>5000 to 9999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 s="9">
        <f t="shared" si="181"/>
        <v>41793.290972222225</v>
      </c>
      <c r="L3846" s="11">
        <v>2014</v>
      </c>
      <c r="M3846">
        <v>1399474134</v>
      </c>
      <c r="N3846" s="9">
        <f t="shared" si="182"/>
        <v>41766.617291666669</v>
      </c>
      <c r="O3846" s="11">
        <f>YEAR(Table1[[#This Row],[launch date  conversion]])</f>
        <v>2014</v>
      </c>
      <c r="P3846" t="b">
        <v>1</v>
      </c>
      <c r="Q3846">
        <v>50</v>
      </c>
      <c r="R3846" t="b">
        <v>0</v>
      </c>
      <c r="S3846" t="s">
        <v>8269</v>
      </c>
      <c r="T3846" t="s">
        <v>8356</v>
      </c>
      <c r="U3846" t="s">
        <v>8360</v>
      </c>
    </row>
    <row r="3847" spans="1:21" ht="50" customHeight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15" t="str">
        <f t="shared" si="180"/>
        <v>40000 to 44999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 s="9">
        <f t="shared" si="181"/>
        <v>42278.627013888887</v>
      </c>
      <c r="L3847" s="11">
        <v>2015</v>
      </c>
      <c r="M3847">
        <v>1441119774</v>
      </c>
      <c r="N3847" s="9">
        <f t="shared" si="182"/>
        <v>42248.627013888887</v>
      </c>
      <c r="O3847" s="11">
        <f>YEAR(Table1[[#This Row],[launch date  conversion]])</f>
        <v>2015</v>
      </c>
      <c r="P3847" t="b">
        <v>1</v>
      </c>
      <c r="Q3847">
        <v>12</v>
      </c>
      <c r="R3847" t="b">
        <v>0</v>
      </c>
      <c r="S3847" t="s">
        <v>8269</v>
      </c>
      <c r="T3847" t="s">
        <v>8356</v>
      </c>
      <c r="U3847" t="s">
        <v>8360</v>
      </c>
    </row>
    <row r="3848" spans="1:21" ht="50" customHeight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15" t="str">
        <f t="shared" si="180"/>
        <v>5000 to 9999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 s="9">
        <f t="shared" si="181"/>
        <v>41916.290972222225</v>
      </c>
      <c r="L3848" s="11">
        <v>2014</v>
      </c>
      <c r="M3848">
        <v>1409721542</v>
      </c>
      <c r="N3848" s="9">
        <f t="shared" si="182"/>
        <v>41885.221550925926</v>
      </c>
      <c r="O3848" s="11">
        <f>YEAR(Table1[[#This Row],[launch date  conversion]])</f>
        <v>2014</v>
      </c>
      <c r="P3848" t="b">
        <v>1</v>
      </c>
      <c r="Q3848">
        <v>8</v>
      </c>
      <c r="R3848" t="b">
        <v>0</v>
      </c>
      <c r="S3848" t="s">
        <v>8269</v>
      </c>
      <c r="T3848" t="s">
        <v>8356</v>
      </c>
      <c r="U3848" t="s">
        <v>8360</v>
      </c>
    </row>
    <row r="3849" spans="1:21" ht="50" customHeight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15" t="str">
        <f t="shared" si="180"/>
        <v>10000 to 14999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 s="9">
        <f t="shared" si="181"/>
        <v>42204.224432870367</v>
      </c>
      <c r="L3849" s="11">
        <v>2015</v>
      </c>
      <c r="M3849">
        <v>1433395391</v>
      </c>
      <c r="N3849" s="9">
        <f t="shared" si="182"/>
        <v>42159.224432870367</v>
      </c>
      <c r="O3849" s="11">
        <f>YEAR(Table1[[#This Row],[launch date  conversion]])</f>
        <v>2015</v>
      </c>
      <c r="P3849" t="b">
        <v>1</v>
      </c>
      <c r="Q3849">
        <v>9</v>
      </c>
      <c r="R3849" t="b">
        <v>0</v>
      </c>
      <c r="S3849" t="s">
        <v>8269</v>
      </c>
      <c r="T3849" t="s">
        <v>8356</v>
      </c>
      <c r="U3849" t="s">
        <v>8360</v>
      </c>
    </row>
    <row r="3850" spans="1:21" ht="50" customHeight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15" t="str">
        <f t="shared" si="180"/>
        <v>10000 to 14999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 s="9">
        <f t="shared" si="181"/>
        <v>42295.817002314812</v>
      </c>
      <c r="L3850" s="11">
        <v>2015</v>
      </c>
      <c r="M3850">
        <v>1442604989</v>
      </c>
      <c r="N3850" s="9">
        <f t="shared" si="182"/>
        <v>42265.817002314812</v>
      </c>
      <c r="O3850" s="11">
        <f>YEAR(Table1[[#This Row],[launch date  conversion]])</f>
        <v>2015</v>
      </c>
      <c r="P3850" t="b">
        <v>1</v>
      </c>
      <c r="Q3850">
        <v>43</v>
      </c>
      <c r="R3850" t="b">
        <v>0</v>
      </c>
      <c r="S3850" t="s">
        <v>8269</v>
      </c>
      <c r="T3850" t="s">
        <v>8356</v>
      </c>
      <c r="U3850" t="s">
        <v>8360</v>
      </c>
    </row>
    <row r="3851" spans="1:21" ht="50" customHeight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15" t="str">
        <f t="shared" si="180"/>
        <v>30000 to 34999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 s="9">
        <f t="shared" si="181"/>
        <v>42166.767175925925</v>
      </c>
      <c r="L3851" s="11">
        <v>2015</v>
      </c>
      <c r="M3851">
        <v>1431455084</v>
      </c>
      <c r="N3851" s="9">
        <f t="shared" si="182"/>
        <v>42136.767175925925</v>
      </c>
      <c r="O3851" s="11">
        <f>YEAR(Table1[[#This Row],[launch date  conversion]])</f>
        <v>2015</v>
      </c>
      <c r="P3851" t="b">
        <v>1</v>
      </c>
      <c r="Q3851">
        <v>28</v>
      </c>
      <c r="R3851" t="b">
        <v>0</v>
      </c>
      <c r="S3851" t="s">
        <v>8269</v>
      </c>
      <c r="T3851" t="s">
        <v>8356</v>
      </c>
      <c r="U3851" t="s">
        <v>8360</v>
      </c>
    </row>
    <row r="3852" spans="1:21" ht="50" customHeight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15" t="str">
        <f t="shared" si="180"/>
        <v>1000 to 4999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 s="9">
        <f t="shared" si="181"/>
        <v>42005.124340277776</v>
      </c>
      <c r="L3852" s="11">
        <v>2015</v>
      </c>
      <c r="M3852">
        <v>1417489143</v>
      </c>
      <c r="N3852" s="9">
        <f t="shared" si="182"/>
        <v>41975.124340277776</v>
      </c>
      <c r="O3852" s="11">
        <f>YEAR(Table1[[#This Row],[launch date  conversion]])</f>
        <v>2014</v>
      </c>
      <c r="P3852" t="b">
        <v>1</v>
      </c>
      <c r="Q3852">
        <v>4</v>
      </c>
      <c r="R3852" t="b">
        <v>0</v>
      </c>
      <c r="S3852" t="s">
        <v>8269</v>
      </c>
      <c r="T3852" t="s">
        <v>8356</v>
      </c>
      <c r="U3852" t="s">
        <v>8360</v>
      </c>
    </row>
    <row r="3853" spans="1:21" ht="50" customHeight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15" t="str">
        <f t="shared" si="180"/>
        <v>1000 to 4999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 s="9">
        <f t="shared" si="181"/>
        <v>42202.439571759256</v>
      </c>
      <c r="L3853" s="11">
        <v>2015</v>
      </c>
      <c r="M3853">
        <v>1434537179</v>
      </c>
      <c r="N3853" s="9">
        <f t="shared" si="182"/>
        <v>42172.439571759256</v>
      </c>
      <c r="O3853" s="11">
        <f>YEAR(Table1[[#This Row],[launch date  conversion]])</f>
        <v>2015</v>
      </c>
      <c r="P3853" t="b">
        <v>1</v>
      </c>
      <c r="Q3853">
        <v>24</v>
      </c>
      <c r="R3853" t="b">
        <v>0</v>
      </c>
      <c r="S3853" t="s">
        <v>8269</v>
      </c>
      <c r="T3853" t="s">
        <v>8356</v>
      </c>
      <c r="U3853" t="s">
        <v>8360</v>
      </c>
    </row>
    <row r="3854" spans="1:21" ht="50" customHeight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15" t="str">
        <f t="shared" si="180"/>
        <v>10000 to 14999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 s="9">
        <f t="shared" si="181"/>
        <v>42090.149027777778</v>
      </c>
      <c r="L3854" s="11">
        <v>2015</v>
      </c>
      <c r="M3854">
        <v>1425270876</v>
      </c>
      <c r="N3854" s="9">
        <f t="shared" si="182"/>
        <v>42065.190694444449</v>
      </c>
      <c r="O3854" s="11">
        <f>YEAR(Table1[[#This Row],[launch date  conversion]])</f>
        <v>2015</v>
      </c>
      <c r="P3854" t="b">
        <v>0</v>
      </c>
      <c r="Q3854">
        <v>2</v>
      </c>
      <c r="R3854" t="b">
        <v>0</v>
      </c>
      <c r="S3854" t="s">
        <v>8269</v>
      </c>
      <c r="T3854" t="s">
        <v>8356</v>
      </c>
      <c r="U3854" t="s">
        <v>8360</v>
      </c>
    </row>
    <row r="3855" spans="1:21" ht="50" customHeight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15" t="str">
        <f t="shared" si="180"/>
        <v>Greater than 50000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 s="9">
        <f t="shared" si="181"/>
        <v>41883.84002314815</v>
      </c>
      <c r="L3855" s="11">
        <v>2014</v>
      </c>
      <c r="M3855">
        <v>1406578178</v>
      </c>
      <c r="N3855" s="9">
        <f t="shared" si="182"/>
        <v>41848.84002314815</v>
      </c>
      <c r="O3855" s="11">
        <f>YEAR(Table1[[#This Row],[launch date  conversion]])</f>
        <v>2014</v>
      </c>
      <c r="P3855" t="b">
        <v>0</v>
      </c>
      <c r="Q3855">
        <v>2</v>
      </c>
      <c r="R3855" t="b">
        <v>0</v>
      </c>
      <c r="S3855" t="s">
        <v>8269</v>
      </c>
      <c r="T3855" t="s">
        <v>8356</v>
      </c>
      <c r="U3855" t="s">
        <v>8360</v>
      </c>
    </row>
    <row r="3856" spans="1:21" ht="50" customHeight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15" t="str">
        <f t="shared" si="180"/>
        <v>10000 to 14999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 s="9">
        <f t="shared" si="181"/>
        <v>42133.884930555556</v>
      </c>
      <c r="L3856" s="11">
        <v>2015</v>
      </c>
      <c r="M3856">
        <v>1428614058</v>
      </c>
      <c r="N3856" s="9">
        <f t="shared" si="182"/>
        <v>42103.884930555556</v>
      </c>
      <c r="O3856" s="11">
        <f>YEAR(Table1[[#This Row],[launch date  conversion]])</f>
        <v>2015</v>
      </c>
      <c r="P3856" t="b">
        <v>0</v>
      </c>
      <c r="Q3856">
        <v>20</v>
      </c>
      <c r="R3856" t="b">
        <v>0</v>
      </c>
      <c r="S3856" t="s">
        <v>8269</v>
      </c>
      <c r="T3856" t="s">
        <v>8356</v>
      </c>
      <c r="U3856" t="s">
        <v>8360</v>
      </c>
    </row>
    <row r="3857" spans="1:21" ht="50" customHeight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15" t="str">
        <f t="shared" si="180"/>
        <v>1000 to 4999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 s="9">
        <f t="shared" si="181"/>
        <v>42089.929062499999</v>
      </c>
      <c r="L3857" s="11">
        <v>2015</v>
      </c>
      <c r="M3857">
        <v>1424819871</v>
      </c>
      <c r="N3857" s="9">
        <f t="shared" si="182"/>
        <v>42059.970729166671</v>
      </c>
      <c r="O3857" s="11">
        <f>YEAR(Table1[[#This Row],[launch date  conversion]])</f>
        <v>2015</v>
      </c>
      <c r="P3857" t="b">
        <v>0</v>
      </c>
      <c r="Q3857">
        <v>1</v>
      </c>
      <c r="R3857" t="b">
        <v>0</v>
      </c>
      <c r="S3857" t="s">
        <v>8269</v>
      </c>
      <c r="T3857" t="s">
        <v>8356</v>
      </c>
      <c r="U3857" t="s">
        <v>8360</v>
      </c>
    </row>
    <row r="3858" spans="1:21" ht="50" customHeight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15" t="str">
        <f t="shared" si="180"/>
        <v>5000 to 9999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 s="9">
        <f t="shared" si="181"/>
        <v>42071.701423611114</v>
      </c>
      <c r="L3858" s="11">
        <v>2015</v>
      </c>
      <c r="M3858">
        <v>1423245003</v>
      </c>
      <c r="N3858" s="9">
        <f t="shared" si="182"/>
        <v>42041.743090277778</v>
      </c>
      <c r="O3858" s="11">
        <f>YEAR(Table1[[#This Row],[launch date  conversion]])</f>
        <v>2015</v>
      </c>
      <c r="P3858" t="b">
        <v>0</v>
      </c>
      <c r="Q3858">
        <v>1</v>
      </c>
      <c r="R3858" t="b">
        <v>0</v>
      </c>
      <c r="S3858" t="s">
        <v>8269</v>
      </c>
      <c r="T3858" t="s">
        <v>8356</v>
      </c>
      <c r="U3858" t="s">
        <v>8360</v>
      </c>
    </row>
    <row r="3859" spans="1:21" ht="50" customHeight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15" t="str">
        <f t="shared" si="180"/>
        <v>5000 to 9999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 s="9">
        <f t="shared" si="181"/>
        <v>41852.716666666667</v>
      </c>
      <c r="L3859" s="11">
        <v>2014</v>
      </c>
      <c r="M3859">
        <v>1404927690</v>
      </c>
      <c r="N3859" s="9">
        <f t="shared" si="182"/>
        <v>41829.73715277778</v>
      </c>
      <c r="O3859" s="11">
        <f>YEAR(Table1[[#This Row],[launch date  conversion]])</f>
        <v>2014</v>
      </c>
      <c r="P3859" t="b">
        <v>0</v>
      </c>
      <c r="Q3859">
        <v>4</v>
      </c>
      <c r="R3859" t="b">
        <v>0</v>
      </c>
      <c r="S3859" t="s">
        <v>8269</v>
      </c>
      <c r="T3859" t="s">
        <v>8356</v>
      </c>
      <c r="U3859" t="s">
        <v>8360</v>
      </c>
    </row>
    <row r="3860" spans="1:21" ht="50" customHeight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15" t="str">
        <f t="shared" si="180"/>
        <v>less than 1000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 s="9">
        <f t="shared" si="181"/>
        <v>42146.875</v>
      </c>
      <c r="L3860" s="11">
        <v>2015</v>
      </c>
      <c r="M3860">
        <v>1430734844</v>
      </c>
      <c r="N3860" s="9">
        <f t="shared" si="182"/>
        <v>42128.431064814817</v>
      </c>
      <c r="O3860" s="11">
        <f>YEAR(Table1[[#This Row],[launch date  conversion]])</f>
        <v>2015</v>
      </c>
      <c r="P3860" t="b">
        <v>0</v>
      </c>
      <c r="Q3860">
        <v>1</v>
      </c>
      <c r="R3860" t="b">
        <v>0</v>
      </c>
      <c r="S3860" t="s">
        <v>8269</v>
      </c>
      <c r="T3860" t="s">
        <v>8356</v>
      </c>
      <c r="U3860" t="s">
        <v>8360</v>
      </c>
    </row>
    <row r="3861" spans="1:21" ht="50" customHeight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15" t="str">
        <f t="shared" si="180"/>
        <v>1000 to 4999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 s="9">
        <f t="shared" si="181"/>
        <v>41815.875</v>
      </c>
      <c r="L3861" s="11">
        <v>2014</v>
      </c>
      <c r="M3861">
        <v>1401485207</v>
      </c>
      <c r="N3861" s="9">
        <f t="shared" si="182"/>
        <v>41789.893599537041</v>
      </c>
      <c r="O3861" s="11">
        <f>YEAR(Table1[[#This Row],[launch date  conversion]])</f>
        <v>2014</v>
      </c>
      <c r="P3861" t="b">
        <v>0</v>
      </c>
      <c r="Q3861">
        <v>1</v>
      </c>
      <c r="R3861" t="b">
        <v>0</v>
      </c>
      <c r="S3861" t="s">
        <v>8269</v>
      </c>
      <c r="T3861" t="s">
        <v>8356</v>
      </c>
      <c r="U3861" t="s">
        <v>8360</v>
      </c>
    </row>
    <row r="3862" spans="1:21" ht="50" customHeight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15" t="str">
        <f t="shared" si="180"/>
        <v>5000 to 9999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 s="9">
        <f t="shared" si="181"/>
        <v>41863.660995370366</v>
      </c>
      <c r="L3862" s="11">
        <v>2014</v>
      </c>
      <c r="M3862">
        <v>1405266710</v>
      </c>
      <c r="N3862" s="9">
        <f t="shared" si="182"/>
        <v>41833.660995370366</v>
      </c>
      <c r="O3862" s="11">
        <f>YEAR(Table1[[#This Row],[launch date  conversion]])</f>
        <v>2014</v>
      </c>
      <c r="P3862" t="b">
        <v>0</v>
      </c>
      <c r="Q3862">
        <v>13</v>
      </c>
      <c r="R3862" t="b">
        <v>0</v>
      </c>
      <c r="S3862" t="s">
        <v>8269</v>
      </c>
      <c r="T3862" t="s">
        <v>8356</v>
      </c>
      <c r="U3862" t="s">
        <v>8360</v>
      </c>
    </row>
    <row r="3863" spans="1:21" ht="50" customHeight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15" t="str">
        <f t="shared" si="180"/>
        <v>1000 to 4999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 s="9">
        <f t="shared" si="181"/>
        <v>41955.907638888893</v>
      </c>
      <c r="L3863" s="11">
        <v>2014</v>
      </c>
      <c r="M3863">
        <v>1412258977</v>
      </c>
      <c r="N3863" s="9">
        <f t="shared" si="182"/>
        <v>41914.590011574073</v>
      </c>
      <c r="O3863" s="11">
        <f>YEAR(Table1[[#This Row],[launch date  conversion]])</f>
        <v>2014</v>
      </c>
      <c r="P3863" t="b">
        <v>0</v>
      </c>
      <c r="Q3863">
        <v>1</v>
      </c>
      <c r="R3863" t="b">
        <v>0</v>
      </c>
      <c r="S3863" t="s">
        <v>8269</v>
      </c>
      <c r="T3863" t="s">
        <v>8356</v>
      </c>
      <c r="U3863" t="s">
        <v>8360</v>
      </c>
    </row>
    <row r="3864" spans="1:21" ht="50" customHeight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15" t="str">
        <f t="shared" si="180"/>
        <v>5000 to 9999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 s="9">
        <f t="shared" si="181"/>
        <v>42625.707638888889</v>
      </c>
      <c r="L3864" s="11">
        <v>2016</v>
      </c>
      <c r="M3864">
        <v>1472451356</v>
      </c>
      <c r="N3864" s="9">
        <f t="shared" si="182"/>
        <v>42611.261064814811</v>
      </c>
      <c r="O3864" s="11">
        <f>YEAR(Table1[[#This Row],[launch date  conversion]])</f>
        <v>2016</v>
      </c>
      <c r="P3864" t="b">
        <v>0</v>
      </c>
      <c r="Q3864">
        <v>1</v>
      </c>
      <c r="R3864" t="b">
        <v>0</v>
      </c>
      <c r="S3864" t="s">
        <v>8269</v>
      </c>
      <c r="T3864" t="s">
        <v>8356</v>
      </c>
      <c r="U3864" t="s">
        <v>8360</v>
      </c>
    </row>
    <row r="3865" spans="1:21" ht="50" customHeight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15" t="str">
        <f t="shared" si="180"/>
        <v>5000 to 9999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9">
        <f t="shared" si="181"/>
        <v>42313.674826388888</v>
      </c>
      <c r="L3865" s="11">
        <v>2015</v>
      </c>
      <c r="M3865">
        <v>1441552305</v>
      </c>
      <c r="N3865" s="9">
        <f t="shared" si="182"/>
        <v>42253.633159722223</v>
      </c>
      <c r="O3865" s="11">
        <f>YEAR(Table1[[#This Row],[launch date  conversion]])</f>
        <v>2015</v>
      </c>
      <c r="P3865" t="b">
        <v>0</v>
      </c>
      <c r="Q3865">
        <v>0</v>
      </c>
      <c r="R3865" t="b">
        <v>0</v>
      </c>
      <c r="S3865" t="s">
        <v>8269</v>
      </c>
      <c r="T3865" t="s">
        <v>8356</v>
      </c>
      <c r="U3865" t="s">
        <v>8360</v>
      </c>
    </row>
    <row r="3866" spans="1:21" ht="50" customHeight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15" t="str">
        <f t="shared" si="180"/>
        <v>5000 to 9999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 s="9">
        <f t="shared" si="181"/>
        <v>42325.933495370366</v>
      </c>
      <c r="L3866" s="11">
        <v>2015</v>
      </c>
      <c r="M3866">
        <v>1445203454</v>
      </c>
      <c r="N3866" s="9">
        <f t="shared" si="182"/>
        <v>42295.891828703709</v>
      </c>
      <c r="O3866" s="11">
        <f>YEAR(Table1[[#This Row],[launch date  conversion]])</f>
        <v>2015</v>
      </c>
      <c r="P3866" t="b">
        <v>0</v>
      </c>
      <c r="Q3866">
        <v>3</v>
      </c>
      <c r="R3866" t="b">
        <v>0</v>
      </c>
      <c r="S3866" t="s">
        <v>8269</v>
      </c>
      <c r="T3866" t="s">
        <v>8356</v>
      </c>
      <c r="U3866" t="s">
        <v>8360</v>
      </c>
    </row>
    <row r="3867" spans="1:21" ht="50" customHeight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15" t="str">
        <f t="shared" si="180"/>
        <v>1000 to 4999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 s="9">
        <f t="shared" si="181"/>
        <v>41881.229166666664</v>
      </c>
      <c r="L3867" s="11">
        <v>2014</v>
      </c>
      <c r="M3867">
        <v>1405957098</v>
      </c>
      <c r="N3867" s="9">
        <f t="shared" si="182"/>
        <v>41841.651597222226</v>
      </c>
      <c r="O3867" s="11">
        <f>YEAR(Table1[[#This Row],[launch date  conversion]])</f>
        <v>2014</v>
      </c>
      <c r="P3867" t="b">
        <v>0</v>
      </c>
      <c r="Q3867">
        <v>14</v>
      </c>
      <c r="R3867" t="b">
        <v>0</v>
      </c>
      <c r="S3867" t="s">
        <v>8269</v>
      </c>
      <c r="T3867" t="s">
        <v>8356</v>
      </c>
      <c r="U3867" t="s">
        <v>8360</v>
      </c>
    </row>
    <row r="3868" spans="1:21" ht="50" customHeight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15" t="str">
        <f t="shared" si="180"/>
        <v>1000 to 4999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 s="9">
        <f t="shared" si="181"/>
        <v>42452.145138888889</v>
      </c>
      <c r="L3868" s="11">
        <v>2016</v>
      </c>
      <c r="M3868">
        <v>1454453021</v>
      </c>
      <c r="N3868" s="9">
        <f t="shared" si="182"/>
        <v>42402.947002314817</v>
      </c>
      <c r="O3868" s="11">
        <f>YEAR(Table1[[#This Row],[launch date  conversion]])</f>
        <v>2016</v>
      </c>
      <c r="P3868" t="b">
        <v>0</v>
      </c>
      <c r="Q3868">
        <v>2</v>
      </c>
      <c r="R3868" t="b">
        <v>0</v>
      </c>
      <c r="S3868" t="s">
        <v>8269</v>
      </c>
      <c r="T3868" t="s">
        <v>8356</v>
      </c>
      <c r="U3868" t="s">
        <v>8360</v>
      </c>
    </row>
    <row r="3869" spans="1:21" ht="50" customHeight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15" t="str">
        <f t="shared" si="180"/>
        <v>1000 to 4999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 s="9">
        <f t="shared" si="181"/>
        <v>42539.814108796301</v>
      </c>
      <c r="L3869" s="11">
        <v>2016</v>
      </c>
      <c r="M3869">
        <v>1463686339</v>
      </c>
      <c r="N3869" s="9">
        <f t="shared" si="182"/>
        <v>42509.814108796301</v>
      </c>
      <c r="O3869" s="11">
        <f>YEAR(Table1[[#This Row],[launch date  conversion]])</f>
        <v>2016</v>
      </c>
      <c r="P3869" t="b">
        <v>0</v>
      </c>
      <c r="Q3869">
        <v>5</v>
      </c>
      <c r="R3869" t="b">
        <v>0</v>
      </c>
      <c r="S3869" t="s">
        <v>8269</v>
      </c>
      <c r="T3869" t="s">
        <v>8356</v>
      </c>
      <c r="U3869" t="s">
        <v>8360</v>
      </c>
    </row>
    <row r="3870" spans="1:21" ht="50" customHeight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15" t="str">
        <f t="shared" si="180"/>
        <v>5000 to 9999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 s="9">
        <f t="shared" si="181"/>
        <v>41890.659780092588</v>
      </c>
      <c r="L3870" s="11">
        <v>2014</v>
      </c>
      <c r="M3870">
        <v>1408031405</v>
      </c>
      <c r="N3870" s="9">
        <f t="shared" si="182"/>
        <v>41865.659780092588</v>
      </c>
      <c r="O3870" s="11">
        <f>YEAR(Table1[[#This Row],[launch date  conversion]])</f>
        <v>2014</v>
      </c>
      <c r="P3870" t="b">
        <v>0</v>
      </c>
      <c r="Q3870">
        <v>1</v>
      </c>
      <c r="R3870" t="b">
        <v>0</v>
      </c>
      <c r="S3870" t="s">
        <v>8303</v>
      </c>
      <c r="T3870" t="s">
        <v>8356</v>
      </c>
      <c r="U3870" t="s">
        <v>8397</v>
      </c>
    </row>
    <row r="3871" spans="1:21" ht="50" customHeight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15" t="str">
        <f t="shared" si="180"/>
        <v>10000 to 14999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 s="9">
        <f t="shared" si="181"/>
        <v>42077.132638888885</v>
      </c>
      <c r="L3871" s="11">
        <v>2015</v>
      </c>
      <c r="M3871">
        <v>1423761792</v>
      </c>
      <c r="N3871" s="9">
        <f t="shared" si="182"/>
        <v>42047.724444444444</v>
      </c>
      <c r="O3871" s="11">
        <f>YEAR(Table1[[#This Row],[launch date  conversion]])</f>
        <v>2015</v>
      </c>
      <c r="P3871" t="b">
        <v>0</v>
      </c>
      <c r="Q3871">
        <v>15</v>
      </c>
      <c r="R3871" t="b">
        <v>0</v>
      </c>
      <c r="S3871" t="s">
        <v>8303</v>
      </c>
      <c r="T3871" t="s">
        <v>8356</v>
      </c>
      <c r="U3871" t="s">
        <v>8397</v>
      </c>
    </row>
    <row r="3872" spans="1:21" ht="50" customHeight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15" t="str">
        <f t="shared" si="180"/>
        <v>10000 to 14999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 s="9">
        <f t="shared" si="181"/>
        <v>41823.17219907407</v>
      </c>
      <c r="L3872" s="11">
        <v>2014</v>
      </c>
      <c r="M3872">
        <v>1401768478</v>
      </c>
      <c r="N3872" s="9">
        <f t="shared" si="182"/>
        <v>41793.17219907407</v>
      </c>
      <c r="O3872" s="11">
        <f>YEAR(Table1[[#This Row],[launch date  conversion]])</f>
        <v>2014</v>
      </c>
      <c r="P3872" t="b">
        <v>0</v>
      </c>
      <c r="Q3872">
        <v>10</v>
      </c>
      <c r="R3872" t="b">
        <v>0</v>
      </c>
      <c r="S3872" t="s">
        <v>8303</v>
      </c>
      <c r="T3872" t="s">
        <v>8356</v>
      </c>
      <c r="U3872" t="s">
        <v>8397</v>
      </c>
    </row>
    <row r="3873" spans="1:21" ht="50" customHeight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15" t="str">
        <f t="shared" si="180"/>
        <v>1000 to 4999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 s="9">
        <f t="shared" si="181"/>
        <v>42823.739004629635</v>
      </c>
      <c r="L3873" s="11">
        <v>2017</v>
      </c>
      <c r="M3873">
        <v>1485629050</v>
      </c>
      <c r="N3873" s="9">
        <f t="shared" si="182"/>
        <v>42763.780671296292</v>
      </c>
      <c r="O3873" s="11">
        <f>YEAR(Table1[[#This Row],[launch date  conversion]])</f>
        <v>2017</v>
      </c>
      <c r="P3873" t="b">
        <v>0</v>
      </c>
      <c r="Q3873">
        <v>3</v>
      </c>
      <c r="R3873" t="b">
        <v>0</v>
      </c>
      <c r="S3873" t="s">
        <v>8303</v>
      </c>
      <c r="T3873" t="s">
        <v>8356</v>
      </c>
      <c r="U3873" t="s">
        <v>8397</v>
      </c>
    </row>
    <row r="3874" spans="1:21" ht="50" customHeight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15" t="str">
        <f t="shared" si="180"/>
        <v>15000 to 19999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9">
        <f t="shared" si="181"/>
        <v>42230.145787037036</v>
      </c>
      <c r="L3874" s="11">
        <v>2015</v>
      </c>
      <c r="M3874">
        <v>1435202996</v>
      </c>
      <c r="N3874" s="9">
        <f t="shared" si="182"/>
        <v>42180.145787037036</v>
      </c>
      <c r="O3874" s="11">
        <f>YEAR(Table1[[#This Row],[launch date  conversion]])</f>
        <v>2015</v>
      </c>
      <c r="P3874" t="b">
        <v>0</v>
      </c>
      <c r="Q3874">
        <v>0</v>
      </c>
      <c r="R3874" t="b">
        <v>0</v>
      </c>
      <c r="S3874" t="s">
        <v>8303</v>
      </c>
      <c r="T3874" t="s">
        <v>8356</v>
      </c>
      <c r="U3874" t="s">
        <v>8397</v>
      </c>
    </row>
    <row r="3875" spans="1:21" ht="50" customHeight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15" t="str">
        <f t="shared" si="180"/>
        <v>5000 to 9999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9">
        <f t="shared" si="181"/>
        <v>42285.696006944447</v>
      </c>
      <c r="L3875" s="11">
        <v>2015</v>
      </c>
      <c r="M3875">
        <v>1441730535</v>
      </c>
      <c r="N3875" s="9">
        <f t="shared" si="182"/>
        <v>42255.696006944447</v>
      </c>
      <c r="O3875" s="11">
        <f>YEAR(Table1[[#This Row],[launch date  conversion]])</f>
        <v>2015</v>
      </c>
      <c r="P3875" t="b">
        <v>0</v>
      </c>
      <c r="Q3875">
        <v>0</v>
      </c>
      <c r="R3875" t="b">
        <v>0</v>
      </c>
      <c r="S3875" t="s">
        <v>8303</v>
      </c>
      <c r="T3875" t="s">
        <v>8356</v>
      </c>
      <c r="U3875" t="s">
        <v>8397</v>
      </c>
    </row>
    <row r="3876" spans="1:21" ht="50" customHeight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15" t="str">
        <f t="shared" si="180"/>
        <v>less than 1000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9">
        <f t="shared" si="181"/>
        <v>42028.041666666672</v>
      </c>
      <c r="L3876" s="11">
        <v>2015</v>
      </c>
      <c r="M3876">
        <v>1420244622</v>
      </c>
      <c r="N3876" s="9">
        <f t="shared" si="182"/>
        <v>42007.016458333332</v>
      </c>
      <c r="O3876" s="11">
        <f>YEAR(Table1[[#This Row],[launch date  conversion]])</f>
        <v>2015</v>
      </c>
      <c r="P3876" t="b">
        <v>0</v>
      </c>
      <c r="Q3876">
        <v>0</v>
      </c>
      <c r="R3876" t="b">
        <v>0</v>
      </c>
      <c r="S3876" t="s">
        <v>8303</v>
      </c>
      <c r="T3876" t="s">
        <v>8356</v>
      </c>
      <c r="U3876" t="s">
        <v>8397</v>
      </c>
    </row>
    <row r="3877" spans="1:21" ht="50" customHeight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15" t="str">
        <f t="shared" si="180"/>
        <v>30000 to 34999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9">
        <f t="shared" si="181"/>
        <v>42616.416666666672</v>
      </c>
      <c r="L3877" s="11">
        <v>2016</v>
      </c>
      <c r="M3877">
        <v>1472804365</v>
      </c>
      <c r="N3877" s="9">
        <f t="shared" si="182"/>
        <v>42615.346817129626</v>
      </c>
      <c r="O3877" s="11">
        <f>YEAR(Table1[[#This Row],[launch date  conversion]])</f>
        <v>2016</v>
      </c>
      <c r="P3877" t="b">
        <v>0</v>
      </c>
      <c r="Q3877">
        <v>0</v>
      </c>
      <c r="R3877" t="b">
        <v>0</v>
      </c>
      <c r="S3877" t="s">
        <v>8303</v>
      </c>
      <c r="T3877" t="s">
        <v>8356</v>
      </c>
      <c r="U3877" t="s">
        <v>8397</v>
      </c>
    </row>
    <row r="3878" spans="1:21" ht="50" customHeight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15" t="str">
        <f t="shared" si="180"/>
        <v>1000 to 4999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 s="9">
        <f t="shared" si="181"/>
        <v>42402.624166666668</v>
      </c>
      <c r="L3878" s="11">
        <v>2016</v>
      </c>
      <c r="M3878">
        <v>1451833128</v>
      </c>
      <c r="N3878" s="9">
        <f t="shared" si="182"/>
        <v>42372.624166666668</v>
      </c>
      <c r="O3878" s="11">
        <f>YEAR(Table1[[#This Row],[launch date  conversion]])</f>
        <v>2016</v>
      </c>
      <c r="P3878" t="b">
        <v>0</v>
      </c>
      <c r="Q3878">
        <v>46</v>
      </c>
      <c r="R3878" t="b">
        <v>0</v>
      </c>
      <c r="S3878" t="s">
        <v>8303</v>
      </c>
      <c r="T3878" t="s">
        <v>8356</v>
      </c>
      <c r="U3878" t="s">
        <v>8397</v>
      </c>
    </row>
    <row r="3879" spans="1:21" ht="50" customHeight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15" t="str">
        <f t="shared" si="180"/>
        <v>25000 to 29999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 s="9">
        <f t="shared" si="181"/>
        <v>42712.67768518519</v>
      </c>
      <c r="L3879" s="11">
        <v>2016</v>
      </c>
      <c r="M3879">
        <v>1478621752</v>
      </c>
      <c r="N3879" s="9">
        <f t="shared" si="182"/>
        <v>42682.67768518519</v>
      </c>
      <c r="O3879" s="11">
        <f>YEAR(Table1[[#This Row],[launch date  conversion]])</f>
        <v>2016</v>
      </c>
      <c r="P3879" t="b">
        <v>0</v>
      </c>
      <c r="Q3879">
        <v>14</v>
      </c>
      <c r="R3879" t="b">
        <v>0</v>
      </c>
      <c r="S3879" t="s">
        <v>8303</v>
      </c>
      <c r="T3879" t="s">
        <v>8356</v>
      </c>
      <c r="U3879" t="s">
        <v>8397</v>
      </c>
    </row>
    <row r="3880" spans="1:21" ht="50" customHeight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15" t="str">
        <f t="shared" si="180"/>
        <v>15000 to 19999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 s="9">
        <f t="shared" si="181"/>
        <v>42185.165972222225</v>
      </c>
      <c r="L3880" s="11">
        <v>2015</v>
      </c>
      <c r="M3880">
        <v>1433014746</v>
      </c>
      <c r="N3880" s="9">
        <f t="shared" si="182"/>
        <v>42154.818819444445</v>
      </c>
      <c r="O3880" s="11">
        <f>YEAR(Table1[[#This Row],[launch date  conversion]])</f>
        <v>2015</v>
      </c>
      <c r="P3880" t="b">
        <v>0</v>
      </c>
      <c r="Q3880">
        <v>1</v>
      </c>
      <c r="R3880" t="b">
        <v>0</v>
      </c>
      <c r="S3880" t="s">
        <v>8303</v>
      </c>
      <c r="T3880" t="s">
        <v>8356</v>
      </c>
      <c r="U3880" t="s">
        <v>8397</v>
      </c>
    </row>
    <row r="3881" spans="1:21" ht="50" customHeight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15" t="str">
        <f t="shared" si="180"/>
        <v>15000 to 19999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9">
        <f t="shared" si="181"/>
        <v>42029.861064814817</v>
      </c>
      <c r="L3881" s="11">
        <v>2015</v>
      </c>
      <c r="M3881">
        <v>1419626396</v>
      </c>
      <c r="N3881" s="9">
        <f t="shared" si="182"/>
        <v>41999.861064814817</v>
      </c>
      <c r="O3881" s="11">
        <f>YEAR(Table1[[#This Row],[launch date  conversion]])</f>
        <v>2014</v>
      </c>
      <c r="P3881" t="b">
        <v>0</v>
      </c>
      <c r="Q3881">
        <v>0</v>
      </c>
      <c r="R3881" t="b">
        <v>0</v>
      </c>
      <c r="S3881" t="s">
        <v>8303</v>
      </c>
      <c r="T3881" t="s">
        <v>8356</v>
      </c>
      <c r="U3881" t="s">
        <v>8397</v>
      </c>
    </row>
    <row r="3882" spans="1:21" ht="50" customHeight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15" t="str">
        <f t="shared" si="180"/>
        <v>5000 to 9999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 s="9">
        <f t="shared" si="181"/>
        <v>41850.958333333336</v>
      </c>
      <c r="L3882" s="11">
        <v>2014</v>
      </c>
      <c r="M3882">
        <v>1403724820</v>
      </c>
      <c r="N3882" s="9">
        <f t="shared" si="182"/>
        <v>41815.815046296295</v>
      </c>
      <c r="O3882" s="11">
        <f>YEAR(Table1[[#This Row],[launch date  conversion]])</f>
        <v>2014</v>
      </c>
      <c r="P3882" t="b">
        <v>0</v>
      </c>
      <c r="Q3882">
        <v>17</v>
      </c>
      <c r="R3882" t="b">
        <v>0</v>
      </c>
      <c r="S3882" t="s">
        <v>8303</v>
      </c>
      <c r="T3882" t="s">
        <v>8356</v>
      </c>
      <c r="U3882" t="s">
        <v>8397</v>
      </c>
    </row>
    <row r="3883" spans="1:21" ht="50" customHeight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15" t="str">
        <f t="shared" si="180"/>
        <v>less than 1000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 s="9">
        <f t="shared" si="181"/>
        <v>42786.018506944441</v>
      </c>
      <c r="L3883" s="11">
        <v>2017</v>
      </c>
      <c r="M3883">
        <v>1484958399</v>
      </c>
      <c r="N3883" s="9">
        <f t="shared" si="182"/>
        <v>42756.018506944441</v>
      </c>
      <c r="O3883" s="11">
        <f>YEAR(Table1[[#This Row],[launch date  conversion]])</f>
        <v>2017</v>
      </c>
      <c r="P3883" t="b">
        <v>0</v>
      </c>
      <c r="Q3883">
        <v>1</v>
      </c>
      <c r="R3883" t="b">
        <v>0</v>
      </c>
      <c r="S3883" t="s">
        <v>8303</v>
      </c>
      <c r="T3883" t="s">
        <v>8356</v>
      </c>
      <c r="U3883" t="s">
        <v>8397</v>
      </c>
    </row>
    <row r="3884" spans="1:21" ht="50" customHeight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15" t="str">
        <f t="shared" si="180"/>
        <v>30000 to 34999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9">
        <f t="shared" si="181"/>
        <v>42400.960416666669</v>
      </c>
      <c r="L3884" s="11">
        <v>2016</v>
      </c>
      <c r="M3884">
        <v>1451950570</v>
      </c>
      <c r="N3884" s="9">
        <f t="shared" si="182"/>
        <v>42373.983449074076</v>
      </c>
      <c r="O3884" s="11">
        <f>YEAR(Table1[[#This Row],[launch date  conversion]])</f>
        <v>2016</v>
      </c>
      <c r="P3884" t="b">
        <v>0</v>
      </c>
      <c r="Q3884">
        <v>0</v>
      </c>
      <c r="R3884" t="b">
        <v>0</v>
      </c>
      <c r="S3884" t="s">
        <v>8303</v>
      </c>
      <c r="T3884" t="s">
        <v>8356</v>
      </c>
      <c r="U3884" t="s">
        <v>8397</v>
      </c>
    </row>
    <row r="3885" spans="1:21" ht="50" customHeight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15" t="str">
        <f t="shared" si="180"/>
        <v>15000 to 19999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9">
        <f t="shared" si="181"/>
        <v>41884.602650462963</v>
      </c>
      <c r="L3885" s="11">
        <v>2014</v>
      </c>
      <c r="M3885">
        <v>1407076069</v>
      </c>
      <c r="N3885" s="9">
        <f t="shared" si="182"/>
        <v>41854.602650462963</v>
      </c>
      <c r="O3885" s="11">
        <f>YEAR(Table1[[#This Row],[launch date  conversion]])</f>
        <v>2014</v>
      </c>
      <c r="P3885" t="b">
        <v>0</v>
      </c>
      <c r="Q3885">
        <v>0</v>
      </c>
      <c r="R3885" t="b">
        <v>0</v>
      </c>
      <c r="S3885" t="s">
        <v>8303</v>
      </c>
      <c r="T3885" t="s">
        <v>8356</v>
      </c>
      <c r="U3885" t="s">
        <v>8397</v>
      </c>
    </row>
    <row r="3886" spans="1:21" ht="50" customHeight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15" t="str">
        <f t="shared" si="180"/>
        <v>10000 to 14999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9">
        <f t="shared" si="181"/>
        <v>42090.749907407408</v>
      </c>
      <c r="L3886" s="11">
        <v>2015</v>
      </c>
      <c r="M3886">
        <v>1425322792</v>
      </c>
      <c r="N3886" s="9">
        <f t="shared" si="182"/>
        <v>42065.791574074072</v>
      </c>
      <c r="O3886" s="11">
        <f>YEAR(Table1[[#This Row],[launch date  conversion]])</f>
        <v>2015</v>
      </c>
      <c r="P3886" t="b">
        <v>0</v>
      </c>
      <c r="Q3886">
        <v>0</v>
      </c>
      <c r="R3886" t="b">
        <v>0</v>
      </c>
      <c r="S3886" t="s">
        <v>8303</v>
      </c>
      <c r="T3886" t="s">
        <v>8356</v>
      </c>
      <c r="U3886" t="s">
        <v>8397</v>
      </c>
    </row>
    <row r="3887" spans="1:21" ht="50" customHeight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15" t="str">
        <f t="shared" si="180"/>
        <v>Greater than 50000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9">
        <f t="shared" si="181"/>
        <v>42499.951284722221</v>
      </c>
      <c r="L3887" s="11">
        <v>2016</v>
      </c>
      <c r="M3887">
        <v>1460242191</v>
      </c>
      <c r="N3887" s="9">
        <f t="shared" si="182"/>
        <v>42469.951284722221</v>
      </c>
      <c r="O3887" s="11">
        <f>YEAR(Table1[[#This Row],[launch date  conversion]])</f>
        <v>2016</v>
      </c>
      <c r="P3887" t="b">
        <v>0</v>
      </c>
      <c r="Q3887">
        <v>0</v>
      </c>
      <c r="R3887" t="b">
        <v>0</v>
      </c>
      <c r="S3887" t="s">
        <v>8303</v>
      </c>
      <c r="T3887" t="s">
        <v>8356</v>
      </c>
      <c r="U3887" t="s">
        <v>8397</v>
      </c>
    </row>
    <row r="3888" spans="1:21" ht="50" customHeight="1" x14ac:dyDescent="0.2">
      <c r="A3888">
        <v>3886</v>
      </c>
      <c r="B3888" s="3" t="s">
        <v>3883</v>
      </c>
      <c r="C3888" s="3">
        <v>1</v>
      </c>
      <c r="D3888" s="6">
        <v>10000</v>
      </c>
      <c r="E3888" s="15" t="str">
        <f t="shared" si="180"/>
        <v>10000 to 14999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9">
        <f t="shared" si="181"/>
        <v>41984.228032407409</v>
      </c>
      <c r="L3888" s="11">
        <v>2014</v>
      </c>
      <c r="M3888">
        <v>1415683702</v>
      </c>
      <c r="N3888" s="9">
        <f t="shared" si="182"/>
        <v>41954.228032407409</v>
      </c>
      <c r="O3888" s="11">
        <f>YEAR(Table1[[#This Row],[launch date  conversion]])</f>
        <v>2014</v>
      </c>
      <c r="P3888" t="b">
        <v>0</v>
      </c>
      <c r="Q3888">
        <v>0</v>
      </c>
      <c r="R3888" t="b">
        <v>0</v>
      </c>
      <c r="S3888" t="s">
        <v>8303</v>
      </c>
      <c r="T3888" t="s">
        <v>8356</v>
      </c>
      <c r="U3888" t="s">
        <v>8397</v>
      </c>
    </row>
    <row r="3889" spans="1:21" ht="50" customHeight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15" t="str">
        <f t="shared" si="180"/>
        <v>1000 to 4999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 s="9">
        <f t="shared" si="181"/>
        <v>42125.916666666672</v>
      </c>
      <c r="L3889" s="11">
        <v>2015</v>
      </c>
      <c r="M3889">
        <v>1426538129</v>
      </c>
      <c r="N3889" s="9">
        <f t="shared" si="182"/>
        <v>42079.857974537037</v>
      </c>
      <c r="O3889" s="11">
        <f>YEAR(Table1[[#This Row],[launch date  conversion]])</f>
        <v>2015</v>
      </c>
      <c r="P3889" t="b">
        <v>0</v>
      </c>
      <c r="Q3889">
        <v>2</v>
      </c>
      <c r="R3889" t="b">
        <v>0</v>
      </c>
      <c r="S3889" t="s">
        <v>8303</v>
      </c>
      <c r="T3889" t="s">
        <v>8356</v>
      </c>
      <c r="U3889" t="s">
        <v>8397</v>
      </c>
    </row>
    <row r="3890" spans="1:21" ht="50" customHeight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15" t="str">
        <f t="shared" si="180"/>
        <v>1000 to 4999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 s="9">
        <f t="shared" si="181"/>
        <v>42792.545810185184</v>
      </c>
      <c r="L3890" s="11">
        <v>2017</v>
      </c>
      <c r="M3890">
        <v>1485522358</v>
      </c>
      <c r="N3890" s="9">
        <f t="shared" si="182"/>
        <v>42762.545810185184</v>
      </c>
      <c r="O3890" s="11">
        <f>YEAR(Table1[[#This Row],[launch date  conversion]])</f>
        <v>2017</v>
      </c>
      <c r="P3890" t="b">
        <v>0</v>
      </c>
      <c r="Q3890">
        <v>14</v>
      </c>
      <c r="R3890" t="b">
        <v>0</v>
      </c>
      <c r="S3890" t="s">
        <v>8269</v>
      </c>
      <c r="T3890" t="s">
        <v>8356</v>
      </c>
      <c r="U3890" t="s">
        <v>8360</v>
      </c>
    </row>
    <row r="3891" spans="1:21" ht="50" customHeight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15" t="str">
        <f t="shared" si="180"/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 s="9">
        <f t="shared" si="181"/>
        <v>42008.976388888885</v>
      </c>
      <c r="L3891" s="11">
        <v>2015</v>
      </c>
      <c r="M3891">
        <v>1417651630</v>
      </c>
      <c r="N3891" s="9">
        <f t="shared" si="182"/>
        <v>41977.004976851851</v>
      </c>
      <c r="O3891" s="11">
        <f>YEAR(Table1[[#This Row],[launch date  conversion]])</f>
        <v>2014</v>
      </c>
      <c r="P3891" t="b">
        <v>0</v>
      </c>
      <c r="Q3891">
        <v>9</v>
      </c>
      <c r="R3891" t="b">
        <v>0</v>
      </c>
      <c r="S3891" t="s">
        <v>8269</v>
      </c>
      <c r="T3891" t="s">
        <v>8356</v>
      </c>
      <c r="U3891" t="s">
        <v>8360</v>
      </c>
    </row>
    <row r="3892" spans="1:21" ht="50" customHeight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15" t="str">
        <f t="shared" si="180"/>
        <v>15000 to 19999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 s="9">
        <f t="shared" si="181"/>
        <v>42231.758611111116</v>
      </c>
      <c r="L3892" s="11">
        <v>2015</v>
      </c>
      <c r="M3892">
        <v>1434478344</v>
      </c>
      <c r="N3892" s="9">
        <f t="shared" si="182"/>
        <v>42171.758611111116</v>
      </c>
      <c r="O3892" s="11">
        <f>YEAR(Table1[[#This Row],[launch date  conversion]])</f>
        <v>2015</v>
      </c>
      <c r="P3892" t="b">
        <v>0</v>
      </c>
      <c r="Q3892">
        <v>8</v>
      </c>
      <c r="R3892" t="b">
        <v>0</v>
      </c>
      <c r="S3892" t="s">
        <v>8269</v>
      </c>
      <c r="T3892" t="s">
        <v>8356</v>
      </c>
      <c r="U3892" t="s">
        <v>8360</v>
      </c>
    </row>
    <row r="3893" spans="1:21" ht="50" customHeight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15" t="str">
        <f t="shared" si="180"/>
        <v>less than 1000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 s="9">
        <f t="shared" si="181"/>
        <v>42086.207638888889</v>
      </c>
      <c r="L3893" s="11">
        <v>2015</v>
      </c>
      <c r="M3893">
        <v>1424488244</v>
      </c>
      <c r="N3893" s="9">
        <f t="shared" si="182"/>
        <v>42056.1324537037</v>
      </c>
      <c r="O3893" s="11">
        <f>YEAR(Table1[[#This Row],[launch date  conversion]])</f>
        <v>2015</v>
      </c>
      <c r="P3893" t="b">
        <v>0</v>
      </c>
      <c r="Q3893">
        <v>7</v>
      </c>
      <c r="R3893" t="b">
        <v>0</v>
      </c>
      <c r="S3893" t="s">
        <v>8269</v>
      </c>
      <c r="T3893" t="s">
        <v>8356</v>
      </c>
      <c r="U3893" t="s">
        <v>8360</v>
      </c>
    </row>
    <row r="3894" spans="1:21" ht="50" customHeight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15" t="str">
        <f t="shared" si="180"/>
        <v>1000 to 4999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9">
        <f t="shared" si="181"/>
        <v>41875.291666666664</v>
      </c>
      <c r="L3894" s="11">
        <v>2014</v>
      </c>
      <c r="M3894">
        <v>1408203557</v>
      </c>
      <c r="N3894" s="9">
        <f t="shared" si="182"/>
        <v>41867.652280092596</v>
      </c>
      <c r="O3894" s="11">
        <f>YEAR(Table1[[#This Row],[launch date  conversion]])</f>
        <v>2014</v>
      </c>
      <c r="P3894" t="b">
        <v>0</v>
      </c>
      <c r="Q3894">
        <v>0</v>
      </c>
      <c r="R3894" t="b">
        <v>0</v>
      </c>
      <c r="S3894" t="s">
        <v>8269</v>
      </c>
      <c r="T3894" t="s">
        <v>8356</v>
      </c>
      <c r="U3894" t="s">
        <v>8360</v>
      </c>
    </row>
    <row r="3895" spans="1:21" ht="50" customHeight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15" t="str">
        <f t="shared" si="180"/>
        <v>Greater than 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 s="9">
        <f t="shared" si="181"/>
        <v>41821.25</v>
      </c>
      <c r="L3895" s="11">
        <v>2014</v>
      </c>
      <c r="M3895">
        <v>1400600840</v>
      </c>
      <c r="N3895" s="9">
        <f t="shared" si="182"/>
        <v>41779.657870370371</v>
      </c>
      <c r="O3895" s="11">
        <f>YEAR(Table1[[#This Row],[launch date  conversion]])</f>
        <v>2014</v>
      </c>
      <c r="P3895" t="b">
        <v>0</v>
      </c>
      <c r="Q3895">
        <v>84</v>
      </c>
      <c r="R3895" t="b">
        <v>0</v>
      </c>
      <c r="S3895" t="s">
        <v>8269</v>
      </c>
      <c r="T3895" t="s">
        <v>8356</v>
      </c>
      <c r="U3895" t="s">
        <v>8360</v>
      </c>
    </row>
    <row r="3896" spans="1:21" ht="50" customHeight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15" t="str">
        <f t="shared" si="180"/>
        <v>15000 to 19999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 s="9">
        <f t="shared" si="181"/>
        <v>42710.207638888889</v>
      </c>
      <c r="L3896" s="11">
        <v>2016</v>
      </c>
      <c r="M3896">
        <v>1478386812</v>
      </c>
      <c r="N3896" s="9">
        <f t="shared" si="182"/>
        <v>42679.958472222221</v>
      </c>
      <c r="O3896" s="11">
        <f>YEAR(Table1[[#This Row],[launch date  conversion]])</f>
        <v>2016</v>
      </c>
      <c r="P3896" t="b">
        <v>0</v>
      </c>
      <c r="Q3896">
        <v>11</v>
      </c>
      <c r="R3896" t="b">
        <v>0</v>
      </c>
      <c r="S3896" t="s">
        <v>8269</v>
      </c>
      <c r="T3896" t="s">
        <v>8356</v>
      </c>
      <c r="U3896" t="s">
        <v>8360</v>
      </c>
    </row>
    <row r="3897" spans="1:21" ht="50" customHeight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15" t="str">
        <f t="shared" si="180"/>
        <v>1000 to 4999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 s="9">
        <f t="shared" si="181"/>
        <v>42063.250208333338</v>
      </c>
      <c r="L3897" s="11">
        <v>2015</v>
      </c>
      <c r="M3897">
        <v>1422424818</v>
      </c>
      <c r="N3897" s="9">
        <f t="shared" si="182"/>
        <v>42032.250208333338</v>
      </c>
      <c r="O3897" s="11">
        <f>YEAR(Table1[[#This Row],[launch date  conversion]])</f>
        <v>2015</v>
      </c>
      <c r="P3897" t="b">
        <v>0</v>
      </c>
      <c r="Q3897">
        <v>1</v>
      </c>
      <c r="R3897" t="b">
        <v>0</v>
      </c>
      <c r="S3897" t="s">
        <v>8269</v>
      </c>
      <c r="T3897" t="s">
        <v>8356</v>
      </c>
      <c r="U3897" t="s">
        <v>8360</v>
      </c>
    </row>
    <row r="3898" spans="1:21" ht="50" customHeight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15" t="str">
        <f t="shared" si="180"/>
        <v>1000 to 4999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 s="9">
        <f t="shared" si="181"/>
        <v>41807.191875000004</v>
      </c>
      <c r="L3898" s="11">
        <v>2014</v>
      </c>
      <c r="M3898">
        <v>1401770178</v>
      </c>
      <c r="N3898" s="9">
        <f t="shared" si="182"/>
        <v>41793.191875000004</v>
      </c>
      <c r="O3898" s="11">
        <f>YEAR(Table1[[#This Row],[launch date  conversion]])</f>
        <v>2014</v>
      </c>
      <c r="P3898" t="b">
        <v>0</v>
      </c>
      <c r="Q3898">
        <v>4</v>
      </c>
      <c r="R3898" t="b">
        <v>0</v>
      </c>
      <c r="S3898" t="s">
        <v>8269</v>
      </c>
      <c r="T3898" t="s">
        <v>8356</v>
      </c>
      <c r="U3898" t="s">
        <v>8360</v>
      </c>
    </row>
    <row r="3899" spans="1:21" ht="50" customHeight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15" t="str">
        <f t="shared" si="180"/>
        <v>1000 to 4999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 s="9">
        <f t="shared" si="181"/>
        <v>42012.87364583333</v>
      </c>
      <c r="L3899" s="11">
        <v>2015</v>
      </c>
      <c r="M3899">
        <v>1418158683</v>
      </c>
      <c r="N3899" s="9">
        <f t="shared" si="182"/>
        <v>41982.87364583333</v>
      </c>
      <c r="O3899" s="11">
        <f>YEAR(Table1[[#This Row],[launch date  conversion]])</f>
        <v>2014</v>
      </c>
      <c r="P3899" t="b">
        <v>0</v>
      </c>
      <c r="Q3899">
        <v>10</v>
      </c>
      <c r="R3899" t="b">
        <v>0</v>
      </c>
      <c r="S3899" t="s">
        <v>8269</v>
      </c>
      <c r="T3899" t="s">
        <v>8356</v>
      </c>
      <c r="U3899" t="s">
        <v>8360</v>
      </c>
    </row>
    <row r="3900" spans="1:21" ht="50" customHeight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15" t="str">
        <f t="shared" si="180"/>
        <v>1000 to 4999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 s="9">
        <f t="shared" si="181"/>
        <v>42233.666666666672</v>
      </c>
      <c r="L3900" s="11">
        <v>2015</v>
      </c>
      <c r="M3900">
        <v>1436355270</v>
      </c>
      <c r="N3900" s="9">
        <f t="shared" si="182"/>
        <v>42193.482291666667</v>
      </c>
      <c r="O3900" s="11">
        <f>YEAR(Table1[[#This Row],[launch date  conversion]])</f>
        <v>2015</v>
      </c>
      <c r="P3900" t="b">
        <v>0</v>
      </c>
      <c r="Q3900">
        <v>16</v>
      </c>
      <c r="R3900" t="b">
        <v>0</v>
      </c>
      <c r="S3900" t="s">
        <v>8269</v>
      </c>
      <c r="T3900" t="s">
        <v>8356</v>
      </c>
      <c r="U3900" t="s">
        <v>8360</v>
      </c>
    </row>
    <row r="3901" spans="1:21" ht="50" customHeight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15" t="str">
        <f t="shared" si="180"/>
        <v>10000 to 14999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 s="9">
        <f t="shared" si="181"/>
        <v>41863.775011574071</v>
      </c>
      <c r="L3901" s="11">
        <v>2014</v>
      </c>
      <c r="M3901">
        <v>1406140561</v>
      </c>
      <c r="N3901" s="9">
        <f t="shared" si="182"/>
        <v>41843.775011574071</v>
      </c>
      <c r="O3901" s="11">
        <f>YEAR(Table1[[#This Row],[launch date  conversion]])</f>
        <v>2014</v>
      </c>
      <c r="P3901" t="b">
        <v>0</v>
      </c>
      <c r="Q3901">
        <v>2</v>
      </c>
      <c r="R3901" t="b">
        <v>0</v>
      </c>
      <c r="S3901" t="s">
        <v>8269</v>
      </c>
      <c r="T3901" t="s">
        <v>8356</v>
      </c>
      <c r="U3901" t="s">
        <v>8360</v>
      </c>
    </row>
    <row r="3902" spans="1:21" ht="50" customHeight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15" t="str">
        <f t="shared" si="180"/>
        <v>1000 to 4999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 s="9">
        <f t="shared" si="181"/>
        <v>42166.092488425929</v>
      </c>
      <c r="L3902" s="11">
        <v>2015</v>
      </c>
      <c r="M3902">
        <v>1431396791</v>
      </c>
      <c r="N3902" s="9">
        <f t="shared" si="182"/>
        <v>42136.092488425929</v>
      </c>
      <c r="O3902" s="11">
        <f>YEAR(Table1[[#This Row],[launch date  conversion]])</f>
        <v>2015</v>
      </c>
      <c r="P3902" t="b">
        <v>0</v>
      </c>
      <c r="Q3902">
        <v>5</v>
      </c>
      <c r="R3902" t="b">
        <v>0</v>
      </c>
      <c r="S3902" t="s">
        <v>8269</v>
      </c>
      <c r="T3902" t="s">
        <v>8356</v>
      </c>
      <c r="U3902" t="s">
        <v>8360</v>
      </c>
    </row>
    <row r="3903" spans="1:21" ht="50" customHeight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15" t="str">
        <f t="shared" si="180"/>
        <v>1000 to 4999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 s="9">
        <f t="shared" si="181"/>
        <v>42357.826377314821</v>
      </c>
      <c r="L3903" s="11">
        <v>2015</v>
      </c>
      <c r="M3903">
        <v>1447098599</v>
      </c>
      <c r="N3903" s="9">
        <f t="shared" si="182"/>
        <v>42317.826377314821</v>
      </c>
      <c r="O3903" s="11">
        <f>YEAR(Table1[[#This Row],[launch date  conversion]])</f>
        <v>2015</v>
      </c>
      <c r="P3903" t="b">
        <v>0</v>
      </c>
      <c r="Q3903">
        <v>1</v>
      </c>
      <c r="R3903" t="b">
        <v>0</v>
      </c>
      <c r="S3903" t="s">
        <v>8269</v>
      </c>
      <c r="T3903" t="s">
        <v>8356</v>
      </c>
      <c r="U3903" t="s">
        <v>8360</v>
      </c>
    </row>
    <row r="3904" spans="1:21" ht="50" customHeight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15" t="str">
        <f t="shared" si="180"/>
        <v>1000 to 4999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 s="9">
        <f t="shared" si="181"/>
        <v>42688.509745370371</v>
      </c>
      <c r="L3904" s="11">
        <v>2016</v>
      </c>
      <c r="M3904">
        <v>1476962042</v>
      </c>
      <c r="N3904" s="9">
        <f t="shared" si="182"/>
        <v>42663.468078703707</v>
      </c>
      <c r="O3904" s="11">
        <f>YEAR(Table1[[#This Row],[launch date  conversion]])</f>
        <v>2016</v>
      </c>
      <c r="P3904" t="b">
        <v>0</v>
      </c>
      <c r="Q3904">
        <v>31</v>
      </c>
      <c r="R3904" t="b">
        <v>0</v>
      </c>
      <c r="S3904" t="s">
        <v>8269</v>
      </c>
      <c r="T3904" t="s">
        <v>8356</v>
      </c>
      <c r="U3904" t="s">
        <v>8360</v>
      </c>
    </row>
    <row r="3905" spans="1:21" ht="50" customHeight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15" t="str">
        <f t="shared" si="180"/>
        <v>1000 to 4999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9">
        <f t="shared" si="181"/>
        <v>42230.818055555559</v>
      </c>
      <c r="L3905" s="11">
        <v>2015</v>
      </c>
      <c r="M3905">
        <v>1435709765</v>
      </c>
      <c r="N3905" s="9">
        <f t="shared" si="182"/>
        <v>42186.01116898148</v>
      </c>
      <c r="O3905" s="11">
        <f>YEAR(Table1[[#This Row],[launch date  conversion]])</f>
        <v>2015</v>
      </c>
      <c r="P3905" t="b">
        <v>0</v>
      </c>
      <c r="Q3905">
        <v>0</v>
      </c>
      <c r="R3905" t="b">
        <v>0</v>
      </c>
      <c r="S3905" t="s">
        <v>8269</v>
      </c>
      <c r="T3905" t="s">
        <v>8356</v>
      </c>
      <c r="U3905" t="s">
        <v>8360</v>
      </c>
    </row>
    <row r="3906" spans="1:21" ht="50" customHeight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15" t="str">
        <f t="shared" ref="E3906:E3969" si="183">_xlfn.IFS(D3906&lt;1000,"less than 1000",D3906&lt;5000, "1000 to 4999",D3906&lt;10000, "5000 to 9999",D3906&lt;15000, "10000 to 14999",D3906&lt;20000,"15000 to 19999",D3906&lt;25000, "20000 to 24999", D3906&lt;30000, "25000 to 29999",D3906&lt;35000,"30000 to 34999", D3906&lt;40000,"35000 to 39999", D3906&lt;45000,"40000 to 44999",D3906&lt;50000,"45000 to 49999",TRUE, "Greater than 50000")</f>
        <v>10000 to 14999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 s="9">
        <f t="shared" si="181"/>
        <v>42109.211111111115</v>
      </c>
      <c r="L3906" s="11">
        <v>2015</v>
      </c>
      <c r="M3906">
        <v>1427866200</v>
      </c>
      <c r="N3906" s="9">
        <f t="shared" si="182"/>
        <v>42095.229166666672</v>
      </c>
      <c r="O3906" s="11">
        <f>YEAR(Table1[[#This Row],[launch date  conversion]])</f>
        <v>2015</v>
      </c>
      <c r="P3906" t="b">
        <v>0</v>
      </c>
      <c r="Q3906">
        <v>2</v>
      </c>
      <c r="R3906" t="b">
        <v>0</v>
      </c>
      <c r="S3906" t="s">
        <v>8269</v>
      </c>
      <c r="T3906" t="s">
        <v>8356</v>
      </c>
      <c r="U3906" t="s">
        <v>8360</v>
      </c>
    </row>
    <row r="3907" spans="1:21" ht="50" customHeight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15" t="str">
        <f t="shared" si="183"/>
        <v>1000 to 4999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 s="9">
        <f t="shared" ref="K3907:K3970" si="184">(((J3907/60)/60)/24)+DATE(1970,1,1)</f>
        <v>42166.958333333328</v>
      </c>
      <c r="L3907" s="11">
        <v>2015</v>
      </c>
      <c r="M3907">
        <v>1430405903</v>
      </c>
      <c r="N3907" s="9">
        <f t="shared" ref="N3907:N3970" si="185">(((M3907/60)/60)/24)+DATE(1970,1,1)</f>
        <v>42124.623877314814</v>
      </c>
      <c r="O3907" s="11">
        <f>YEAR(Table1[[#This Row],[launch date  conversion]])</f>
        <v>2015</v>
      </c>
      <c r="P3907" t="b">
        <v>0</v>
      </c>
      <c r="Q3907">
        <v>7</v>
      </c>
      <c r="R3907" t="b">
        <v>0</v>
      </c>
      <c r="S3907" t="s">
        <v>8269</v>
      </c>
      <c r="T3907" t="s">
        <v>8356</v>
      </c>
      <c r="U3907" t="s">
        <v>8360</v>
      </c>
    </row>
    <row r="3908" spans="1:21" ht="50" customHeight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15" t="str">
        <f t="shared" si="183"/>
        <v>1000 to 4999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 s="9">
        <f t="shared" si="184"/>
        <v>42181.559027777781</v>
      </c>
      <c r="L3908" s="11">
        <v>2015</v>
      </c>
      <c r="M3908">
        <v>1432072893</v>
      </c>
      <c r="N3908" s="9">
        <f t="shared" si="185"/>
        <v>42143.917743055557</v>
      </c>
      <c r="O3908" s="11">
        <f>YEAR(Table1[[#This Row],[launch date  conversion]])</f>
        <v>2015</v>
      </c>
      <c r="P3908" t="b">
        <v>0</v>
      </c>
      <c r="Q3908">
        <v>16</v>
      </c>
      <c r="R3908" t="b">
        <v>0</v>
      </c>
      <c r="S3908" t="s">
        <v>8269</v>
      </c>
      <c r="T3908" t="s">
        <v>8356</v>
      </c>
      <c r="U3908" t="s">
        <v>8360</v>
      </c>
    </row>
    <row r="3909" spans="1:21" ht="50" customHeight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15" t="str">
        <f t="shared" si="183"/>
        <v>1000 to 4999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 s="9">
        <f t="shared" si="184"/>
        <v>41938.838888888888</v>
      </c>
      <c r="L3909" s="11">
        <v>2014</v>
      </c>
      <c r="M3909">
        <v>1411587606</v>
      </c>
      <c r="N3909" s="9">
        <f t="shared" si="185"/>
        <v>41906.819513888891</v>
      </c>
      <c r="O3909" s="11">
        <f>YEAR(Table1[[#This Row],[launch date  conversion]])</f>
        <v>2014</v>
      </c>
      <c r="P3909" t="b">
        <v>0</v>
      </c>
      <c r="Q3909">
        <v>4</v>
      </c>
      <c r="R3909" t="b">
        <v>0</v>
      </c>
      <c r="S3909" t="s">
        <v>8269</v>
      </c>
      <c r="T3909" t="s">
        <v>8356</v>
      </c>
      <c r="U3909" t="s">
        <v>8360</v>
      </c>
    </row>
    <row r="3910" spans="1:21" ht="50" customHeight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15" t="str">
        <f t="shared" si="183"/>
        <v>less than 1000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 s="9">
        <f t="shared" si="184"/>
        <v>41849.135370370372</v>
      </c>
      <c r="L3910" s="11">
        <v>2014</v>
      </c>
      <c r="M3910">
        <v>1405307696</v>
      </c>
      <c r="N3910" s="9">
        <f t="shared" si="185"/>
        <v>41834.135370370372</v>
      </c>
      <c r="O3910" s="11">
        <f>YEAR(Table1[[#This Row],[launch date  conversion]])</f>
        <v>2014</v>
      </c>
      <c r="P3910" t="b">
        <v>0</v>
      </c>
      <c r="Q3910">
        <v>4</v>
      </c>
      <c r="R3910" t="b">
        <v>0</v>
      </c>
      <c r="S3910" t="s">
        <v>8269</v>
      </c>
      <c r="T3910" t="s">
        <v>8356</v>
      </c>
      <c r="U3910" t="s">
        <v>8360</v>
      </c>
    </row>
    <row r="3911" spans="1:21" ht="50" customHeight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15" t="str">
        <f t="shared" si="183"/>
        <v>Greater than 50000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 s="9">
        <f t="shared" si="184"/>
        <v>41893.359282407408</v>
      </c>
      <c r="L3911" s="11">
        <v>2014</v>
      </c>
      <c r="M3911">
        <v>1407832642</v>
      </c>
      <c r="N3911" s="9">
        <f t="shared" si="185"/>
        <v>41863.359282407408</v>
      </c>
      <c r="O3911" s="11">
        <f>YEAR(Table1[[#This Row],[launch date  conversion]])</f>
        <v>2014</v>
      </c>
      <c r="P3911" t="b">
        <v>0</v>
      </c>
      <c r="Q3911">
        <v>4</v>
      </c>
      <c r="R3911" t="b">
        <v>0</v>
      </c>
      <c r="S3911" t="s">
        <v>8269</v>
      </c>
      <c r="T3911" t="s">
        <v>8356</v>
      </c>
      <c r="U3911" t="s">
        <v>8360</v>
      </c>
    </row>
    <row r="3912" spans="1:21" ht="50" customHeight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15" t="str">
        <f t="shared" si="183"/>
        <v>5000 to 9999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 s="9">
        <f t="shared" si="184"/>
        <v>42254.756909722222</v>
      </c>
      <c r="L3912" s="11">
        <v>2015</v>
      </c>
      <c r="M3912">
        <v>1439057397</v>
      </c>
      <c r="N3912" s="9">
        <f t="shared" si="185"/>
        <v>42224.756909722222</v>
      </c>
      <c r="O3912" s="11">
        <f>YEAR(Table1[[#This Row],[launch date  conversion]])</f>
        <v>2015</v>
      </c>
      <c r="P3912" t="b">
        <v>0</v>
      </c>
      <c r="Q3912">
        <v>3</v>
      </c>
      <c r="R3912" t="b">
        <v>0</v>
      </c>
      <c r="S3912" t="s">
        <v>8269</v>
      </c>
      <c r="T3912" t="s">
        <v>8356</v>
      </c>
      <c r="U3912" t="s">
        <v>8360</v>
      </c>
    </row>
    <row r="3913" spans="1:21" ht="50" customHeight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15" t="str">
        <f t="shared" si="183"/>
        <v>5000 to 9999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 s="9">
        <f t="shared" si="184"/>
        <v>41969.853900462964</v>
      </c>
      <c r="L3913" s="11">
        <v>2014</v>
      </c>
      <c r="M3913">
        <v>1414438177</v>
      </c>
      <c r="N3913" s="9">
        <f t="shared" si="185"/>
        <v>41939.8122337963</v>
      </c>
      <c r="O3913" s="11">
        <f>YEAR(Table1[[#This Row],[launch date  conversion]])</f>
        <v>2014</v>
      </c>
      <c r="P3913" t="b">
        <v>0</v>
      </c>
      <c r="Q3913">
        <v>36</v>
      </c>
      <c r="R3913" t="b">
        <v>0</v>
      </c>
      <c r="S3913" t="s">
        <v>8269</v>
      </c>
      <c r="T3913" t="s">
        <v>8356</v>
      </c>
      <c r="U3913" t="s">
        <v>8360</v>
      </c>
    </row>
    <row r="3914" spans="1:21" ht="50" customHeight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15" t="str">
        <f t="shared" si="183"/>
        <v>15000 to 19999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 s="9">
        <f t="shared" si="184"/>
        <v>42119.190972222219</v>
      </c>
      <c r="L3914" s="11">
        <v>2015</v>
      </c>
      <c r="M3914">
        <v>1424759330</v>
      </c>
      <c r="N3914" s="9">
        <f t="shared" si="185"/>
        <v>42059.270023148143</v>
      </c>
      <c r="O3914" s="11">
        <f>YEAR(Table1[[#This Row],[launch date  conversion]])</f>
        <v>2015</v>
      </c>
      <c r="P3914" t="b">
        <v>0</v>
      </c>
      <c r="Q3914">
        <v>1</v>
      </c>
      <c r="R3914" t="b">
        <v>0</v>
      </c>
      <c r="S3914" t="s">
        <v>8269</v>
      </c>
      <c r="T3914" t="s">
        <v>8356</v>
      </c>
      <c r="U3914" t="s">
        <v>8360</v>
      </c>
    </row>
    <row r="3915" spans="1:21" ht="50" customHeight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15" t="str">
        <f t="shared" si="183"/>
        <v>10000 to 14999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 s="9">
        <f t="shared" si="184"/>
        <v>42338.252881944441</v>
      </c>
      <c r="L3915" s="11">
        <v>2015</v>
      </c>
      <c r="M3915">
        <v>1446267849</v>
      </c>
      <c r="N3915" s="9">
        <f t="shared" si="185"/>
        <v>42308.211215277777</v>
      </c>
      <c r="O3915" s="11">
        <f>YEAR(Table1[[#This Row],[launch date  conversion]])</f>
        <v>2015</v>
      </c>
      <c r="P3915" t="b">
        <v>0</v>
      </c>
      <c r="Q3915">
        <v>7</v>
      </c>
      <c r="R3915" t="b">
        <v>0</v>
      </c>
      <c r="S3915" t="s">
        <v>8269</v>
      </c>
      <c r="T3915" t="s">
        <v>8356</v>
      </c>
      <c r="U3915" t="s">
        <v>8360</v>
      </c>
    </row>
    <row r="3916" spans="1:21" ht="50" customHeight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15" t="str">
        <f t="shared" si="183"/>
        <v>1000 to 4999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 s="9">
        <f t="shared" si="184"/>
        <v>42134.957638888889</v>
      </c>
      <c r="L3916" s="11">
        <v>2015</v>
      </c>
      <c r="M3916">
        <v>1429558756</v>
      </c>
      <c r="N3916" s="9">
        <f t="shared" si="185"/>
        <v>42114.818935185183</v>
      </c>
      <c r="O3916" s="11">
        <f>YEAR(Table1[[#This Row],[launch date  conversion]])</f>
        <v>2015</v>
      </c>
      <c r="P3916" t="b">
        <v>0</v>
      </c>
      <c r="Q3916">
        <v>27</v>
      </c>
      <c r="R3916" t="b">
        <v>0</v>
      </c>
      <c r="S3916" t="s">
        <v>8269</v>
      </c>
      <c r="T3916" t="s">
        <v>8356</v>
      </c>
      <c r="U3916" t="s">
        <v>8360</v>
      </c>
    </row>
    <row r="3917" spans="1:21" ht="50" customHeight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15" t="str">
        <f t="shared" si="183"/>
        <v>1000 to 4999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 s="9">
        <f t="shared" si="184"/>
        <v>42522.98505787037</v>
      </c>
      <c r="L3917" s="11">
        <v>2016</v>
      </c>
      <c r="M3917">
        <v>1462232309</v>
      </c>
      <c r="N3917" s="9">
        <f t="shared" si="185"/>
        <v>42492.98505787037</v>
      </c>
      <c r="O3917" s="11">
        <f>YEAR(Table1[[#This Row],[launch date  conversion]])</f>
        <v>2016</v>
      </c>
      <c r="P3917" t="b">
        <v>0</v>
      </c>
      <c r="Q3917">
        <v>1</v>
      </c>
      <c r="R3917" t="b">
        <v>0</v>
      </c>
      <c r="S3917" t="s">
        <v>8269</v>
      </c>
      <c r="T3917" t="s">
        <v>8356</v>
      </c>
      <c r="U3917" t="s">
        <v>8360</v>
      </c>
    </row>
    <row r="3918" spans="1:21" ht="50" customHeight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15" t="str">
        <f t="shared" si="183"/>
        <v>1000 to 4999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9">
        <f t="shared" si="184"/>
        <v>42524.471666666665</v>
      </c>
      <c r="L3918" s="11">
        <v>2016</v>
      </c>
      <c r="M3918">
        <v>1462360752</v>
      </c>
      <c r="N3918" s="9">
        <f t="shared" si="185"/>
        <v>42494.471666666665</v>
      </c>
      <c r="O3918" s="11">
        <f>YEAR(Table1[[#This Row],[launch date  conversion]])</f>
        <v>2016</v>
      </c>
      <c r="P3918" t="b">
        <v>0</v>
      </c>
      <c r="Q3918">
        <v>0</v>
      </c>
      <c r="R3918" t="b">
        <v>0</v>
      </c>
      <c r="S3918" t="s">
        <v>8269</v>
      </c>
      <c r="T3918" t="s">
        <v>8356</v>
      </c>
      <c r="U3918" t="s">
        <v>8360</v>
      </c>
    </row>
    <row r="3919" spans="1:21" ht="50" customHeight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15" t="str">
        <f t="shared" si="183"/>
        <v>1000 to 4999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 s="9">
        <f t="shared" si="184"/>
        <v>41893.527326388888</v>
      </c>
      <c r="L3919" s="11">
        <v>2014</v>
      </c>
      <c r="M3919">
        <v>1407847161</v>
      </c>
      <c r="N3919" s="9">
        <f t="shared" si="185"/>
        <v>41863.527326388888</v>
      </c>
      <c r="O3919" s="11">
        <f>YEAR(Table1[[#This Row],[launch date  conversion]])</f>
        <v>2014</v>
      </c>
      <c r="P3919" t="b">
        <v>0</v>
      </c>
      <c r="Q3919">
        <v>1</v>
      </c>
      <c r="R3919" t="b">
        <v>0</v>
      </c>
      <c r="S3919" t="s">
        <v>8269</v>
      </c>
      <c r="T3919" t="s">
        <v>8356</v>
      </c>
      <c r="U3919" t="s">
        <v>8360</v>
      </c>
    </row>
    <row r="3920" spans="1:21" ht="50" customHeight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15" t="str">
        <f t="shared" si="183"/>
        <v>Greater than 50000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 s="9">
        <f t="shared" si="184"/>
        <v>41855.666666666664</v>
      </c>
      <c r="L3920" s="11">
        <v>2014</v>
      </c>
      <c r="M3920">
        <v>1406131023</v>
      </c>
      <c r="N3920" s="9">
        <f t="shared" si="185"/>
        <v>41843.664618055554</v>
      </c>
      <c r="O3920" s="11">
        <f>YEAR(Table1[[#This Row],[launch date  conversion]])</f>
        <v>2014</v>
      </c>
      <c r="P3920" t="b">
        <v>0</v>
      </c>
      <c r="Q3920">
        <v>3</v>
      </c>
      <c r="R3920" t="b">
        <v>0</v>
      </c>
      <c r="S3920" t="s">
        <v>8269</v>
      </c>
      <c r="T3920" t="s">
        <v>8356</v>
      </c>
      <c r="U3920" t="s">
        <v>8360</v>
      </c>
    </row>
    <row r="3921" spans="1:21" ht="50" customHeight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15" t="str">
        <f t="shared" si="183"/>
        <v>5000 to 9999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 s="9">
        <f t="shared" si="184"/>
        <v>42387</v>
      </c>
      <c r="L3921" s="11">
        <v>2016</v>
      </c>
      <c r="M3921">
        <v>1450628773</v>
      </c>
      <c r="N3921" s="9">
        <f t="shared" si="185"/>
        <v>42358.684872685189</v>
      </c>
      <c r="O3921" s="11">
        <f>YEAR(Table1[[#This Row],[launch date  conversion]])</f>
        <v>2015</v>
      </c>
      <c r="P3921" t="b">
        <v>0</v>
      </c>
      <c r="Q3921">
        <v>3</v>
      </c>
      <c r="R3921" t="b">
        <v>0</v>
      </c>
      <c r="S3921" t="s">
        <v>8269</v>
      </c>
      <c r="T3921" t="s">
        <v>8356</v>
      </c>
      <c r="U3921" t="s">
        <v>8360</v>
      </c>
    </row>
    <row r="3922" spans="1:21" ht="50" customHeight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15" t="str">
        <f t="shared" si="183"/>
        <v>1000 to 4999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 s="9">
        <f t="shared" si="184"/>
        <v>42687.428935185191</v>
      </c>
      <c r="L3922" s="11">
        <v>2016</v>
      </c>
      <c r="M3922">
        <v>1476436660</v>
      </c>
      <c r="N3922" s="9">
        <f t="shared" si="185"/>
        <v>42657.38726851852</v>
      </c>
      <c r="O3922" s="11">
        <f>YEAR(Table1[[#This Row],[launch date  conversion]])</f>
        <v>2016</v>
      </c>
      <c r="P3922" t="b">
        <v>0</v>
      </c>
      <c r="Q3922">
        <v>3</v>
      </c>
      <c r="R3922" t="b">
        <v>0</v>
      </c>
      <c r="S3922" t="s">
        <v>8269</v>
      </c>
      <c r="T3922" t="s">
        <v>8356</v>
      </c>
      <c r="U3922" t="s">
        <v>8360</v>
      </c>
    </row>
    <row r="3923" spans="1:21" ht="50" customHeight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15" t="str">
        <f t="shared" si="183"/>
        <v>1000 to 4999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9">
        <f t="shared" si="184"/>
        <v>41938.75</v>
      </c>
      <c r="L3923" s="11">
        <v>2014</v>
      </c>
      <c r="M3923">
        <v>1413291655</v>
      </c>
      <c r="N3923" s="9">
        <f t="shared" si="185"/>
        <v>41926.542303240742</v>
      </c>
      <c r="O3923" s="11">
        <f>YEAR(Table1[[#This Row],[launch date  conversion]])</f>
        <v>2014</v>
      </c>
      <c r="P3923" t="b">
        <v>0</v>
      </c>
      <c r="Q3923">
        <v>0</v>
      </c>
      <c r="R3923" t="b">
        <v>0</v>
      </c>
      <c r="S3923" t="s">
        <v>8269</v>
      </c>
      <c r="T3923" t="s">
        <v>8356</v>
      </c>
      <c r="U3923" t="s">
        <v>8360</v>
      </c>
    </row>
    <row r="3924" spans="1:21" ht="50" customHeight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15" t="str">
        <f t="shared" si="183"/>
        <v>less than 1000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 s="9">
        <f t="shared" si="184"/>
        <v>42065.958333333328</v>
      </c>
      <c r="L3924" s="11">
        <v>2015</v>
      </c>
      <c r="M3924">
        <v>1421432810</v>
      </c>
      <c r="N3924" s="9">
        <f t="shared" si="185"/>
        <v>42020.768634259264</v>
      </c>
      <c r="O3924" s="11">
        <f>YEAR(Table1[[#This Row],[launch date  conversion]])</f>
        <v>2015</v>
      </c>
      <c r="P3924" t="b">
        <v>0</v>
      </c>
      <c r="Q3924">
        <v>6</v>
      </c>
      <c r="R3924" t="b">
        <v>0</v>
      </c>
      <c r="S3924" t="s">
        <v>8269</v>
      </c>
      <c r="T3924" t="s">
        <v>8356</v>
      </c>
      <c r="U3924" t="s">
        <v>8360</v>
      </c>
    </row>
    <row r="3925" spans="1:21" ht="50" customHeight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15" t="str">
        <f t="shared" si="183"/>
        <v>10000 to 14999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 s="9">
        <f t="shared" si="184"/>
        <v>42103.979988425926</v>
      </c>
      <c r="L3925" s="11">
        <v>2015</v>
      </c>
      <c r="M3925">
        <v>1426203071</v>
      </c>
      <c r="N3925" s="9">
        <f t="shared" si="185"/>
        <v>42075.979988425926</v>
      </c>
      <c r="O3925" s="11">
        <f>YEAR(Table1[[#This Row],[launch date  conversion]])</f>
        <v>2015</v>
      </c>
      <c r="P3925" t="b">
        <v>0</v>
      </c>
      <c r="Q3925">
        <v>17</v>
      </c>
      <c r="R3925" t="b">
        <v>0</v>
      </c>
      <c r="S3925" t="s">
        <v>8269</v>
      </c>
      <c r="T3925" t="s">
        <v>8356</v>
      </c>
      <c r="U3925" t="s">
        <v>8360</v>
      </c>
    </row>
    <row r="3926" spans="1:21" ht="50" customHeight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15" t="str">
        <f t="shared" si="183"/>
        <v>15000 to 19999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 s="9">
        <f t="shared" si="184"/>
        <v>41816.959745370368</v>
      </c>
      <c r="L3926" s="11">
        <v>2014</v>
      </c>
      <c r="M3926">
        <v>1401231722</v>
      </c>
      <c r="N3926" s="9">
        <f t="shared" si="185"/>
        <v>41786.959745370368</v>
      </c>
      <c r="O3926" s="11">
        <f>YEAR(Table1[[#This Row],[launch date  conversion]])</f>
        <v>2014</v>
      </c>
      <c r="P3926" t="b">
        <v>0</v>
      </c>
      <c r="Q3926">
        <v>40</v>
      </c>
      <c r="R3926" t="b">
        <v>0</v>
      </c>
      <c r="S3926" t="s">
        <v>8269</v>
      </c>
      <c r="T3926" t="s">
        <v>8356</v>
      </c>
      <c r="U3926" t="s">
        <v>8360</v>
      </c>
    </row>
    <row r="3927" spans="1:21" ht="50" customHeight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15" t="str">
        <f t="shared" si="183"/>
        <v>less than 1000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 s="9">
        <f t="shared" si="184"/>
        <v>41850.870821759258</v>
      </c>
      <c r="L3927" s="11">
        <v>2014</v>
      </c>
      <c r="M3927">
        <v>1404161639</v>
      </c>
      <c r="N3927" s="9">
        <f t="shared" si="185"/>
        <v>41820.870821759258</v>
      </c>
      <c r="O3927" s="11">
        <f>YEAR(Table1[[#This Row],[launch date  conversion]])</f>
        <v>2014</v>
      </c>
      <c r="P3927" t="b">
        <v>0</v>
      </c>
      <c r="Q3927">
        <v>3</v>
      </c>
      <c r="R3927" t="b">
        <v>0</v>
      </c>
      <c r="S3927" t="s">
        <v>8269</v>
      </c>
      <c r="T3927" t="s">
        <v>8356</v>
      </c>
      <c r="U3927" t="s">
        <v>8360</v>
      </c>
    </row>
    <row r="3928" spans="1:21" ht="50" customHeight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15" t="str">
        <f t="shared" si="183"/>
        <v>5000 to 9999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 s="9">
        <f t="shared" si="184"/>
        <v>42000.085046296299</v>
      </c>
      <c r="L3928" s="11">
        <v>2014</v>
      </c>
      <c r="M3928">
        <v>1417053748</v>
      </c>
      <c r="N3928" s="9">
        <f t="shared" si="185"/>
        <v>41970.085046296299</v>
      </c>
      <c r="O3928" s="11">
        <f>YEAR(Table1[[#This Row],[launch date  conversion]])</f>
        <v>2014</v>
      </c>
      <c r="P3928" t="b">
        <v>0</v>
      </c>
      <c r="Q3928">
        <v>1</v>
      </c>
      <c r="R3928" t="b">
        <v>0</v>
      </c>
      <c r="S3928" t="s">
        <v>8269</v>
      </c>
      <c r="T3928" t="s">
        <v>8356</v>
      </c>
      <c r="U3928" t="s">
        <v>8360</v>
      </c>
    </row>
    <row r="3929" spans="1:21" ht="50" customHeight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15" t="str">
        <f t="shared" si="183"/>
        <v>1000 to 4999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 s="9">
        <f t="shared" si="184"/>
        <v>41860.267407407409</v>
      </c>
      <c r="L3929" s="11">
        <v>2014</v>
      </c>
      <c r="M3929">
        <v>1404973504</v>
      </c>
      <c r="N3929" s="9">
        <f t="shared" si="185"/>
        <v>41830.267407407409</v>
      </c>
      <c r="O3929" s="11">
        <f>YEAR(Table1[[#This Row],[launch date  conversion]])</f>
        <v>2014</v>
      </c>
      <c r="P3929" t="b">
        <v>0</v>
      </c>
      <c r="Q3929">
        <v>2</v>
      </c>
      <c r="R3929" t="b">
        <v>0</v>
      </c>
      <c r="S3929" t="s">
        <v>8269</v>
      </c>
      <c r="T3929" t="s">
        <v>8356</v>
      </c>
      <c r="U3929" t="s">
        <v>8360</v>
      </c>
    </row>
    <row r="3930" spans="1:21" ht="50" customHeight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15" t="str">
        <f t="shared" si="183"/>
        <v>5000 to 9999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 s="9">
        <f t="shared" si="184"/>
        <v>42293.207638888889</v>
      </c>
      <c r="L3930" s="11">
        <v>2015</v>
      </c>
      <c r="M3930">
        <v>1442593427</v>
      </c>
      <c r="N3930" s="9">
        <f t="shared" si="185"/>
        <v>42265.683182870373</v>
      </c>
      <c r="O3930" s="11">
        <f>YEAR(Table1[[#This Row],[launch date  conversion]])</f>
        <v>2015</v>
      </c>
      <c r="P3930" t="b">
        <v>0</v>
      </c>
      <c r="Q3930">
        <v>7</v>
      </c>
      <c r="R3930" t="b">
        <v>0</v>
      </c>
      <c r="S3930" t="s">
        <v>8269</v>
      </c>
      <c r="T3930" t="s">
        <v>8356</v>
      </c>
      <c r="U3930" t="s">
        <v>8360</v>
      </c>
    </row>
    <row r="3931" spans="1:21" ht="50" customHeight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15" t="str">
        <f t="shared" si="183"/>
        <v>20000 to 24999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 s="9">
        <f t="shared" si="184"/>
        <v>42631.827141203699</v>
      </c>
      <c r="L3931" s="11">
        <v>2016</v>
      </c>
      <c r="M3931">
        <v>1471636265</v>
      </c>
      <c r="N3931" s="9">
        <f t="shared" si="185"/>
        <v>42601.827141203699</v>
      </c>
      <c r="O3931" s="11">
        <f>YEAR(Table1[[#This Row],[launch date  conversion]])</f>
        <v>2016</v>
      </c>
      <c r="P3931" t="b">
        <v>0</v>
      </c>
      <c r="Q3931">
        <v>14</v>
      </c>
      <c r="R3931" t="b">
        <v>0</v>
      </c>
      <c r="S3931" t="s">
        <v>8269</v>
      </c>
      <c r="T3931" t="s">
        <v>8356</v>
      </c>
      <c r="U3931" t="s">
        <v>8360</v>
      </c>
    </row>
    <row r="3932" spans="1:21" ht="50" customHeight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15" t="str">
        <f t="shared" si="183"/>
        <v>10000 to 14999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9">
        <f t="shared" si="184"/>
        <v>42461.25</v>
      </c>
      <c r="L3932" s="11">
        <v>2016</v>
      </c>
      <c r="M3932">
        <v>1457078868</v>
      </c>
      <c r="N3932" s="9">
        <f t="shared" si="185"/>
        <v>42433.338749999995</v>
      </c>
      <c r="O3932" s="11">
        <f>YEAR(Table1[[#This Row],[launch date  conversion]])</f>
        <v>2016</v>
      </c>
      <c r="P3932" t="b">
        <v>0</v>
      </c>
      <c r="Q3932">
        <v>0</v>
      </c>
      <c r="R3932" t="b">
        <v>0</v>
      </c>
      <c r="S3932" t="s">
        <v>8269</v>
      </c>
      <c r="T3932" t="s">
        <v>8356</v>
      </c>
      <c r="U3932" t="s">
        <v>8360</v>
      </c>
    </row>
    <row r="3933" spans="1:21" ht="50" customHeight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15" t="str">
        <f t="shared" si="183"/>
        <v>5000 to 9999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9">
        <f t="shared" si="184"/>
        <v>42253.151701388888</v>
      </c>
      <c r="L3933" s="11">
        <v>2015</v>
      </c>
      <c r="M3933">
        <v>1439350707</v>
      </c>
      <c r="N3933" s="9">
        <f t="shared" si="185"/>
        <v>42228.151701388888</v>
      </c>
      <c r="O3933" s="11">
        <f>YEAR(Table1[[#This Row],[launch date  conversion]])</f>
        <v>2015</v>
      </c>
      <c r="P3933" t="b">
        <v>0</v>
      </c>
      <c r="Q3933">
        <v>0</v>
      </c>
      <c r="R3933" t="b">
        <v>0</v>
      </c>
      <c r="S3933" t="s">
        <v>8269</v>
      </c>
      <c r="T3933" t="s">
        <v>8356</v>
      </c>
      <c r="U3933" t="s">
        <v>8360</v>
      </c>
    </row>
    <row r="3934" spans="1:21" ht="50" customHeight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15" t="str">
        <f t="shared" si="183"/>
        <v>10000 to 14999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 s="9">
        <f t="shared" si="184"/>
        <v>42445.126898148148</v>
      </c>
      <c r="L3934" s="11">
        <v>2016</v>
      </c>
      <c r="M3934">
        <v>1455508964</v>
      </c>
      <c r="N3934" s="9">
        <f t="shared" si="185"/>
        <v>42415.168564814812</v>
      </c>
      <c r="O3934" s="11">
        <f>YEAR(Table1[[#This Row],[launch date  conversion]])</f>
        <v>2016</v>
      </c>
      <c r="P3934" t="b">
        <v>0</v>
      </c>
      <c r="Q3934">
        <v>1</v>
      </c>
      <c r="R3934" t="b">
        <v>0</v>
      </c>
      <c r="S3934" t="s">
        <v>8269</v>
      </c>
      <c r="T3934" t="s">
        <v>8356</v>
      </c>
      <c r="U3934" t="s">
        <v>8360</v>
      </c>
    </row>
    <row r="3935" spans="1:21" ht="50" customHeight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15" t="str">
        <f t="shared" si="183"/>
        <v>5000 to 9999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 s="9">
        <f t="shared" si="184"/>
        <v>42568.029861111107</v>
      </c>
      <c r="L3935" s="11">
        <v>2016</v>
      </c>
      <c r="M3935">
        <v>1466205262</v>
      </c>
      <c r="N3935" s="9">
        <f t="shared" si="185"/>
        <v>42538.968310185184</v>
      </c>
      <c r="O3935" s="11">
        <f>YEAR(Table1[[#This Row],[launch date  conversion]])</f>
        <v>2016</v>
      </c>
      <c r="P3935" t="b">
        <v>0</v>
      </c>
      <c r="Q3935">
        <v>12</v>
      </c>
      <c r="R3935" t="b">
        <v>0</v>
      </c>
      <c r="S3935" t="s">
        <v>8269</v>
      </c>
      <c r="T3935" t="s">
        <v>8356</v>
      </c>
      <c r="U3935" t="s">
        <v>8360</v>
      </c>
    </row>
    <row r="3936" spans="1:21" ht="50" customHeight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15" t="str">
        <f t="shared" si="183"/>
        <v>5000 to 9999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 s="9">
        <f t="shared" si="184"/>
        <v>42278.541666666672</v>
      </c>
      <c r="L3936" s="11">
        <v>2015</v>
      </c>
      <c r="M3936">
        <v>1439827639</v>
      </c>
      <c r="N3936" s="9">
        <f t="shared" si="185"/>
        <v>42233.671747685185</v>
      </c>
      <c r="O3936" s="11">
        <f>YEAR(Table1[[#This Row],[launch date  conversion]])</f>
        <v>2015</v>
      </c>
      <c r="P3936" t="b">
        <v>0</v>
      </c>
      <c r="Q3936">
        <v>12</v>
      </c>
      <c r="R3936" t="b">
        <v>0</v>
      </c>
      <c r="S3936" t="s">
        <v>8269</v>
      </c>
      <c r="T3936" t="s">
        <v>8356</v>
      </c>
      <c r="U3936" t="s">
        <v>8360</v>
      </c>
    </row>
    <row r="3937" spans="1:21" ht="50" customHeight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15" t="str">
        <f t="shared" si="183"/>
        <v>1000 to 4999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 s="9">
        <f t="shared" si="184"/>
        <v>42281.656782407401</v>
      </c>
      <c r="L3937" s="11">
        <v>2015</v>
      </c>
      <c r="M3937">
        <v>1438789546</v>
      </c>
      <c r="N3937" s="9">
        <f t="shared" si="185"/>
        <v>42221.656782407401</v>
      </c>
      <c r="O3937" s="11">
        <f>YEAR(Table1[[#This Row],[launch date  conversion]])</f>
        <v>2015</v>
      </c>
      <c r="P3937" t="b">
        <v>0</v>
      </c>
      <c r="Q3937">
        <v>23</v>
      </c>
      <c r="R3937" t="b">
        <v>0</v>
      </c>
      <c r="S3937" t="s">
        <v>8269</v>
      </c>
      <c r="T3937" t="s">
        <v>8356</v>
      </c>
      <c r="U3937" t="s">
        <v>8360</v>
      </c>
    </row>
    <row r="3938" spans="1:21" ht="50" customHeight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15" t="str">
        <f t="shared" si="183"/>
        <v>20000 to 24999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9">
        <f t="shared" si="184"/>
        <v>42705.304629629631</v>
      </c>
      <c r="L3938" s="11">
        <v>2016</v>
      </c>
      <c r="M3938">
        <v>1477981120</v>
      </c>
      <c r="N3938" s="9">
        <f t="shared" si="185"/>
        <v>42675.262962962966</v>
      </c>
      <c r="O3938" s="11">
        <f>YEAR(Table1[[#This Row],[launch date  conversion]])</f>
        <v>2016</v>
      </c>
      <c r="P3938" t="b">
        <v>0</v>
      </c>
      <c r="Q3938">
        <v>0</v>
      </c>
      <c r="R3938" t="b">
        <v>0</v>
      </c>
      <c r="S3938" t="s">
        <v>8269</v>
      </c>
      <c r="T3938" t="s">
        <v>8356</v>
      </c>
      <c r="U3938" t="s">
        <v>8360</v>
      </c>
    </row>
    <row r="3939" spans="1:21" ht="50" customHeight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15" t="str">
        <f t="shared" si="183"/>
        <v>1000 to 4999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 s="9">
        <f t="shared" si="184"/>
        <v>42562.631481481483</v>
      </c>
      <c r="L3939" s="11">
        <v>2016</v>
      </c>
      <c r="M3939">
        <v>1465830560</v>
      </c>
      <c r="N3939" s="9">
        <f t="shared" si="185"/>
        <v>42534.631481481483</v>
      </c>
      <c r="O3939" s="11">
        <f>YEAR(Table1[[#This Row],[launch date  conversion]])</f>
        <v>2016</v>
      </c>
      <c r="P3939" t="b">
        <v>0</v>
      </c>
      <c r="Q3939">
        <v>10</v>
      </c>
      <c r="R3939" t="b">
        <v>0</v>
      </c>
      <c r="S3939" t="s">
        <v>8269</v>
      </c>
      <c r="T3939" t="s">
        <v>8356</v>
      </c>
      <c r="U3939" t="s">
        <v>8360</v>
      </c>
    </row>
    <row r="3940" spans="1:21" ht="50" customHeight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15" t="str">
        <f t="shared" si="183"/>
        <v>1000 to 4999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 s="9">
        <f t="shared" si="184"/>
        <v>42182.905717592599</v>
      </c>
      <c r="L3940" s="11">
        <v>2015</v>
      </c>
      <c r="M3940">
        <v>1432763054</v>
      </c>
      <c r="N3940" s="9">
        <f t="shared" si="185"/>
        <v>42151.905717592599</v>
      </c>
      <c r="O3940" s="11">
        <f>YEAR(Table1[[#This Row],[launch date  conversion]])</f>
        <v>2015</v>
      </c>
      <c r="P3940" t="b">
        <v>0</v>
      </c>
      <c r="Q3940">
        <v>5</v>
      </c>
      <c r="R3940" t="b">
        <v>0</v>
      </c>
      <c r="S3940" t="s">
        <v>8269</v>
      </c>
      <c r="T3940" t="s">
        <v>8356</v>
      </c>
      <c r="U3940" t="s">
        <v>8360</v>
      </c>
    </row>
    <row r="3941" spans="1:21" ht="50" customHeight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15" t="str">
        <f t="shared" si="183"/>
        <v>5000 to 9999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 s="9">
        <f t="shared" si="184"/>
        <v>41919.1875</v>
      </c>
      <c r="L3941" s="11">
        <v>2014</v>
      </c>
      <c r="M3941">
        <v>1412328979</v>
      </c>
      <c r="N3941" s="9">
        <f t="shared" si="185"/>
        <v>41915.400219907409</v>
      </c>
      <c r="O3941" s="11">
        <f>YEAR(Table1[[#This Row],[launch date  conversion]])</f>
        <v>2014</v>
      </c>
      <c r="P3941" t="b">
        <v>0</v>
      </c>
      <c r="Q3941">
        <v>1</v>
      </c>
      <c r="R3941" t="b">
        <v>0</v>
      </c>
      <c r="S3941" t="s">
        <v>8269</v>
      </c>
      <c r="T3941" t="s">
        <v>8356</v>
      </c>
      <c r="U3941" t="s">
        <v>8360</v>
      </c>
    </row>
    <row r="3942" spans="1:21" ht="50" customHeight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15" t="str">
        <f t="shared" si="183"/>
        <v>5000 to 9999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 s="9">
        <f t="shared" si="184"/>
        <v>42006.492488425924</v>
      </c>
      <c r="L3942" s="11">
        <v>2015</v>
      </c>
      <c r="M3942">
        <v>1416311351</v>
      </c>
      <c r="N3942" s="9">
        <f t="shared" si="185"/>
        <v>41961.492488425924</v>
      </c>
      <c r="O3942" s="11">
        <f>YEAR(Table1[[#This Row],[launch date  conversion]])</f>
        <v>2014</v>
      </c>
      <c r="P3942" t="b">
        <v>0</v>
      </c>
      <c r="Q3942">
        <v>2</v>
      </c>
      <c r="R3942" t="b">
        <v>0</v>
      </c>
      <c r="S3942" t="s">
        <v>8269</v>
      </c>
      <c r="T3942" t="s">
        <v>8356</v>
      </c>
      <c r="U3942" t="s">
        <v>8360</v>
      </c>
    </row>
    <row r="3943" spans="1:21" ht="50" customHeight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15" t="str">
        <f t="shared" si="183"/>
        <v>5000 to 9999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 s="9">
        <f t="shared" si="184"/>
        <v>41968.041666666672</v>
      </c>
      <c r="L3943" s="11">
        <v>2014</v>
      </c>
      <c r="M3943">
        <v>1414505137</v>
      </c>
      <c r="N3943" s="9">
        <f t="shared" si="185"/>
        <v>41940.587233796294</v>
      </c>
      <c r="O3943" s="11">
        <f>YEAR(Table1[[#This Row],[launch date  conversion]])</f>
        <v>2014</v>
      </c>
      <c r="P3943" t="b">
        <v>0</v>
      </c>
      <c r="Q3943">
        <v>2</v>
      </c>
      <c r="R3943" t="b">
        <v>0</v>
      </c>
      <c r="S3943" t="s">
        <v>8269</v>
      </c>
      <c r="T3943" t="s">
        <v>8356</v>
      </c>
      <c r="U3943" t="s">
        <v>8360</v>
      </c>
    </row>
    <row r="3944" spans="1:21" ht="50" customHeight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15" t="str">
        <f t="shared" si="183"/>
        <v>1000 to 4999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9">
        <f t="shared" si="184"/>
        <v>42171.904097222221</v>
      </c>
      <c r="L3944" s="11">
        <v>2015</v>
      </c>
      <c r="M3944">
        <v>1429306914</v>
      </c>
      <c r="N3944" s="9">
        <f t="shared" si="185"/>
        <v>42111.904097222221</v>
      </c>
      <c r="O3944" s="11">
        <f>YEAR(Table1[[#This Row],[launch date  conversion]])</f>
        <v>2015</v>
      </c>
      <c r="P3944" t="b">
        <v>0</v>
      </c>
      <c r="Q3944">
        <v>0</v>
      </c>
      <c r="R3944" t="b">
        <v>0</v>
      </c>
      <c r="S3944" t="s">
        <v>8269</v>
      </c>
      <c r="T3944" t="s">
        <v>8356</v>
      </c>
      <c r="U3944" t="s">
        <v>8360</v>
      </c>
    </row>
    <row r="3945" spans="1:21" ht="50" customHeight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15" t="str">
        <f t="shared" si="183"/>
        <v>5000 to 9999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 s="9">
        <f t="shared" si="184"/>
        <v>42310.701388888891</v>
      </c>
      <c r="L3945" s="11">
        <v>2015</v>
      </c>
      <c r="M3945">
        <v>1443811268</v>
      </c>
      <c r="N3945" s="9">
        <f t="shared" si="185"/>
        <v>42279.778564814813</v>
      </c>
      <c r="O3945" s="11">
        <f>YEAR(Table1[[#This Row],[launch date  conversion]])</f>
        <v>2015</v>
      </c>
      <c r="P3945" t="b">
        <v>0</v>
      </c>
      <c r="Q3945">
        <v>13</v>
      </c>
      <c r="R3945" t="b">
        <v>0</v>
      </c>
      <c r="S3945" t="s">
        <v>8269</v>
      </c>
      <c r="T3945" t="s">
        <v>8356</v>
      </c>
      <c r="U3945" t="s">
        <v>8360</v>
      </c>
    </row>
    <row r="3946" spans="1:21" ht="50" customHeight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15" t="str">
        <f t="shared" si="183"/>
        <v>5000 to 9999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9">
        <f t="shared" si="184"/>
        <v>42243.662905092591</v>
      </c>
      <c r="L3946" s="11">
        <v>2015</v>
      </c>
      <c r="M3946">
        <v>1438098875</v>
      </c>
      <c r="N3946" s="9">
        <f t="shared" si="185"/>
        <v>42213.662905092591</v>
      </c>
      <c r="O3946" s="11">
        <f>YEAR(Table1[[#This Row],[launch date  conversion]])</f>
        <v>2015</v>
      </c>
      <c r="P3946" t="b">
        <v>0</v>
      </c>
      <c r="Q3946">
        <v>0</v>
      </c>
      <c r="R3946" t="b">
        <v>0</v>
      </c>
      <c r="S3946" t="s">
        <v>8269</v>
      </c>
      <c r="T3946" t="s">
        <v>8356</v>
      </c>
      <c r="U3946" t="s">
        <v>8360</v>
      </c>
    </row>
    <row r="3947" spans="1:21" ht="50" customHeight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15" t="str">
        <f t="shared" si="183"/>
        <v>1000 to 4999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 s="9">
        <f t="shared" si="184"/>
        <v>42139.801712962959</v>
      </c>
      <c r="L3947" s="11">
        <v>2015</v>
      </c>
      <c r="M3947">
        <v>1429125268</v>
      </c>
      <c r="N3947" s="9">
        <f t="shared" si="185"/>
        <v>42109.801712962959</v>
      </c>
      <c r="O3947" s="11">
        <f>YEAR(Table1[[#This Row],[launch date  conversion]])</f>
        <v>2015</v>
      </c>
      <c r="P3947" t="b">
        <v>0</v>
      </c>
      <c r="Q3947">
        <v>1</v>
      </c>
      <c r="R3947" t="b">
        <v>0</v>
      </c>
      <c r="S3947" t="s">
        <v>8269</v>
      </c>
      <c r="T3947" t="s">
        <v>8356</v>
      </c>
      <c r="U3947" t="s">
        <v>8360</v>
      </c>
    </row>
    <row r="3948" spans="1:21" ht="50" customHeight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15" t="str">
        <f t="shared" si="183"/>
        <v>5000 to 9999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 s="9">
        <f t="shared" si="184"/>
        <v>42063.333333333328</v>
      </c>
      <c r="L3948" s="11">
        <v>2015</v>
      </c>
      <c r="M3948">
        <v>1422388822</v>
      </c>
      <c r="N3948" s="9">
        <f t="shared" si="185"/>
        <v>42031.833587962959</v>
      </c>
      <c r="O3948" s="11">
        <f>YEAR(Table1[[#This Row],[launch date  conversion]])</f>
        <v>2015</v>
      </c>
      <c r="P3948" t="b">
        <v>0</v>
      </c>
      <c r="Q3948">
        <v>5</v>
      </c>
      <c r="R3948" t="b">
        <v>0</v>
      </c>
      <c r="S3948" t="s">
        <v>8269</v>
      </c>
      <c r="T3948" t="s">
        <v>8356</v>
      </c>
      <c r="U3948" t="s">
        <v>8360</v>
      </c>
    </row>
    <row r="3949" spans="1:21" ht="50" customHeight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15" t="str">
        <f t="shared" si="183"/>
        <v>1000 to 4999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 s="9">
        <f t="shared" si="184"/>
        <v>42645.142870370371</v>
      </c>
      <c r="L3949" s="11">
        <v>2016</v>
      </c>
      <c r="M3949">
        <v>1472786744</v>
      </c>
      <c r="N3949" s="9">
        <f t="shared" si="185"/>
        <v>42615.142870370371</v>
      </c>
      <c r="O3949" s="11">
        <f>YEAR(Table1[[#This Row],[launch date  conversion]])</f>
        <v>2016</v>
      </c>
      <c r="P3949" t="b">
        <v>0</v>
      </c>
      <c r="Q3949">
        <v>2</v>
      </c>
      <c r="R3949" t="b">
        <v>0</v>
      </c>
      <c r="S3949" t="s">
        <v>8269</v>
      </c>
      <c r="T3949" t="s">
        <v>8356</v>
      </c>
      <c r="U3949" t="s">
        <v>8360</v>
      </c>
    </row>
    <row r="3950" spans="1:21" ht="50" customHeight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15" t="str">
        <f t="shared" si="183"/>
        <v>30000 to 34999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9">
        <f t="shared" si="184"/>
        <v>41889.325497685182</v>
      </c>
      <c r="L3950" s="11">
        <v>2014</v>
      </c>
      <c r="M3950">
        <v>1404892123</v>
      </c>
      <c r="N3950" s="9">
        <f t="shared" si="185"/>
        <v>41829.325497685182</v>
      </c>
      <c r="O3950" s="11">
        <f>YEAR(Table1[[#This Row],[launch date  conversion]])</f>
        <v>2014</v>
      </c>
      <c r="P3950" t="b">
        <v>0</v>
      </c>
      <c r="Q3950">
        <v>0</v>
      </c>
      <c r="R3950" t="b">
        <v>0</v>
      </c>
      <c r="S3950" t="s">
        <v>8269</v>
      </c>
      <c r="T3950" t="s">
        <v>8356</v>
      </c>
      <c r="U3950" t="s">
        <v>8360</v>
      </c>
    </row>
    <row r="3951" spans="1:21" ht="50" customHeight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15" t="str">
        <f t="shared" si="183"/>
        <v>10000 to 14999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 s="9">
        <f t="shared" si="184"/>
        <v>42046.120613425926</v>
      </c>
      <c r="L3951" s="11">
        <v>2015</v>
      </c>
      <c r="M3951">
        <v>1421031221</v>
      </c>
      <c r="N3951" s="9">
        <f t="shared" si="185"/>
        <v>42016.120613425926</v>
      </c>
      <c r="O3951" s="11">
        <f>YEAR(Table1[[#This Row],[launch date  conversion]])</f>
        <v>2015</v>
      </c>
      <c r="P3951" t="b">
        <v>0</v>
      </c>
      <c r="Q3951">
        <v>32</v>
      </c>
      <c r="R3951" t="b">
        <v>0</v>
      </c>
      <c r="S3951" t="s">
        <v>8269</v>
      </c>
      <c r="T3951" t="s">
        <v>8356</v>
      </c>
      <c r="U3951" t="s">
        <v>8360</v>
      </c>
    </row>
    <row r="3952" spans="1:21" ht="50" customHeight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15" t="str">
        <f t="shared" si="183"/>
        <v>1000 to 4999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 s="9">
        <f t="shared" si="184"/>
        <v>42468.774305555555</v>
      </c>
      <c r="L3952" s="11">
        <v>2016</v>
      </c>
      <c r="M3952">
        <v>1457628680</v>
      </c>
      <c r="N3952" s="9">
        <f t="shared" si="185"/>
        <v>42439.702314814815</v>
      </c>
      <c r="O3952" s="11">
        <f>YEAR(Table1[[#This Row],[launch date  conversion]])</f>
        <v>2016</v>
      </c>
      <c r="P3952" t="b">
        <v>0</v>
      </c>
      <c r="Q3952">
        <v>1</v>
      </c>
      <c r="R3952" t="b">
        <v>0</v>
      </c>
      <c r="S3952" t="s">
        <v>8269</v>
      </c>
      <c r="T3952" t="s">
        <v>8356</v>
      </c>
      <c r="U3952" t="s">
        <v>8360</v>
      </c>
    </row>
    <row r="3953" spans="1:21" ht="50" customHeight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15" t="str">
        <f t="shared" si="183"/>
        <v>Greater than 50000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 s="9">
        <f t="shared" si="184"/>
        <v>42493.784050925926</v>
      </c>
      <c r="L3953" s="11">
        <v>2016</v>
      </c>
      <c r="M3953">
        <v>1457120942</v>
      </c>
      <c r="N3953" s="9">
        <f t="shared" si="185"/>
        <v>42433.825717592597</v>
      </c>
      <c r="O3953" s="11">
        <f>YEAR(Table1[[#This Row],[launch date  conversion]])</f>
        <v>2016</v>
      </c>
      <c r="P3953" t="b">
        <v>0</v>
      </c>
      <c r="Q3953">
        <v>1</v>
      </c>
      <c r="R3953" t="b">
        <v>0</v>
      </c>
      <c r="S3953" t="s">
        <v>8269</v>
      </c>
      <c r="T3953" t="s">
        <v>8356</v>
      </c>
      <c r="U3953" t="s">
        <v>8360</v>
      </c>
    </row>
    <row r="3954" spans="1:21" ht="50" customHeight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15" t="str">
        <f t="shared" si="183"/>
        <v>25000 to 29999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 s="9">
        <f t="shared" si="184"/>
        <v>42303.790393518517</v>
      </c>
      <c r="L3954" s="11">
        <v>2015</v>
      </c>
      <c r="M3954">
        <v>1440701890</v>
      </c>
      <c r="N3954" s="9">
        <f t="shared" si="185"/>
        <v>42243.790393518517</v>
      </c>
      <c r="O3954" s="11">
        <f>YEAR(Table1[[#This Row],[launch date  conversion]])</f>
        <v>2015</v>
      </c>
      <c r="P3954" t="b">
        <v>0</v>
      </c>
      <c r="Q3954">
        <v>1</v>
      </c>
      <c r="R3954" t="b">
        <v>0</v>
      </c>
      <c r="S3954" t="s">
        <v>8269</v>
      </c>
      <c r="T3954" t="s">
        <v>8356</v>
      </c>
      <c r="U3954" t="s">
        <v>8360</v>
      </c>
    </row>
    <row r="3955" spans="1:21" ht="50" customHeight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15" t="str">
        <f t="shared" si="183"/>
        <v>15000 to 19999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9">
        <f t="shared" si="184"/>
        <v>42580.978472222225</v>
      </c>
      <c r="L3955" s="11">
        <v>2016</v>
      </c>
      <c r="M3955">
        <v>1467162586</v>
      </c>
      <c r="N3955" s="9">
        <f t="shared" si="185"/>
        <v>42550.048449074078</v>
      </c>
      <c r="O3955" s="11">
        <f>YEAR(Table1[[#This Row],[launch date  conversion]])</f>
        <v>2016</v>
      </c>
      <c r="P3955" t="b">
        <v>0</v>
      </c>
      <c r="Q3955">
        <v>0</v>
      </c>
      <c r="R3955" t="b">
        <v>0</v>
      </c>
      <c r="S3955" t="s">
        <v>8269</v>
      </c>
      <c r="T3955" t="s">
        <v>8356</v>
      </c>
      <c r="U3955" t="s">
        <v>8360</v>
      </c>
    </row>
    <row r="3956" spans="1:21" ht="50" customHeight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15" t="str">
        <f t="shared" si="183"/>
        <v>25000 to 29999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9">
        <f t="shared" si="184"/>
        <v>41834.651203703703</v>
      </c>
      <c r="L3956" s="11">
        <v>2014</v>
      </c>
      <c r="M3956">
        <v>1400168264</v>
      </c>
      <c r="N3956" s="9">
        <f t="shared" si="185"/>
        <v>41774.651203703703</v>
      </c>
      <c r="O3956" s="11">
        <f>YEAR(Table1[[#This Row],[launch date  conversion]])</f>
        <v>2014</v>
      </c>
      <c r="P3956" t="b">
        <v>0</v>
      </c>
      <c r="Q3956">
        <v>0</v>
      </c>
      <c r="R3956" t="b">
        <v>0</v>
      </c>
      <c r="S3956" t="s">
        <v>8269</v>
      </c>
      <c r="T3956" t="s">
        <v>8356</v>
      </c>
      <c r="U3956" t="s">
        <v>8360</v>
      </c>
    </row>
    <row r="3957" spans="1:21" ht="50" customHeight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15" t="str">
        <f t="shared" si="183"/>
        <v>1000 to 4999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 s="9">
        <f t="shared" si="184"/>
        <v>42336.890520833331</v>
      </c>
      <c r="L3957" s="11">
        <v>2015</v>
      </c>
      <c r="M3957">
        <v>1446150141</v>
      </c>
      <c r="N3957" s="9">
        <f t="shared" si="185"/>
        <v>42306.848854166667</v>
      </c>
      <c r="O3957" s="11">
        <f>YEAR(Table1[[#This Row],[launch date  conversion]])</f>
        <v>2015</v>
      </c>
      <c r="P3957" t="b">
        <v>0</v>
      </c>
      <c r="Q3957">
        <v>8</v>
      </c>
      <c r="R3957" t="b">
        <v>0</v>
      </c>
      <c r="S3957" t="s">
        <v>8269</v>
      </c>
      <c r="T3957" t="s">
        <v>8356</v>
      </c>
      <c r="U3957" t="s">
        <v>8360</v>
      </c>
    </row>
    <row r="3958" spans="1:21" ht="50" customHeight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15" t="str">
        <f t="shared" si="183"/>
        <v>5000 to 9999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9">
        <f t="shared" si="184"/>
        <v>42485.013888888891</v>
      </c>
      <c r="L3958" s="11">
        <v>2016</v>
      </c>
      <c r="M3958">
        <v>1459203727</v>
      </c>
      <c r="N3958" s="9">
        <f t="shared" si="185"/>
        <v>42457.932025462964</v>
      </c>
      <c r="O3958" s="11">
        <f>YEAR(Table1[[#This Row],[launch date  conversion]])</f>
        <v>2016</v>
      </c>
      <c r="P3958" t="b">
        <v>0</v>
      </c>
      <c r="Q3958">
        <v>0</v>
      </c>
      <c r="R3958" t="b">
        <v>0</v>
      </c>
      <c r="S3958" t="s">
        <v>8269</v>
      </c>
      <c r="T3958" t="s">
        <v>8356</v>
      </c>
      <c r="U3958" t="s">
        <v>8360</v>
      </c>
    </row>
    <row r="3959" spans="1:21" ht="50" customHeight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15" t="str">
        <f t="shared" si="183"/>
        <v>25000 to 29999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 s="9">
        <f t="shared" si="184"/>
        <v>42559.976319444439</v>
      </c>
      <c r="L3959" s="11">
        <v>2016</v>
      </c>
      <c r="M3959">
        <v>1464045954</v>
      </c>
      <c r="N3959" s="9">
        <f t="shared" si="185"/>
        <v>42513.976319444439</v>
      </c>
      <c r="O3959" s="11">
        <f>YEAR(Table1[[#This Row],[launch date  conversion]])</f>
        <v>2016</v>
      </c>
      <c r="P3959" t="b">
        <v>0</v>
      </c>
      <c r="Q3959">
        <v>1</v>
      </c>
      <c r="R3959" t="b">
        <v>0</v>
      </c>
      <c r="S3959" t="s">
        <v>8269</v>
      </c>
      <c r="T3959" t="s">
        <v>8356</v>
      </c>
      <c r="U3959" t="s">
        <v>8360</v>
      </c>
    </row>
    <row r="3960" spans="1:21" ht="50" customHeight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15" t="str">
        <f t="shared" si="183"/>
        <v>1000 to 4999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 s="9">
        <f t="shared" si="184"/>
        <v>41853.583333333336</v>
      </c>
      <c r="L3960" s="11">
        <v>2014</v>
      </c>
      <c r="M3960">
        <v>1403822912</v>
      </c>
      <c r="N3960" s="9">
        <f t="shared" si="185"/>
        <v>41816.950370370374</v>
      </c>
      <c r="O3960" s="11">
        <f>YEAR(Table1[[#This Row],[launch date  conversion]])</f>
        <v>2014</v>
      </c>
      <c r="P3960" t="b">
        <v>0</v>
      </c>
      <c r="Q3960">
        <v>16</v>
      </c>
      <c r="R3960" t="b">
        <v>0</v>
      </c>
      <c r="S3960" t="s">
        <v>8269</v>
      </c>
      <c r="T3960" t="s">
        <v>8356</v>
      </c>
      <c r="U3960" t="s">
        <v>8360</v>
      </c>
    </row>
    <row r="3961" spans="1:21" ht="50" customHeight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15" t="str">
        <f t="shared" si="183"/>
        <v>1000 to 4999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 s="9">
        <f t="shared" si="184"/>
        <v>41910.788842592592</v>
      </c>
      <c r="L3961" s="11">
        <v>2014</v>
      </c>
      <c r="M3961">
        <v>1409338556</v>
      </c>
      <c r="N3961" s="9">
        <f t="shared" si="185"/>
        <v>41880.788842592592</v>
      </c>
      <c r="O3961" s="11">
        <f>YEAR(Table1[[#This Row],[launch date  conversion]])</f>
        <v>2014</v>
      </c>
      <c r="P3961" t="b">
        <v>0</v>
      </c>
      <c r="Q3961">
        <v>12</v>
      </c>
      <c r="R3961" t="b">
        <v>0</v>
      </c>
      <c r="S3961" t="s">
        <v>8269</v>
      </c>
      <c r="T3961" t="s">
        <v>8356</v>
      </c>
      <c r="U3961" t="s">
        <v>8360</v>
      </c>
    </row>
    <row r="3962" spans="1:21" ht="50" customHeight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15" t="str">
        <f t="shared" si="183"/>
        <v>1000 to 4999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 s="9">
        <f t="shared" si="184"/>
        <v>42372.845555555556</v>
      </c>
      <c r="L3962" s="11">
        <v>2016</v>
      </c>
      <c r="M3962">
        <v>1449260256</v>
      </c>
      <c r="N3962" s="9">
        <f t="shared" si="185"/>
        <v>42342.845555555556</v>
      </c>
      <c r="O3962" s="11">
        <f>YEAR(Table1[[#This Row],[launch date  conversion]])</f>
        <v>2015</v>
      </c>
      <c r="P3962" t="b">
        <v>0</v>
      </c>
      <c r="Q3962">
        <v>4</v>
      </c>
      <c r="R3962" t="b">
        <v>0</v>
      </c>
      <c r="S3962" t="s">
        <v>8269</v>
      </c>
      <c r="T3962" t="s">
        <v>8356</v>
      </c>
      <c r="U3962" t="s">
        <v>8360</v>
      </c>
    </row>
    <row r="3963" spans="1:21" ht="50" customHeight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15" t="str">
        <f t="shared" si="183"/>
        <v>5000 to 9999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 s="9">
        <f t="shared" si="184"/>
        <v>41767.891319444447</v>
      </c>
      <c r="L3963" s="11">
        <v>2014</v>
      </c>
      <c r="M3963">
        <v>1397683410</v>
      </c>
      <c r="N3963" s="9">
        <f t="shared" si="185"/>
        <v>41745.891319444447</v>
      </c>
      <c r="O3963" s="11">
        <f>YEAR(Table1[[#This Row],[launch date  conversion]])</f>
        <v>2014</v>
      </c>
      <c r="P3963" t="b">
        <v>0</v>
      </c>
      <c r="Q3963">
        <v>2</v>
      </c>
      <c r="R3963" t="b">
        <v>0</v>
      </c>
      <c r="S3963" t="s">
        <v>8269</v>
      </c>
      <c r="T3963" t="s">
        <v>8356</v>
      </c>
      <c r="U3963" t="s">
        <v>8360</v>
      </c>
    </row>
    <row r="3964" spans="1:21" ht="50" customHeight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15" t="str">
        <f t="shared" si="183"/>
        <v>1000 to 4999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 s="9">
        <f t="shared" si="184"/>
        <v>42336.621458333335</v>
      </c>
      <c r="L3964" s="11">
        <v>2015</v>
      </c>
      <c r="M3964">
        <v>1446562494</v>
      </c>
      <c r="N3964" s="9">
        <f t="shared" si="185"/>
        <v>42311.621458333335</v>
      </c>
      <c r="O3964" s="11">
        <f>YEAR(Table1[[#This Row],[launch date  conversion]])</f>
        <v>2015</v>
      </c>
      <c r="P3964" t="b">
        <v>0</v>
      </c>
      <c r="Q3964">
        <v>3</v>
      </c>
      <c r="R3964" t="b">
        <v>0</v>
      </c>
      <c r="S3964" t="s">
        <v>8269</v>
      </c>
      <c r="T3964" t="s">
        <v>8356</v>
      </c>
      <c r="U3964" t="s">
        <v>8360</v>
      </c>
    </row>
    <row r="3965" spans="1:21" ht="50" customHeight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15" t="str">
        <f t="shared" si="183"/>
        <v>10000 to 14999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9">
        <f t="shared" si="184"/>
        <v>42326.195798611108</v>
      </c>
      <c r="L3965" s="11">
        <v>2015</v>
      </c>
      <c r="M3965">
        <v>1445226117</v>
      </c>
      <c r="N3965" s="9">
        <f t="shared" si="185"/>
        <v>42296.154131944444</v>
      </c>
      <c r="O3965" s="11">
        <f>YEAR(Table1[[#This Row],[launch date  conversion]])</f>
        <v>2015</v>
      </c>
      <c r="P3965" t="b">
        <v>0</v>
      </c>
      <c r="Q3965">
        <v>0</v>
      </c>
      <c r="R3965" t="b">
        <v>0</v>
      </c>
      <c r="S3965" t="s">
        <v>8269</v>
      </c>
      <c r="T3965" t="s">
        <v>8356</v>
      </c>
      <c r="U3965" t="s">
        <v>8360</v>
      </c>
    </row>
    <row r="3966" spans="1:21" ht="50" customHeight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15" t="str">
        <f t="shared" si="183"/>
        <v>1000 to 4999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 s="9">
        <f t="shared" si="184"/>
        <v>42113.680393518516</v>
      </c>
      <c r="L3966" s="11">
        <v>2015</v>
      </c>
      <c r="M3966">
        <v>1424279986</v>
      </c>
      <c r="N3966" s="9">
        <f t="shared" si="185"/>
        <v>42053.722060185188</v>
      </c>
      <c r="O3966" s="11">
        <f>YEAR(Table1[[#This Row],[launch date  conversion]])</f>
        <v>2015</v>
      </c>
      <c r="P3966" t="b">
        <v>0</v>
      </c>
      <c r="Q3966">
        <v>3</v>
      </c>
      <c r="R3966" t="b">
        <v>0</v>
      </c>
      <c r="S3966" t="s">
        <v>8269</v>
      </c>
      <c r="T3966" t="s">
        <v>8356</v>
      </c>
      <c r="U3966" t="s">
        <v>8360</v>
      </c>
    </row>
    <row r="3967" spans="1:21" ht="50" customHeight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15" t="str">
        <f t="shared" si="183"/>
        <v>1000 to 4999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 s="9">
        <f t="shared" si="184"/>
        <v>42474.194212962961</v>
      </c>
      <c r="L3967" s="11">
        <v>2016</v>
      </c>
      <c r="M3967">
        <v>1455428380</v>
      </c>
      <c r="N3967" s="9">
        <f t="shared" si="185"/>
        <v>42414.235879629632</v>
      </c>
      <c r="O3967" s="11">
        <f>YEAR(Table1[[#This Row],[launch date  conversion]])</f>
        <v>2016</v>
      </c>
      <c r="P3967" t="b">
        <v>0</v>
      </c>
      <c r="Q3967">
        <v>4</v>
      </c>
      <c r="R3967" t="b">
        <v>0</v>
      </c>
      <c r="S3967" t="s">
        <v>8269</v>
      </c>
      <c r="T3967" t="s">
        <v>8356</v>
      </c>
      <c r="U3967" t="s">
        <v>8360</v>
      </c>
    </row>
    <row r="3968" spans="1:21" ht="50" customHeight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15" t="str">
        <f t="shared" si="183"/>
        <v>5000 to 9999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 s="9">
        <f t="shared" si="184"/>
        <v>41844.124305555553</v>
      </c>
      <c r="L3968" s="11">
        <v>2014</v>
      </c>
      <c r="M3968">
        <v>1402506278</v>
      </c>
      <c r="N3968" s="9">
        <f t="shared" si="185"/>
        <v>41801.711550925924</v>
      </c>
      <c r="O3968" s="11">
        <f>YEAR(Table1[[#This Row],[launch date  conversion]])</f>
        <v>2014</v>
      </c>
      <c r="P3968" t="b">
        <v>0</v>
      </c>
      <c r="Q3968">
        <v>2</v>
      </c>
      <c r="R3968" t="b">
        <v>0</v>
      </c>
      <c r="S3968" t="s">
        <v>8269</v>
      </c>
      <c r="T3968" t="s">
        <v>8356</v>
      </c>
      <c r="U3968" t="s">
        <v>8360</v>
      </c>
    </row>
    <row r="3969" spans="1:21" ht="50" customHeight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15" t="str">
        <f t="shared" si="183"/>
        <v>1000 to 4999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 s="9">
        <f t="shared" si="184"/>
        <v>42800.290590277778</v>
      </c>
      <c r="L3969" s="11">
        <v>2017</v>
      </c>
      <c r="M3969">
        <v>1486191507</v>
      </c>
      <c r="N3969" s="9">
        <f t="shared" si="185"/>
        <v>42770.290590277778</v>
      </c>
      <c r="O3969" s="11">
        <f>YEAR(Table1[[#This Row],[launch date  conversion]])</f>
        <v>2017</v>
      </c>
      <c r="P3969" t="b">
        <v>0</v>
      </c>
      <c r="Q3969">
        <v>10</v>
      </c>
      <c r="R3969" t="b">
        <v>0</v>
      </c>
      <c r="S3969" t="s">
        <v>8269</v>
      </c>
      <c r="T3969" t="s">
        <v>8356</v>
      </c>
      <c r="U3969" t="s">
        <v>8360</v>
      </c>
    </row>
    <row r="3970" spans="1:21" ht="50" customHeight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15" t="str">
        <f t="shared" ref="E3970:E4033" si="186">_xlfn.IFS(D3970&lt;1000,"less than 1000",D3970&lt;5000, "1000 to 4999",D3970&lt;10000, "5000 to 9999",D3970&lt;15000, "10000 to 14999",D3970&lt;20000,"15000 to 19999",D3970&lt;25000, "20000 to 24999", D3970&lt;30000, "25000 to 29999",D3970&lt;35000,"30000 to 34999", D3970&lt;40000,"35000 to 39999", D3970&lt;45000,"40000 to 44999",D3970&lt;50000,"45000 to 49999",TRUE, "Greater than 50000")</f>
        <v>5000 to 9999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 s="9">
        <f t="shared" si="184"/>
        <v>42512.815659722226</v>
      </c>
      <c r="L3970" s="11">
        <v>2016</v>
      </c>
      <c r="M3970">
        <v>1458761673</v>
      </c>
      <c r="N3970" s="9">
        <f t="shared" si="185"/>
        <v>42452.815659722226</v>
      </c>
      <c r="O3970" s="11">
        <f>YEAR(Table1[[#This Row],[launch date  conversion]])</f>
        <v>2016</v>
      </c>
      <c r="P3970" t="b">
        <v>0</v>
      </c>
      <c r="Q3970">
        <v>11</v>
      </c>
      <c r="R3970" t="b">
        <v>0</v>
      </c>
      <c r="S3970" t="s">
        <v>8269</v>
      </c>
      <c r="T3970" t="s">
        <v>8356</v>
      </c>
      <c r="U3970" t="s">
        <v>8360</v>
      </c>
    </row>
    <row r="3971" spans="1:21" ht="50" customHeight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15" t="str">
        <f t="shared" si="186"/>
        <v>1000 to 4999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 s="9">
        <f t="shared" ref="K3971:K4034" si="187">(((J3971/60)/60)/24)+DATE(1970,1,1)</f>
        <v>42611.163194444445</v>
      </c>
      <c r="L3971" s="11">
        <v>2016</v>
      </c>
      <c r="M3971">
        <v>1471638646</v>
      </c>
      <c r="N3971" s="9">
        <f t="shared" ref="N3971:N4034" si="188">(((M3971/60)/60)/24)+DATE(1970,1,1)</f>
        <v>42601.854699074072</v>
      </c>
      <c r="O3971" s="11">
        <f>YEAR(Table1[[#This Row],[launch date  conversion]])</f>
        <v>2016</v>
      </c>
      <c r="P3971" t="b">
        <v>0</v>
      </c>
      <c r="Q3971">
        <v>6</v>
      </c>
      <c r="R3971" t="b">
        <v>0</v>
      </c>
      <c r="S3971" t="s">
        <v>8269</v>
      </c>
      <c r="T3971" t="s">
        <v>8356</v>
      </c>
      <c r="U3971" t="s">
        <v>8360</v>
      </c>
    </row>
    <row r="3972" spans="1:21" ht="50" customHeight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15" t="str">
        <f t="shared" si="186"/>
        <v>15000 to 19999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 s="9">
        <f t="shared" si="187"/>
        <v>42477.863553240735</v>
      </c>
      <c r="L3972" s="11">
        <v>2016</v>
      </c>
      <c r="M3972">
        <v>1458333811</v>
      </c>
      <c r="N3972" s="9">
        <f t="shared" si="188"/>
        <v>42447.863553240735</v>
      </c>
      <c r="O3972" s="11">
        <f>YEAR(Table1[[#This Row],[launch date  conversion]])</f>
        <v>2016</v>
      </c>
      <c r="P3972" t="b">
        <v>0</v>
      </c>
      <c r="Q3972">
        <v>2</v>
      </c>
      <c r="R3972" t="b">
        <v>0</v>
      </c>
      <c r="S3972" t="s">
        <v>8269</v>
      </c>
      <c r="T3972" t="s">
        <v>8356</v>
      </c>
      <c r="U3972" t="s">
        <v>8360</v>
      </c>
    </row>
    <row r="3973" spans="1:21" ht="50" customHeight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15" t="str">
        <f t="shared" si="186"/>
        <v>10000 to 14999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 s="9">
        <f t="shared" si="187"/>
        <v>41841.536180555559</v>
      </c>
      <c r="L3973" s="11">
        <v>2014</v>
      </c>
      <c r="M3973">
        <v>1403355126</v>
      </c>
      <c r="N3973" s="9">
        <f t="shared" si="188"/>
        <v>41811.536180555559</v>
      </c>
      <c r="O3973" s="11">
        <f>YEAR(Table1[[#This Row],[launch date  conversion]])</f>
        <v>2014</v>
      </c>
      <c r="P3973" t="b">
        <v>0</v>
      </c>
      <c r="Q3973">
        <v>6</v>
      </c>
      <c r="R3973" t="b">
        <v>0</v>
      </c>
      <c r="S3973" t="s">
        <v>8269</v>
      </c>
      <c r="T3973" t="s">
        <v>8356</v>
      </c>
      <c r="U3973" t="s">
        <v>8360</v>
      </c>
    </row>
    <row r="3974" spans="1:21" ht="50" customHeight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15" t="str">
        <f t="shared" si="186"/>
        <v>1000 to 4999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 s="9">
        <f t="shared" si="187"/>
        <v>42041.067523148144</v>
      </c>
      <c r="L3974" s="11">
        <v>2015</v>
      </c>
      <c r="M3974">
        <v>1418002634</v>
      </c>
      <c r="N3974" s="9">
        <f t="shared" si="188"/>
        <v>41981.067523148144</v>
      </c>
      <c r="O3974" s="11">
        <f>YEAR(Table1[[#This Row],[launch date  conversion]])</f>
        <v>2014</v>
      </c>
      <c r="P3974" t="b">
        <v>0</v>
      </c>
      <c r="Q3974">
        <v>8</v>
      </c>
      <c r="R3974" t="b">
        <v>0</v>
      </c>
      <c r="S3974" t="s">
        <v>8269</v>
      </c>
      <c r="T3974" t="s">
        <v>8356</v>
      </c>
      <c r="U3974" t="s">
        <v>8360</v>
      </c>
    </row>
    <row r="3975" spans="1:21" ht="50" customHeight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15" t="str">
        <f t="shared" si="186"/>
        <v>5000 to 9999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 s="9">
        <f t="shared" si="187"/>
        <v>42499.166666666672</v>
      </c>
      <c r="L3975" s="11">
        <v>2016</v>
      </c>
      <c r="M3975">
        <v>1460219110</v>
      </c>
      <c r="N3975" s="9">
        <f t="shared" si="188"/>
        <v>42469.68414351852</v>
      </c>
      <c r="O3975" s="11">
        <f>YEAR(Table1[[#This Row],[launch date  conversion]])</f>
        <v>2016</v>
      </c>
      <c r="P3975" t="b">
        <v>0</v>
      </c>
      <c r="Q3975">
        <v>37</v>
      </c>
      <c r="R3975" t="b">
        <v>0</v>
      </c>
      <c r="S3975" t="s">
        <v>8269</v>
      </c>
      <c r="T3975" t="s">
        <v>8356</v>
      </c>
      <c r="U3975" t="s">
        <v>8360</v>
      </c>
    </row>
    <row r="3976" spans="1:21" ht="50" customHeight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15" t="str">
        <f t="shared" si="186"/>
        <v>1000 to 4999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 s="9">
        <f t="shared" si="187"/>
        <v>42523.546851851846</v>
      </c>
      <c r="L3976" s="11">
        <v>2016</v>
      </c>
      <c r="M3976">
        <v>1462280848</v>
      </c>
      <c r="N3976" s="9">
        <f t="shared" si="188"/>
        <v>42493.546851851846</v>
      </c>
      <c r="O3976" s="11">
        <f>YEAR(Table1[[#This Row],[launch date  conversion]])</f>
        <v>2016</v>
      </c>
      <c r="P3976" t="b">
        <v>0</v>
      </c>
      <c r="Q3976">
        <v>11</v>
      </c>
      <c r="R3976" t="b">
        <v>0</v>
      </c>
      <c r="S3976" t="s">
        <v>8269</v>
      </c>
      <c r="T3976" t="s">
        <v>8356</v>
      </c>
      <c r="U3976" t="s">
        <v>8360</v>
      </c>
    </row>
    <row r="3977" spans="1:21" ht="50" customHeight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15" t="str">
        <f t="shared" si="186"/>
        <v>less than 1000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9">
        <f t="shared" si="187"/>
        <v>42564.866875</v>
      </c>
      <c r="L3977" s="11">
        <v>2016</v>
      </c>
      <c r="M3977">
        <v>1465850898</v>
      </c>
      <c r="N3977" s="9">
        <f t="shared" si="188"/>
        <v>42534.866875</v>
      </c>
      <c r="O3977" s="11">
        <f>YEAR(Table1[[#This Row],[launch date  conversion]])</f>
        <v>2016</v>
      </c>
      <c r="P3977" t="b">
        <v>0</v>
      </c>
      <c r="Q3977">
        <v>0</v>
      </c>
      <c r="R3977" t="b">
        <v>0</v>
      </c>
      <c r="S3977" t="s">
        <v>8269</v>
      </c>
      <c r="T3977" t="s">
        <v>8356</v>
      </c>
      <c r="U3977" t="s">
        <v>8360</v>
      </c>
    </row>
    <row r="3978" spans="1:21" ht="50" customHeight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15" t="str">
        <f t="shared" si="186"/>
        <v>1000 to 4999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 s="9">
        <f t="shared" si="187"/>
        <v>41852.291666666664</v>
      </c>
      <c r="L3978" s="11">
        <v>2014</v>
      </c>
      <c r="M3978">
        <v>1405024561</v>
      </c>
      <c r="N3978" s="9">
        <f t="shared" si="188"/>
        <v>41830.858344907407</v>
      </c>
      <c r="O3978" s="11">
        <f>YEAR(Table1[[#This Row],[launch date  conversion]])</f>
        <v>2014</v>
      </c>
      <c r="P3978" t="b">
        <v>0</v>
      </c>
      <c r="Q3978">
        <v>10</v>
      </c>
      <c r="R3978" t="b">
        <v>0</v>
      </c>
      <c r="S3978" t="s">
        <v>8269</v>
      </c>
      <c r="T3978" t="s">
        <v>8356</v>
      </c>
      <c r="U3978" t="s">
        <v>8360</v>
      </c>
    </row>
    <row r="3979" spans="1:21" ht="50" customHeight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15" t="str">
        <f t="shared" si="186"/>
        <v>Greater than 50000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 s="9">
        <f t="shared" si="187"/>
        <v>42573.788564814815</v>
      </c>
      <c r="L3979" s="11">
        <v>2016</v>
      </c>
      <c r="M3979">
        <v>1466621732</v>
      </c>
      <c r="N3979" s="9">
        <f t="shared" si="188"/>
        <v>42543.788564814815</v>
      </c>
      <c r="O3979" s="11">
        <f>YEAR(Table1[[#This Row],[launch date  conversion]])</f>
        <v>2016</v>
      </c>
      <c r="P3979" t="b">
        <v>0</v>
      </c>
      <c r="Q3979">
        <v>6</v>
      </c>
      <c r="R3979" t="b">
        <v>0</v>
      </c>
      <c r="S3979" t="s">
        <v>8269</v>
      </c>
      <c r="T3979" t="s">
        <v>8356</v>
      </c>
      <c r="U3979" t="s">
        <v>8360</v>
      </c>
    </row>
    <row r="3980" spans="1:21" ht="50" customHeight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15" t="str">
        <f t="shared" si="186"/>
        <v>1000 to 4999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 s="9">
        <f t="shared" si="187"/>
        <v>42035.642974537041</v>
      </c>
      <c r="L3980" s="11">
        <v>2015</v>
      </c>
      <c r="M3980">
        <v>1417533953</v>
      </c>
      <c r="N3980" s="9">
        <f t="shared" si="188"/>
        <v>41975.642974537041</v>
      </c>
      <c r="O3980" s="11">
        <f>YEAR(Table1[[#This Row],[launch date  conversion]])</f>
        <v>2014</v>
      </c>
      <c r="P3980" t="b">
        <v>0</v>
      </c>
      <c r="Q3980">
        <v>8</v>
      </c>
      <c r="R3980" t="b">
        <v>0</v>
      </c>
      <c r="S3980" t="s">
        <v>8269</v>
      </c>
      <c r="T3980" t="s">
        <v>8356</v>
      </c>
      <c r="U3980" t="s">
        <v>8360</v>
      </c>
    </row>
    <row r="3981" spans="1:21" ht="50" customHeight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15" t="str">
        <f t="shared" si="186"/>
        <v>5000 to 9999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 s="9">
        <f t="shared" si="187"/>
        <v>42092.833333333328</v>
      </c>
      <c r="L3981" s="11">
        <v>2015</v>
      </c>
      <c r="M3981">
        <v>1425678057</v>
      </c>
      <c r="N3981" s="9">
        <f t="shared" si="188"/>
        <v>42069.903437500005</v>
      </c>
      <c r="O3981" s="11">
        <f>YEAR(Table1[[#This Row],[launch date  conversion]])</f>
        <v>2015</v>
      </c>
      <c r="P3981" t="b">
        <v>0</v>
      </c>
      <c r="Q3981">
        <v>6</v>
      </c>
      <c r="R3981" t="b">
        <v>0</v>
      </c>
      <c r="S3981" t="s">
        <v>8269</v>
      </c>
      <c r="T3981" t="s">
        <v>8356</v>
      </c>
      <c r="U3981" t="s">
        <v>8360</v>
      </c>
    </row>
    <row r="3982" spans="1:21" ht="50" customHeight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15" t="str">
        <f t="shared" si="186"/>
        <v>1000 to 4999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 s="9">
        <f t="shared" si="187"/>
        <v>41825.598923611113</v>
      </c>
      <c r="L3982" s="11">
        <v>2014</v>
      </c>
      <c r="M3982">
        <v>1401978147</v>
      </c>
      <c r="N3982" s="9">
        <f t="shared" si="188"/>
        <v>41795.598923611113</v>
      </c>
      <c r="O3982" s="11">
        <f>YEAR(Table1[[#This Row],[launch date  conversion]])</f>
        <v>2014</v>
      </c>
      <c r="P3982" t="b">
        <v>0</v>
      </c>
      <c r="Q3982">
        <v>7</v>
      </c>
      <c r="R3982" t="b">
        <v>0</v>
      </c>
      <c r="S3982" t="s">
        <v>8269</v>
      </c>
      <c r="T3982" t="s">
        <v>8356</v>
      </c>
      <c r="U3982" t="s">
        <v>8360</v>
      </c>
    </row>
    <row r="3983" spans="1:21" ht="50" customHeight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15" t="str">
        <f t="shared" si="186"/>
        <v>30000 to 34999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 s="9">
        <f t="shared" si="187"/>
        <v>42568.179965277777</v>
      </c>
      <c r="L3983" s="11">
        <v>2016</v>
      </c>
      <c r="M3983">
        <v>1463545149</v>
      </c>
      <c r="N3983" s="9">
        <f t="shared" si="188"/>
        <v>42508.179965277777</v>
      </c>
      <c r="O3983" s="11">
        <f>YEAR(Table1[[#This Row],[launch date  conversion]])</f>
        <v>2016</v>
      </c>
      <c r="P3983" t="b">
        <v>0</v>
      </c>
      <c r="Q3983">
        <v>7</v>
      </c>
      <c r="R3983" t="b">
        <v>0</v>
      </c>
      <c r="S3983" t="s">
        <v>8269</v>
      </c>
      <c r="T3983" t="s">
        <v>8356</v>
      </c>
      <c r="U3983" t="s">
        <v>8360</v>
      </c>
    </row>
    <row r="3984" spans="1:21" ht="50" customHeight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15" t="str">
        <f t="shared" si="186"/>
        <v>less than 1000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 s="9">
        <f t="shared" si="187"/>
        <v>42192.809953703705</v>
      </c>
      <c r="L3984" s="11">
        <v>2015</v>
      </c>
      <c r="M3984">
        <v>1431113180</v>
      </c>
      <c r="N3984" s="9">
        <f t="shared" si="188"/>
        <v>42132.809953703705</v>
      </c>
      <c r="O3984" s="11">
        <f>YEAR(Table1[[#This Row],[launch date  conversion]])</f>
        <v>2015</v>
      </c>
      <c r="P3984" t="b">
        <v>0</v>
      </c>
      <c r="Q3984">
        <v>5</v>
      </c>
      <c r="R3984" t="b">
        <v>0</v>
      </c>
      <c r="S3984" t="s">
        <v>8269</v>
      </c>
      <c r="T3984" t="s">
        <v>8356</v>
      </c>
      <c r="U3984" t="s">
        <v>8360</v>
      </c>
    </row>
    <row r="3985" spans="1:21" ht="50" customHeight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15" t="str">
        <f t="shared" si="186"/>
        <v>10000 to 14999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 s="9">
        <f t="shared" si="187"/>
        <v>41779.290972222225</v>
      </c>
      <c r="L3985" s="11">
        <v>2014</v>
      </c>
      <c r="M3985">
        <v>1397854356</v>
      </c>
      <c r="N3985" s="9">
        <f t="shared" si="188"/>
        <v>41747.86986111111</v>
      </c>
      <c r="O3985" s="11">
        <f>YEAR(Table1[[#This Row],[launch date  conversion]])</f>
        <v>2014</v>
      </c>
      <c r="P3985" t="b">
        <v>0</v>
      </c>
      <c r="Q3985">
        <v>46</v>
      </c>
      <c r="R3985" t="b">
        <v>0</v>
      </c>
      <c r="S3985" t="s">
        <v>8269</v>
      </c>
      <c r="T3985" t="s">
        <v>8356</v>
      </c>
      <c r="U3985" t="s">
        <v>8360</v>
      </c>
    </row>
    <row r="3986" spans="1:21" ht="50" customHeight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15" t="str">
        <f t="shared" si="186"/>
        <v>1000 to 4999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 s="9">
        <f t="shared" si="187"/>
        <v>41951</v>
      </c>
      <c r="L3986" s="11">
        <v>2014</v>
      </c>
      <c r="M3986">
        <v>1412809644</v>
      </c>
      <c r="N3986" s="9">
        <f t="shared" si="188"/>
        <v>41920.963472222218</v>
      </c>
      <c r="O3986" s="11">
        <f>YEAR(Table1[[#This Row],[launch date  conversion]])</f>
        <v>2014</v>
      </c>
      <c r="P3986" t="b">
        <v>0</v>
      </c>
      <c r="Q3986">
        <v>10</v>
      </c>
      <c r="R3986" t="b">
        <v>0</v>
      </c>
      <c r="S3986" t="s">
        <v>8269</v>
      </c>
      <c r="T3986" t="s">
        <v>8356</v>
      </c>
      <c r="U3986" t="s">
        <v>8360</v>
      </c>
    </row>
    <row r="3987" spans="1:21" ht="50" customHeight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15" t="str">
        <f t="shared" si="186"/>
        <v>1000 to 4999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 s="9">
        <f t="shared" si="187"/>
        <v>42420.878472222219</v>
      </c>
      <c r="L3987" s="11">
        <v>2016</v>
      </c>
      <c r="M3987">
        <v>1454173120</v>
      </c>
      <c r="N3987" s="9">
        <f t="shared" si="188"/>
        <v>42399.707407407404</v>
      </c>
      <c r="O3987" s="11">
        <f>YEAR(Table1[[#This Row],[launch date  conversion]])</f>
        <v>2016</v>
      </c>
      <c r="P3987" t="b">
        <v>0</v>
      </c>
      <c r="Q3987">
        <v>19</v>
      </c>
      <c r="R3987" t="b">
        <v>0</v>
      </c>
      <c r="S3987" t="s">
        <v>8269</v>
      </c>
      <c r="T3987" t="s">
        <v>8356</v>
      </c>
      <c r="U3987" t="s">
        <v>8360</v>
      </c>
    </row>
    <row r="3988" spans="1:21" ht="50" customHeight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15" t="str">
        <f t="shared" si="186"/>
        <v>5000 to 9999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 s="9">
        <f t="shared" si="187"/>
        <v>42496.544444444444</v>
      </c>
      <c r="L3988" s="11">
        <v>2016</v>
      </c>
      <c r="M3988">
        <v>1460034594</v>
      </c>
      <c r="N3988" s="9">
        <f t="shared" si="188"/>
        <v>42467.548541666663</v>
      </c>
      <c r="O3988" s="11">
        <f>YEAR(Table1[[#This Row],[launch date  conversion]])</f>
        <v>2016</v>
      </c>
      <c r="P3988" t="b">
        <v>0</v>
      </c>
      <c r="Q3988">
        <v>13</v>
      </c>
      <c r="R3988" t="b">
        <v>0</v>
      </c>
      <c r="S3988" t="s">
        <v>8269</v>
      </c>
      <c r="T3988" t="s">
        <v>8356</v>
      </c>
      <c r="U3988" t="s">
        <v>8360</v>
      </c>
    </row>
    <row r="3989" spans="1:21" ht="50" customHeight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15" t="str">
        <f t="shared" si="186"/>
        <v>less than 1000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 s="9">
        <f t="shared" si="187"/>
        <v>41775.92465277778</v>
      </c>
      <c r="L3989" s="11">
        <v>2014</v>
      </c>
      <c r="M3989">
        <v>1399414290</v>
      </c>
      <c r="N3989" s="9">
        <f t="shared" si="188"/>
        <v>41765.92465277778</v>
      </c>
      <c r="O3989" s="11">
        <f>YEAR(Table1[[#This Row],[launch date  conversion]])</f>
        <v>2014</v>
      </c>
      <c r="P3989" t="b">
        <v>0</v>
      </c>
      <c r="Q3989">
        <v>13</v>
      </c>
      <c r="R3989" t="b">
        <v>0</v>
      </c>
      <c r="S3989" t="s">
        <v>8269</v>
      </c>
      <c r="T3989" t="s">
        <v>8356</v>
      </c>
      <c r="U3989" t="s">
        <v>8360</v>
      </c>
    </row>
    <row r="3990" spans="1:21" ht="50" customHeight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15" t="str">
        <f t="shared" si="186"/>
        <v>1000 to 4999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 s="9">
        <f t="shared" si="187"/>
        <v>42245.08116898148</v>
      </c>
      <c r="L3990" s="11">
        <v>2015</v>
      </c>
      <c r="M3990">
        <v>1439517413</v>
      </c>
      <c r="N3990" s="9">
        <f t="shared" si="188"/>
        <v>42230.08116898148</v>
      </c>
      <c r="O3990" s="11">
        <f>YEAR(Table1[[#This Row],[launch date  conversion]])</f>
        <v>2015</v>
      </c>
      <c r="P3990" t="b">
        <v>0</v>
      </c>
      <c r="Q3990">
        <v>4</v>
      </c>
      <c r="R3990" t="b">
        <v>0</v>
      </c>
      <c r="S3990" t="s">
        <v>8269</v>
      </c>
      <c r="T3990" t="s">
        <v>8356</v>
      </c>
      <c r="U3990" t="s">
        <v>8360</v>
      </c>
    </row>
    <row r="3991" spans="1:21" ht="50" customHeight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15" t="str">
        <f t="shared" si="186"/>
        <v>1000 to 4999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9">
        <f t="shared" si="187"/>
        <v>42316.791446759264</v>
      </c>
      <c r="L3991" s="11">
        <v>2015</v>
      </c>
      <c r="M3991">
        <v>1444413581</v>
      </c>
      <c r="N3991" s="9">
        <f t="shared" si="188"/>
        <v>42286.749780092592</v>
      </c>
      <c r="O3991" s="11">
        <f>YEAR(Table1[[#This Row],[launch date  conversion]])</f>
        <v>2015</v>
      </c>
      <c r="P3991" t="b">
        <v>0</v>
      </c>
      <c r="Q3991">
        <v>0</v>
      </c>
      <c r="R3991" t="b">
        <v>0</v>
      </c>
      <c r="S3991" t="s">
        <v>8269</v>
      </c>
      <c r="T3991" t="s">
        <v>8356</v>
      </c>
      <c r="U3991" t="s">
        <v>8360</v>
      </c>
    </row>
    <row r="3992" spans="1:21" ht="50" customHeight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15" t="str">
        <f t="shared" si="186"/>
        <v>1000 to 4999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 s="9">
        <f t="shared" si="187"/>
        <v>42431.672372685185</v>
      </c>
      <c r="L3992" s="11">
        <v>2016</v>
      </c>
      <c r="M3992">
        <v>1454342893</v>
      </c>
      <c r="N3992" s="9">
        <f t="shared" si="188"/>
        <v>42401.672372685185</v>
      </c>
      <c r="O3992" s="11">
        <f>YEAR(Table1[[#This Row],[launch date  conversion]])</f>
        <v>2016</v>
      </c>
      <c r="P3992" t="b">
        <v>0</v>
      </c>
      <c r="Q3992">
        <v>3</v>
      </c>
      <c r="R3992" t="b">
        <v>0</v>
      </c>
      <c r="S3992" t="s">
        <v>8269</v>
      </c>
      <c r="T3992" t="s">
        <v>8356</v>
      </c>
      <c r="U3992" t="s">
        <v>8360</v>
      </c>
    </row>
    <row r="3993" spans="1:21" ht="50" customHeight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15" t="str">
        <f t="shared" si="186"/>
        <v>less than 1000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 s="9">
        <f t="shared" si="187"/>
        <v>42155.644467592589</v>
      </c>
      <c r="L3993" s="11">
        <v>2015</v>
      </c>
      <c r="M3993">
        <v>1430494082</v>
      </c>
      <c r="N3993" s="9">
        <f t="shared" si="188"/>
        <v>42125.644467592589</v>
      </c>
      <c r="O3993" s="11">
        <f>YEAR(Table1[[#This Row],[launch date  conversion]])</f>
        <v>2015</v>
      </c>
      <c r="P3993" t="b">
        <v>0</v>
      </c>
      <c r="Q3993">
        <v>1</v>
      </c>
      <c r="R3993" t="b">
        <v>0</v>
      </c>
      <c r="S3993" t="s">
        <v>8269</v>
      </c>
      <c r="T3993" t="s">
        <v>8356</v>
      </c>
      <c r="U3993" t="s">
        <v>8360</v>
      </c>
    </row>
    <row r="3994" spans="1:21" ht="50" customHeight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15" t="str">
        <f t="shared" si="186"/>
        <v>10000 to 14999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 s="9">
        <f t="shared" si="187"/>
        <v>42349.982164351852</v>
      </c>
      <c r="L3994" s="11">
        <v>2015</v>
      </c>
      <c r="M3994">
        <v>1444689259</v>
      </c>
      <c r="N3994" s="9">
        <f t="shared" si="188"/>
        <v>42289.94049768518</v>
      </c>
      <c r="O3994" s="11">
        <f>YEAR(Table1[[#This Row],[launch date  conversion]])</f>
        <v>2015</v>
      </c>
      <c r="P3994" t="b">
        <v>0</v>
      </c>
      <c r="Q3994">
        <v>9</v>
      </c>
      <c r="R3994" t="b">
        <v>0</v>
      </c>
      <c r="S3994" t="s">
        <v>8269</v>
      </c>
      <c r="T3994" t="s">
        <v>8356</v>
      </c>
      <c r="U3994" t="s">
        <v>8360</v>
      </c>
    </row>
    <row r="3995" spans="1:21" ht="50" customHeight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15" t="str">
        <f t="shared" si="186"/>
        <v>Greater than 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 s="9">
        <f t="shared" si="187"/>
        <v>42137.864722222221</v>
      </c>
      <c r="L3995" s="11">
        <v>2015</v>
      </c>
      <c r="M3995">
        <v>1428957912</v>
      </c>
      <c r="N3995" s="9">
        <f t="shared" si="188"/>
        <v>42107.864722222221</v>
      </c>
      <c r="O3995" s="11">
        <f>YEAR(Table1[[#This Row],[launch date  conversion]])</f>
        <v>2015</v>
      </c>
      <c r="P3995" t="b">
        <v>0</v>
      </c>
      <c r="Q3995">
        <v>1</v>
      </c>
      <c r="R3995" t="b">
        <v>0</v>
      </c>
      <c r="S3995" t="s">
        <v>8269</v>
      </c>
      <c r="T3995" t="s">
        <v>8356</v>
      </c>
      <c r="U3995" t="s">
        <v>8360</v>
      </c>
    </row>
    <row r="3996" spans="1:21" ht="50" customHeight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15" t="str">
        <f t="shared" si="186"/>
        <v>1000 to 4999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 s="9">
        <f t="shared" si="187"/>
        <v>41839.389930555553</v>
      </c>
      <c r="L3996" s="11">
        <v>2014</v>
      </c>
      <c r="M3996">
        <v>1403169690</v>
      </c>
      <c r="N3996" s="9">
        <f t="shared" si="188"/>
        <v>41809.389930555553</v>
      </c>
      <c r="O3996" s="11">
        <f>YEAR(Table1[[#This Row],[launch date  conversion]])</f>
        <v>2014</v>
      </c>
      <c r="P3996" t="b">
        <v>0</v>
      </c>
      <c r="Q3996">
        <v>1</v>
      </c>
      <c r="R3996" t="b">
        <v>0</v>
      </c>
      <c r="S3996" t="s">
        <v>8269</v>
      </c>
      <c r="T3996" t="s">
        <v>8356</v>
      </c>
      <c r="U3996" t="s">
        <v>8360</v>
      </c>
    </row>
    <row r="3997" spans="1:21" ht="50" customHeight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15" t="str">
        <f t="shared" si="186"/>
        <v>less than 1000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 s="9">
        <f t="shared" si="187"/>
        <v>42049.477083333331</v>
      </c>
      <c r="L3997" s="11">
        <v>2015</v>
      </c>
      <c r="M3997">
        <v>1421339077</v>
      </c>
      <c r="N3997" s="9">
        <f t="shared" si="188"/>
        <v>42019.683761574073</v>
      </c>
      <c r="O3997" s="11">
        <f>YEAR(Table1[[#This Row],[launch date  conversion]])</f>
        <v>2015</v>
      </c>
      <c r="P3997" t="b">
        <v>0</v>
      </c>
      <c r="Q3997">
        <v>4</v>
      </c>
      <c r="R3997" t="b">
        <v>0</v>
      </c>
      <c r="S3997" t="s">
        <v>8269</v>
      </c>
      <c r="T3997" t="s">
        <v>8356</v>
      </c>
      <c r="U3997" t="s">
        <v>8360</v>
      </c>
    </row>
    <row r="3998" spans="1:21" ht="50" customHeight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15" t="str">
        <f t="shared" si="186"/>
        <v>1000 to 4999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 s="9">
        <f t="shared" si="187"/>
        <v>41963.669444444444</v>
      </c>
      <c r="L3998" s="11">
        <v>2014</v>
      </c>
      <c r="M3998">
        <v>1415341464</v>
      </c>
      <c r="N3998" s="9">
        <f t="shared" si="188"/>
        <v>41950.26694444444</v>
      </c>
      <c r="O3998" s="11">
        <f>YEAR(Table1[[#This Row],[launch date  conversion]])</f>
        <v>2014</v>
      </c>
      <c r="P3998" t="b">
        <v>0</v>
      </c>
      <c r="Q3998">
        <v>17</v>
      </c>
      <c r="R3998" t="b">
        <v>0</v>
      </c>
      <c r="S3998" t="s">
        <v>8269</v>
      </c>
      <c r="T3998" t="s">
        <v>8356</v>
      </c>
      <c r="U3998" t="s">
        <v>8360</v>
      </c>
    </row>
    <row r="3999" spans="1:21" ht="50" customHeight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15" t="str">
        <f t="shared" si="186"/>
        <v>1000 to 4999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9">
        <f t="shared" si="187"/>
        <v>42099.349780092598</v>
      </c>
      <c r="L3999" s="11">
        <v>2015</v>
      </c>
      <c r="M3999">
        <v>1425633821</v>
      </c>
      <c r="N3999" s="9">
        <f t="shared" si="188"/>
        <v>42069.391446759255</v>
      </c>
      <c r="O3999" s="11">
        <f>YEAR(Table1[[#This Row],[launch date  conversion]])</f>
        <v>2015</v>
      </c>
      <c r="P3999" t="b">
        <v>0</v>
      </c>
      <c r="Q3999">
        <v>0</v>
      </c>
      <c r="R3999" t="b">
        <v>0</v>
      </c>
      <c r="S3999" t="s">
        <v>8269</v>
      </c>
      <c r="T3999" t="s">
        <v>8356</v>
      </c>
      <c r="U3999" t="s">
        <v>8360</v>
      </c>
    </row>
    <row r="4000" spans="1:21" ht="50" customHeight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15" t="str">
        <f t="shared" si="186"/>
        <v>1000 to 4999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 s="9">
        <f t="shared" si="187"/>
        <v>42091.921597222223</v>
      </c>
      <c r="L4000" s="11">
        <v>2015</v>
      </c>
      <c r="M4000">
        <v>1424992026</v>
      </c>
      <c r="N4000" s="9">
        <f t="shared" si="188"/>
        <v>42061.963263888887</v>
      </c>
      <c r="O4000" s="11">
        <f>YEAR(Table1[[#This Row],[launch date  conversion]])</f>
        <v>2015</v>
      </c>
      <c r="P4000" t="b">
        <v>0</v>
      </c>
      <c r="Q4000">
        <v>12</v>
      </c>
      <c r="R4000" t="b">
        <v>0</v>
      </c>
      <c r="S4000" t="s">
        <v>8269</v>
      </c>
      <c r="T4000" t="s">
        <v>8356</v>
      </c>
      <c r="U4000" t="s">
        <v>8360</v>
      </c>
    </row>
    <row r="4001" spans="1:21" ht="50" customHeight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15" t="str">
        <f t="shared" si="186"/>
        <v>5000 to 9999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 s="9">
        <f t="shared" si="187"/>
        <v>41882.827650462961</v>
      </c>
      <c r="L4001" s="11">
        <v>2014</v>
      </c>
      <c r="M4001">
        <v>1406058798</v>
      </c>
      <c r="N4001" s="9">
        <f t="shared" si="188"/>
        <v>41842.828680555554</v>
      </c>
      <c r="O4001" s="11">
        <f>YEAR(Table1[[#This Row],[launch date  conversion]])</f>
        <v>2014</v>
      </c>
      <c r="P4001" t="b">
        <v>0</v>
      </c>
      <c r="Q4001">
        <v>14</v>
      </c>
      <c r="R4001" t="b">
        <v>0</v>
      </c>
      <c r="S4001" t="s">
        <v>8269</v>
      </c>
      <c r="T4001" t="s">
        <v>8356</v>
      </c>
      <c r="U4001" t="s">
        <v>8360</v>
      </c>
    </row>
    <row r="4002" spans="1:21" ht="50" customHeight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15" t="str">
        <f t="shared" si="186"/>
        <v>5000 to 9999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 s="9">
        <f t="shared" si="187"/>
        <v>42497.603680555556</v>
      </c>
      <c r="L4002" s="11">
        <v>2016</v>
      </c>
      <c r="M4002">
        <v>1457450958</v>
      </c>
      <c r="N4002" s="9">
        <f t="shared" si="188"/>
        <v>42437.64534722222</v>
      </c>
      <c r="O4002" s="11">
        <f>YEAR(Table1[[#This Row],[launch date  conversion]])</f>
        <v>2016</v>
      </c>
      <c r="P4002" t="b">
        <v>0</v>
      </c>
      <c r="Q4002">
        <v>1</v>
      </c>
      <c r="R4002" t="b">
        <v>0</v>
      </c>
      <c r="S4002" t="s">
        <v>8269</v>
      </c>
      <c r="T4002" t="s">
        <v>8356</v>
      </c>
      <c r="U4002" t="s">
        <v>8360</v>
      </c>
    </row>
    <row r="4003" spans="1:21" ht="50" customHeight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15" t="str">
        <f t="shared" si="186"/>
        <v>1000 to 4999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 s="9">
        <f t="shared" si="187"/>
        <v>42795.791666666672</v>
      </c>
      <c r="L4003" s="11">
        <v>2017</v>
      </c>
      <c r="M4003">
        <v>1486681708</v>
      </c>
      <c r="N4003" s="9">
        <f t="shared" si="188"/>
        <v>42775.964212962965</v>
      </c>
      <c r="O4003" s="11">
        <f>YEAR(Table1[[#This Row],[launch date  conversion]])</f>
        <v>2017</v>
      </c>
      <c r="P4003" t="b">
        <v>0</v>
      </c>
      <c r="Q4003">
        <v>14</v>
      </c>
      <c r="R4003" t="b">
        <v>0</v>
      </c>
      <c r="S4003" t="s">
        <v>8269</v>
      </c>
      <c r="T4003" t="s">
        <v>8356</v>
      </c>
      <c r="U4003" t="s">
        <v>8360</v>
      </c>
    </row>
    <row r="4004" spans="1:21" ht="50" customHeight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15" t="str">
        <f t="shared" si="186"/>
        <v>1000 to 4999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 s="9">
        <f t="shared" si="187"/>
        <v>41909.043530092589</v>
      </c>
      <c r="L4004" s="11">
        <v>2014</v>
      </c>
      <c r="M4004">
        <v>1409187761</v>
      </c>
      <c r="N4004" s="9">
        <f t="shared" si="188"/>
        <v>41879.043530092589</v>
      </c>
      <c r="O4004" s="11">
        <f>YEAR(Table1[[#This Row],[launch date  conversion]])</f>
        <v>2014</v>
      </c>
      <c r="P4004" t="b">
        <v>0</v>
      </c>
      <c r="Q4004">
        <v>4</v>
      </c>
      <c r="R4004" t="b">
        <v>0</v>
      </c>
      <c r="S4004" t="s">
        <v>8269</v>
      </c>
      <c r="T4004" t="s">
        <v>8356</v>
      </c>
      <c r="U4004" t="s">
        <v>8360</v>
      </c>
    </row>
    <row r="4005" spans="1:21" ht="50" customHeight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15" t="str">
        <f t="shared" si="186"/>
        <v>1000 to 4999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 s="9">
        <f t="shared" si="187"/>
        <v>42050.587349537032</v>
      </c>
      <c r="L4005" s="11">
        <v>2015</v>
      </c>
      <c r="M4005">
        <v>1421417147</v>
      </c>
      <c r="N4005" s="9">
        <f t="shared" si="188"/>
        <v>42020.587349537032</v>
      </c>
      <c r="O4005" s="11">
        <f>YEAR(Table1[[#This Row],[launch date  conversion]])</f>
        <v>2015</v>
      </c>
      <c r="P4005" t="b">
        <v>0</v>
      </c>
      <c r="Q4005">
        <v>2</v>
      </c>
      <c r="R4005" t="b">
        <v>0</v>
      </c>
      <c r="S4005" t="s">
        <v>8269</v>
      </c>
      <c r="T4005" t="s">
        <v>8356</v>
      </c>
      <c r="U4005" t="s">
        <v>8360</v>
      </c>
    </row>
    <row r="4006" spans="1:21" ht="50" customHeight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15" t="str">
        <f t="shared" si="186"/>
        <v>less than 1000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 s="9">
        <f t="shared" si="187"/>
        <v>41920.16269675926</v>
      </c>
      <c r="L4006" s="11">
        <v>2014</v>
      </c>
      <c r="M4006">
        <v>1410148457</v>
      </c>
      <c r="N4006" s="9">
        <f t="shared" si="188"/>
        <v>41890.16269675926</v>
      </c>
      <c r="O4006" s="11">
        <f>YEAR(Table1[[#This Row],[launch date  conversion]])</f>
        <v>2014</v>
      </c>
      <c r="P4006" t="b">
        <v>0</v>
      </c>
      <c r="Q4006">
        <v>1</v>
      </c>
      <c r="R4006" t="b">
        <v>0</v>
      </c>
      <c r="S4006" t="s">
        <v>8269</v>
      </c>
      <c r="T4006" t="s">
        <v>8356</v>
      </c>
      <c r="U4006" t="s">
        <v>8360</v>
      </c>
    </row>
    <row r="4007" spans="1:21" ht="50" customHeight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15" t="str">
        <f t="shared" si="186"/>
        <v>1000 to 4999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 s="9">
        <f t="shared" si="187"/>
        <v>41932.807696759257</v>
      </c>
      <c r="L4007" s="11">
        <v>2014</v>
      </c>
      <c r="M4007">
        <v>1408648985</v>
      </c>
      <c r="N4007" s="9">
        <f t="shared" si="188"/>
        <v>41872.807696759257</v>
      </c>
      <c r="O4007" s="11">
        <f>YEAR(Table1[[#This Row],[launch date  conversion]])</f>
        <v>2014</v>
      </c>
      <c r="P4007" t="b">
        <v>0</v>
      </c>
      <c r="Q4007">
        <v>2</v>
      </c>
      <c r="R4007" t="b">
        <v>0</v>
      </c>
      <c r="S4007" t="s">
        <v>8269</v>
      </c>
      <c r="T4007" t="s">
        <v>8356</v>
      </c>
      <c r="U4007" t="s">
        <v>8360</v>
      </c>
    </row>
    <row r="4008" spans="1:21" ht="50" customHeight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15" t="str">
        <f t="shared" si="186"/>
        <v>30000 to 34999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 s="9">
        <f t="shared" si="187"/>
        <v>42416.772997685184</v>
      </c>
      <c r="L4008" s="11">
        <v>2016</v>
      </c>
      <c r="M4008">
        <v>1453487587</v>
      </c>
      <c r="N4008" s="9">
        <f t="shared" si="188"/>
        <v>42391.772997685184</v>
      </c>
      <c r="O4008" s="11">
        <f>YEAR(Table1[[#This Row],[launch date  conversion]])</f>
        <v>2016</v>
      </c>
      <c r="P4008" t="b">
        <v>0</v>
      </c>
      <c r="Q4008">
        <v>1</v>
      </c>
      <c r="R4008" t="b">
        <v>0</v>
      </c>
      <c r="S4008" t="s">
        <v>8269</v>
      </c>
      <c r="T4008" t="s">
        <v>8356</v>
      </c>
      <c r="U4008" t="s">
        <v>8360</v>
      </c>
    </row>
    <row r="4009" spans="1:21" ht="50" customHeight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15" t="str">
        <f t="shared" si="186"/>
        <v>1000 to 4999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 s="9">
        <f t="shared" si="187"/>
        <v>41877.686111111114</v>
      </c>
      <c r="L4009" s="11">
        <v>2014</v>
      </c>
      <c r="M4009">
        <v>1406572381</v>
      </c>
      <c r="N4009" s="9">
        <f t="shared" si="188"/>
        <v>41848.772928240738</v>
      </c>
      <c r="O4009" s="11">
        <f>YEAR(Table1[[#This Row],[launch date  conversion]])</f>
        <v>2014</v>
      </c>
      <c r="P4009" t="b">
        <v>0</v>
      </c>
      <c r="Q4009">
        <v>1</v>
      </c>
      <c r="R4009" t="b">
        <v>0</v>
      </c>
      <c r="S4009" t="s">
        <v>8269</v>
      </c>
      <c r="T4009" t="s">
        <v>8356</v>
      </c>
      <c r="U4009" t="s">
        <v>8360</v>
      </c>
    </row>
    <row r="4010" spans="1:21" ht="50" customHeight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15" t="str">
        <f t="shared" si="186"/>
        <v>1000 to 4999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 s="9">
        <f t="shared" si="187"/>
        <v>42207.964201388888</v>
      </c>
      <c r="L4010" s="11">
        <v>2015</v>
      </c>
      <c r="M4010">
        <v>1435014507</v>
      </c>
      <c r="N4010" s="9">
        <f t="shared" si="188"/>
        <v>42177.964201388888</v>
      </c>
      <c r="O4010" s="11">
        <f>YEAR(Table1[[#This Row],[launch date  conversion]])</f>
        <v>2015</v>
      </c>
      <c r="P4010" t="b">
        <v>0</v>
      </c>
      <c r="Q4010">
        <v>4</v>
      </c>
      <c r="R4010" t="b">
        <v>0</v>
      </c>
      <c r="S4010" t="s">
        <v>8269</v>
      </c>
      <c r="T4010" t="s">
        <v>8356</v>
      </c>
      <c r="U4010" t="s">
        <v>8360</v>
      </c>
    </row>
    <row r="4011" spans="1:21" ht="50" customHeight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15" t="str">
        <f t="shared" si="186"/>
        <v>1000 to 4999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 s="9">
        <f t="shared" si="187"/>
        <v>41891.700925925928</v>
      </c>
      <c r="L4011" s="11">
        <v>2014</v>
      </c>
      <c r="M4011">
        <v>1406825360</v>
      </c>
      <c r="N4011" s="9">
        <f t="shared" si="188"/>
        <v>41851.700925925928</v>
      </c>
      <c r="O4011" s="11">
        <f>YEAR(Table1[[#This Row],[launch date  conversion]])</f>
        <v>2014</v>
      </c>
      <c r="P4011" t="b">
        <v>0</v>
      </c>
      <c r="Q4011">
        <v>3</v>
      </c>
      <c r="R4011" t="b">
        <v>0</v>
      </c>
      <c r="S4011" t="s">
        <v>8269</v>
      </c>
      <c r="T4011" t="s">
        <v>8356</v>
      </c>
      <c r="U4011" t="s">
        <v>8360</v>
      </c>
    </row>
    <row r="4012" spans="1:21" ht="50" customHeight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15" t="str">
        <f t="shared" si="186"/>
        <v>5000 to 9999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 s="9">
        <f t="shared" si="187"/>
        <v>41938.770439814813</v>
      </c>
      <c r="L4012" s="11">
        <v>2014</v>
      </c>
      <c r="M4012">
        <v>1412879366</v>
      </c>
      <c r="N4012" s="9">
        <f t="shared" si="188"/>
        <v>41921.770439814813</v>
      </c>
      <c r="O4012" s="11">
        <f>YEAR(Table1[[#This Row],[launch date  conversion]])</f>
        <v>2014</v>
      </c>
      <c r="P4012" t="b">
        <v>0</v>
      </c>
      <c r="Q4012">
        <v>38</v>
      </c>
      <c r="R4012" t="b">
        <v>0</v>
      </c>
      <c r="S4012" t="s">
        <v>8269</v>
      </c>
      <c r="T4012" t="s">
        <v>8356</v>
      </c>
      <c r="U4012" t="s">
        <v>8360</v>
      </c>
    </row>
    <row r="4013" spans="1:21" ht="50" customHeight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15" t="str">
        <f t="shared" si="186"/>
        <v>less than 1000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 s="9">
        <f t="shared" si="187"/>
        <v>42032.54488425926</v>
      </c>
      <c r="L4013" s="11">
        <v>2015</v>
      </c>
      <c r="M4013">
        <v>1419858278</v>
      </c>
      <c r="N4013" s="9">
        <f t="shared" si="188"/>
        <v>42002.54488425926</v>
      </c>
      <c r="O4013" s="11">
        <f>YEAR(Table1[[#This Row],[launch date  conversion]])</f>
        <v>2014</v>
      </c>
      <c r="P4013" t="b">
        <v>0</v>
      </c>
      <c r="Q4013">
        <v>4</v>
      </c>
      <c r="R4013" t="b">
        <v>0</v>
      </c>
      <c r="S4013" t="s">
        <v>8269</v>
      </c>
      <c r="T4013" t="s">
        <v>8356</v>
      </c>
      <c r="U4013" t="s">
        <v>8360</v>
      </c>
    </row>
    <row r="4014" spans="1:21" ht="50" customHeight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15" t="str">
        <f t="shared" si="186"/>
        <v>less than 1000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9">
        <f t="shared" si="187"/>
        <v>42126.544548611113</v>
      </c>
      <c r="L4014" s="11">
        <v>2015</v>
      </c>
      <c r="M4014">
        <v>1427979849</v>
      </c>
      <c r="N4014" s="9">
        <f t="shared" si="188"/>
        <v>42096.544548611113</v>
      </c>
      <c r="O4014" s="11">
        <f>YEAR(Table1[[#This Row],[launch date  conversion]])</f>
        <v>2015</v>
      </c>
      <c r="P4014" t="b">
        <v>0</v>
      </c>
      <c r="Q4014">
        <v>0</v>
      </c>
      <c r="R4014" t="b">
        <v>0</v>
      </c>
      <c r="S4014" t="s">
        <v>8269</v>
      </c>
      <c r="T4014" t="s">
        <v>8356</v>
      </c>
      <c r="U4014" t="s">
        <v>8360</v>
      </c>
    </row>
    <row r="4015" spans="1:21" ht="50" customHeight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15" t="str">
        <f t="shared" si="186"/>
        <v>1000 to 4999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 s="9">
        <f t="shared" si="187"/>
        <v>42051.301192129627</v>
      </c>
      <c r="L4015" s="11">
        <v>2015</v>
      </c>
      <c r="M4015">
        <v>1421478823</v>
      </c>
      <c r="N4015" s="9">
        <f t="shared" si="188"/>
        <v>42021.301192129627</v>
      </c>
      <c r="O4015" s="11">
        <f>YEAR(Table1[[#This Row],[launch date  conversion]])</f>
        <v>2015</v>
      </c>
      <c r="P4015" t="b">
        <v>0</v>
      </c>
      <c r="Q4015">
        <v>2</v>
      </c>
      <c r="R4015" t="b">
        <v>0</v>
      </c>
      <c r="S4015" t="s">
        <v>8269</v>
      </c>
      <c r="T4015" t="s">
        <v>8356</v>
      </c>
      <c r="U4015" t="s">
        <v>8360</v>
      </c>
    </row>
    <row r="4016" spans="1:21" ht="50" customHeight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15" t="str">
        <f t="shared" si="186"/>
        <v>5000 to 9999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9">
        <f t="shared" si="187"/>
        <v>42434.246168981481</v>
      </c>
      <c r="L4016" s="11">
        <v>2016</v>
      </c>
      <c r="M4016">
        <v>1455861269</v>
      </c>
      <c r="N4016" s="9">
        <f t="shared" si="188"/>
        <v>42419.246168981481</v>
      </c>
      <c r="O4016" s="11">
        <f>YEAR(Table1[[#This Row],[launch date  conversion]])</f>
        <v>2016</v>
      </c>
      <c r="P4016" t="b">
        <v>0</v>
      </c>
      <c r="Q4016">
        <v>0</v>
      </c>
      <c r="R4016" t="b">
        <v>0</v>
      </c>
      <c r="S4016" t="s">
        <v>8269</v>
      </c>
      <c r="T4016" t="s">
        <v>8356</v>
      </c>
      <c r="U4016" t="s">
        <v>8360</v>
      </c>
    </row>
    <row r="4017" spans="1:21" ht="50" customHeight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15" t="str">
        <f t="shared" si="186"/>
        <v>5000 to 9999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 s="9">
        <f t="shared" si="187"/>
        <v>42204.780821759254</v>
      </c>
      <c r="L4017" s="11">
        <v>2015</v>
      </c>
      <c r="M4017">
        <v>1434739463</v>
      </c>
      <c r="N4017" s="9">
        <f t="shared" si="188"/>
        <v>42174.780821759254</v>
      </c>
      <c r="O4017" s="11">
        <f>YEAR(Table1[[#This Row],[launch date  conversion]])</f>
        <v>2015</v>
      </c>
      <c r="P4017" t="b">
        <v>0</v>
      </c>
      <c r="Q4017">
        <v>1</v>
      </c>
      <c r="R4017" t="b">
        <v>0</v>
      </c>
      <c r="S4017" t="s">
        <v>8269</v>
      </c>
      <c r="T4017" t="s">
        <v>8356</v>
      </c>
      <c r="U4017" t="s">
        <v>8360</v>
      </c>
    </row>
    <row r="4018" spans="1:21" ht="50" customHeight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15" t="str">
        <f t="shared" si="186"/>
        <v>less than 1000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 s="9">
        <f t="shared" si="187"/>
        <v>41899.872685185182</v>
      </c>
      <c r="L4018" s="11">
        <v>2014</v>
      </c>
      <c r="M4018">
        <v>1408395400</v>
      </c>
      <c r="N4018" s="9">
        <f t="shared" si="188"/>
        <v>41869.872685185182</v>
      </c>
      <c r="O4018" s="11">
        <f>YEAR(Table1[[#This Row],[launch date  conversion]])</f>
        <v>2014</v>
      </c>
      <c r="P4018" t="b">
        <v>0</v>
      </c>
      <c r="Q4018">
        <v>7</v>
      </c>
      <c r="R4018" t="b">
        <v>0</v>
      </c>
      <c r="S4018" t="s">
        <v>8269</v>
      </c>
      <c r="T4018" t="s">
        <v>8356</v>
      </c>
      <c r="U4018" t="s">
        <v>8360</v>
      </c>
    </row>
    <row r="4019" spans="1:21" ht="50" customHeight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15" t="str">
        <f t="shared" si="186"/>
        <v>10000 to 14999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 s="9">
        <f t="shared" si="187"/>
        <v>41886.672152777777</v>
      </c>
      <c r="L4019" s="11">
        <v>2014</v>
      </c>
      <c r="M4019">
        <v>1407254874</v>
      </c>
      <c r="N4019" s="9">
        <f t="shared" si="188"/>
        <v>41856.672152777777</v>
      </c>
      <c r="O4019" s="11">
        <f>YEAR(Table1[[#This Row],[launch date  conversion]])</f>
        <v>2014</v>
      </c>
      <c r="P4019" t="b">
        <v>0</v>
      </c>
      <c r="Q4019">
        <v>2</v>
      </c>
      <c r="R4019" t="b">
        <v>0</v>
      </c>
      <c r="S4019" t="s">
        <v>8269</v>
      </c>
      <c r="T4019" t="s">
        <v>8356</v>
      </c>
      <c r="U4019" t="s">
        <v>8360</v>
      </c>
    </row>
    <row r="4020" spans="1:21" ht="50" customHeight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15" t="str">
        <f t="shared" si="186"/>
        <v>1000 to 4999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 s="9">
        <f t="shared" si="187"/>
        <v>42650.91097222222</v>
      </c>
      <c r="L4020" s="11">
        <v>2016</v>
      </c>
      <c r="M4020">
        <v>1473285108</v>
      </c>
      <c r="N4020" s="9">
        <f t="shared" si="188"/>
        <v>42620.91097222222</v>
      </c>
      <c r="O4020" s="11">
        <f>YEAR(Table1[[#This Row],[launch date  conversion]])</f>
        <v>2016</v>
      </c>
      <c r="P4020" t="b">
        <v>0</v>
      </c>
      <c r="Q4020">
        <v>4</v>
      </c>
      <c r="R4020" t="b">
        <v>0</v>
      </c>
      <c r="S4020" t="s">
        <v>8269</v>
      </c>
      <c r="T4020" t="s">
        <v>8356</v>
      </c>
      <c r="U4020" t="s">
        <v>8360</v>
      </c>
    </row>
    <row r="4021" spans="1:21" ht="50" customHeight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15" t="str">
        <f t="shared" si="186"/>
        <v>1000 to 4999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 s="9">
        <f t="shared" si="187"/>
        <v>42475.686111111107</v>
      </c>
      <c r="L4021" s="11">
        <v>2016</v>
      </c>
      <c r="M4021">
        <v>1455725596</v>
      </c>
      <c r="N4021" s="9">
        <f t="shared" si="188"/>
        <v>42417.675879629634</v>
      </c>
      <c r="O4021" s="11">
        <f>YEAR(Table1[[#This Row],[launch date  conversion]])</f>
        <v>2016</v>
      </c>
      <c r="P4021" t="b">
        <v>0</v>
      </c>
      <c r="Q4021">
        <v>4</v>
      </c>
      <c r="R4021" t="b">
        <v>0</v>
      </c>
      <c r="S4021" t="s">
        <v>8269</v>
      </c>
      <c r="T4021" t="s">
        <v>8356</v>
      </c>
      <c r="U4021" t="s">
        <v>8360</v>
      </c>
    </row>
    <row r="4022" spans="1:21" ht="50" customHeight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15" t="str">
        <f t="shared" si="186"/>
        <v>less than 1000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 s="9">
        <f t="shared" si="187"/>
        <v>42087.149293981478</v>
      </c>
      <c r="L4022" s="11">
        <v>2015</v>
      </c>
      <c r="M4022">
        <v>1424579699</v>
      </c>
      <c r="N4022" s="9">
        <f t="shared" si="188"/>
        <v>42057.190960648149</v>
      </c>
      <c r="O4022" s="11">
        <f>YEAR(Table1[[#This Row],[launch date  conversion]])</f>
        <v>2015</v>
      </c>
      <c r="P4022" t="b">
        <v>0</v>
      </c>
      <c r="Q4022">
        <v>3</v>
      </c>
      <c r="R4022" t="b">
        <v>0</v>
      </c>
      <c r="S4022" t="s">
        <v>8269</v>
      </c>
      <c r="T4022" t="s">
        <v>8356</v>
      </c>
      <c r="U4022" t="s">
        <v>8360</v>
      </c>
    </row>
    <row r="4023" spans="1:21" ht="50" customHeight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15" t="str">
        <f t="shared" si="186"/>
        <v>15000 to 19999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 s="9">
        <f t="shared" si="187"/>
        <v>41938.911550925928</v>
      </c>
      <c r="L4023" s="11">
        <v>2014</v>
      </c>
      <c r="M4023">
        <v>1409176358</v>
      </c>
      <c r="N4023" s="9">
        <f t="shared" si="188"/>
        <v>41878.911550925928</v>
      </c>
      <c r="O4023" s="11">
        <f>YEAR(Table1[[#This Row],[launch date  conversion]])</f>
        <v>2014</v>
      </c>
      <c r="P4023" t="b">
        <v>0</v>
      </c>
      <c r="Q4023">
        <v>2</v>
      </c>
      <c r="R4023" t="b">
        <v>0</v>
      </c>
      <c r="S4023" t="s">
        <v>8269</v>
      </c>
      <c r="T4023" t="s">
        <v>8356</v>
      </c>
      <c r="U4023" t="s">
        <v>8360</v>
      </c>
    </row>
    <row r="4024" spans="1:21" ht="50" customHeight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15" t="str">
        <f t="shared" si="186"/>
        <v>15000 to 19999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 s="9">
        <f t="shared" si="187"/>
        <v>42036.120833333334</v>
      </c>
      <c r="L4024" s="11">
        <v>2015</v>
      </c>
      <c r="M4024">
        <v>1418824867</v>
      </c>
      <c r="N4024" s="9">
        <f t="shared" si="188"/>
        <v>41990.584108796291</v>
      </c>
      <c r="O4024" s="11">
        <f>YEAR(Table1[[#This Row],[launch date  conversion]])</f>
        <v>2014</v>
      </c>
      <c r="P4024" t="b">
        <v>0</v>
      </c>
      <c r="Q4024">
        <v>197</v>
      </c>
      <c r="R4024" t="b">
        <v>0</v>
      </c>
      <c r="S4024" t="s">
        <v>8269</v>
      </c>
      <c r="T4024" t="s">
        <v>8356</v>
      </c>
      <c r="U4024" t="s">
        <v>8360</v>
      </c>
    </row>
    <row r="4025" spans="1:21" ht="50" customHeight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15" t="str">
        <f t="shared" si="186"/>
        <v>5000 to 9999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9">
        <f t="shared" si="187"/>
        <v>42453.957905092597</v>
      </c>
      <c r="L4025" s="11">
        <v>2016</v>
      </c>
      <c r="M4025">
        <v>1454975963</v>
      </c>
      <c r="N4025" s="9">
        <f t="shared" si="188"/>
        <v>42408.999571759254</v>
      </c>
      <c r="O4025" s="11">
        <f>YEAR(Table1[[#This Row],[launch date  conversion]])</f>
        <v>2016</v>
      </c>
      <c r="P4025" t="b">
        <v>0</v>
      </c>
      <c r="Q4025">
        <v>0</v>
      </c>
      <c r="R4025" t="b">
        <v>0</v>
      </c>
      <c r="S4025" t="s">
        <v>8269</v>
      </c>
      <c r="T4025" t="s">
        <v>8356</v>
      </c>
      <c r="U4025" t="s">
        <v>8360</v>
      </c>
    </row>
    <row r="4026" spans="1:21" ht="50" customHeight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15" t="str">
        <f t="shared" si="186"/>
        <v>less than 1000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 s="9">
        <f t="shared" si="187"/>
        <v>42247.670104166667</v>
      </c>
      <c r="L4026" s="11">
        <v>2015</v>
      </c>
      <c r="M4026">
        <v>1438445097</v>
      </c>
      <c r="N4026" s="9">
        <f t="shared" si="188"/>
        <v>42217.670104166667</v>
      </c>
      <c r="O4026" s="11">
        <f>YEAR(Table1[[#This Row],[launch date  conversion]])</f>
        <v>2015</v>
      </c>
      <c r="P4026" t="b">
        <v>0</v>
      </c>
      <c r="Q4026">
        <v>1</v>
      </c>
      <c r="R4026" t="b">
        <v>0</v>
      </c>
      <c r="S4026" t="s">
        <v>8269</v>
      </c>
      <c r="T4026" t="s">
        <v>8356</v>
      </c>
      <c r="U4026" t="s">
        <v>8360</v>
      </c>
    </row>
    <row r="4027" spans="1:21" ht="50" customHeight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15" t="str">
        <f t="shared" si="186"/>
        <v>5000 to 9999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 s="9">
        <f t="shared" si="187"/>
        <v>42211.237685185188</v>
      </c>
      <c r="L4027" s="11">
        <v>2015</v>
      </c>
      <c r="M4027">
        <v>1432705336</v>
      </c>
      <c r="N4027" s="9">
        <f t="shared" si="188"/>
        <v>42151.237685185188</v>
      </c>
      <c r="O4027" s="11">
        <f>YEAR(Table1[[#This Row],[launch date  conversion]])</f>
        <v>2015</v>
      </c>
      <c r="P4027" t="b">
        <v>0</v>
      </c>
      <c r="Q4027">
        <v>4</v>
      </c>
      <c r="R4027" t="b">
        <v>0</v>
      </c>
      <c r="S4027" t="s">
        <v>8269</v>
      </c>
      <c r="T4027" t="s">
        <v>8356</v>
      </c>
      <c r="U4027" t="s">
        <v>8360</v>
      </c>
    </row>
    <row r="4028" spans="1:21" ht="50" customHeight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15" t="str">
        <f t="shared" si="186"/>
        <v>1000 to 4999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9">
        <f t="shared" si="187"/>
        <v>42342.697210648148</v>
      </c>
      <c r="L4028" s="11">
        <v>2015</v>
      </c>
      <c r="M4028">
        <v>1444059839</v>
      </c>
      <c r="N4028" s="9">
        <f t="shared" si="188"/>
        <v>42282.655543981484</v>
      </c>
      <c r="O4028" s="11">
        <f>YEAR(Table1[[#This Row],[launch date  conversion]])</f>
        <v>2015</v>
      </c>
      <c r="P4028" t="b">
        <v>0</v>
      </c>
      <c r="Q4028">
        <v>0</v>
      </c>
      <c r="R4028" t="b">
        <v>0</v>
      </c>
      <c r="S4028" t="s">
        <v>8269</v>
      </c>
      <c r="T4028" t="s">
        <v>8356</v>
      </c>
      <c r="U4028" t="s">
        <v>8360</v>
      </c>
    </row>
    <row r="4029" spans="1:21" ht="50" customHeight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15" t="str">
        <f t="shared" si="186"/>
        <v>1000 to 4999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 s="9">
        <f t="shared" si="187"/>
        <v>42789.041666666672</v>
      </c>
      <c r="L4029" s="11">
        <v>2017</v>
      </c>
      <c r="M4029">
        <v>1486077481</v>
      </c>
      <c r="N4029" s="9">
        <f t="shared" si="188"/>
        <v>42768.97084490741</v>
      </c>
      <c r="O4029" s="11">
        <f>YEAR(Table1[[#This Row],[launch date  conversion]])</f>
        <v>2017</v>
      </c>
      <c r="P4029" t="b">
        <v>0</v>
      </c>
      <c r="Q4029">
        <v>7</v>
      </c>
      <c r="R4029" t="b">
        <v>0</v>
      </c>
      <c r="S4029" t="s">
        <v>8269</v>
      </c>
      <c r="T4029" t="s">
        <v>8356</v>
      </c>
      <c r="U4029" t="s">
        <v>8360</v>
      </c>
    </row>
    <row r="4030" spans="1:21" ht="50" customHeight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15" t="str">
        <f t="shared" si="186"/>
        <v>1000 to 4999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 s="9">
        <f t="shared" si="187"/>
        <v>41795.938657407409</v>
      </c>
      <c r="L4030" s="11">
        <v>2014</v>
      </c>
      <c r="M4030">
        <v>1399415500</v>
      </c>
      <c r="N4030" s="9">
        <f t="shared" si="188"/>
        <v>41765.938657407409</v>
      </c>
      <c r="O4030" s="11">
        <f>YEAR(Table1[[#This Row],[launch date  conversion]])</f>
        <v>2014</v>
      </c>
      <c r="P4030" t="b">
        <v>0</v>
      </c>
      <c r="Q4030">
        <v>11</v>
      </c>
      <c r="R4030" t="b">
        <v>0</v>
      </c>
      <c r="S4030" t="s">
        <v>8269</v>
      </c>
      <c r="T4030" t="s">
        <v>8356</v>
      </c>
      <c r="U4030" t="s">
        <v>8360</v>
      </c>
    </row>
    <row r="4031" spans="1:21" ht="50" customHeight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15" t="str">
        <f t="shared" si="186"/>
        <v>20000 to 24999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9">
        <f t="shared" si="187"/>
        <v>42352.025115740747</v>
      </c>
      <c r="L4031" s="11">
        <v>2015</v>
      </c>
      <c r="M4031">
        <v>1447461370</v>
      </c>
      <c r="N4031" s="9">
        <f t="shared" si="188"/>
        <v>42322.025115740747</v>
      </c>
      <c r="O4031" s="11">
        <f>YEAR(Table1[[#This Row],[launch date  conversion]])</f>
        <v>2015</v>
      </c>
      <c r="P4031" t="b">
        <v>0</v>
      </c>
      <c r="Q4031">
        <v>0</v>
      </c>
      <c r="R4031" t="b">
        <v>0</v>
      </c>
      <c r="S4031" t="s">
        <v>8269</v>
      </c>
      <c r="T4031" t="s">
        <v>8356</v>
      </c>
      <c r="U4031" t="s">
        <v>8360</v>
      </c>
    </row>
    <row r="4032" spans="1:21" ht="50" customHeight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15" t="str">
        <f t="shared" si="186"/>
        <v>1000 to 4999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 s="9">
        <f t="shared" si="187"/>
        <v>42403.784027777772</v>
      </c>
      <c r="L4032" s="11">
        <v>2016</v>
      </c>
      <c r="M4032">
        <v>1452008599</v>
      </c>
      <c r="N4032" s="9">
        <f t="shared" si="188"/>
        <v>42374.655081018514</v>
      </c>
      <c r="O4032" s="11">
        <f>YEAR(Table1[[#This Row],[launch date  conversion]])</f>
        <v>2016</v>
      </c>
      <c r="P4032" t="b">
        <v>0</v>
      </c>
      <c r="Q4032">
        <v>6</v>
      </c>
      <c r="R4032" t="b">
        <v>0</v>
      </c>
      <c r="S4032" t="s">
        <v>8269</v>
      </c>
      <c r="T4032" t="s">
        <v>8356</v>
      </c>
      <c r="U4032" t="s">
        <v>8360</v>
      </c>
    </row>
    <row r="4033" spans="1:21" ht="50" customHeight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15" t="str">
        <f t="shared" si="186"/>
        <v>5000 to 9999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9">
        <f t="shared" si="187"/>
        <v>41991.626898148148</v>
      </c>
      <c r="L4033" s="11">
        <v>2014</v>
      </c>
      <c r="M4033">
        <v>1414591364</v>
      </c>
      <c r="N4033" s="9">
        <f t="shared" si="188"/>
        <v>41941.585231481484</v>
      </c>
      <c r="O4033" s="11">
        <f>YEAR(Table1[[#This Row],[launch date  conversion]])</f>
        <v>2014</v>
      </c>
      <c r="P4033" t="b">
        <v>0</v>
      </c>
      <c r="Q4033">
        <v>0</v>
      </c>
      <c r="R4033" t="b">
        <v>0</v>
      </c>
      <c r="S4033" t="s">
        <v>8269</v>
      </c>
      <c r="T4033" t="s">
        <v>8356</v>
      </c>
      <c r="U4033" t="s">
        <v>8360</v>
      </c>
    </row>
    <row r="4034" spans="1:21" ht="50" customHeight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15" t="str">
        <f t="shared" ref="E4034:E4097" si="189">_xlfn.IFS(D4034&lt;1000,"less than 1000",D4034&lt;5000, "1000 to 4999",D4034&lt;10000, "5000 to 9999",D4034&lt;15000, "10000 to 14999",D4034&lt;20000,"15000 to 19999",D4034&lt;25000, "20000 to 24999", D4034&lt;30000, "25000 to 29999",D4034&lt;35000,"30000 to 34999", D4034&lt;40000,"35000 to 39999", D4034&lt;45000,"40000 to 44999",D4034&lt;50000,"45000 to 49999",TRUE, "Greater than 50000")</f>
        <v>5000 to 9999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 s="9">
        <f t="shared" si="187"/>
        <v>42353.85087962963</v>
      </c>
      <c r="L4034" s="11">
        <v>2015</v>
      </c>
      <c r="M4034">
        <v>1445023516</v>
      </c>
      <c r="N4034" s="9">
        <f t="shared" si="188"/>
        <v>42293.809212962966</v>
      </c>
      <c r="O4034" s="11">
        <f>YEAR(Table1[[#This Row],[launch date  conversion]])</f>
        <v>2015</v>
      </c>
      <c r="P4034" t="b">
        <v>0</v>
      </c>
      <c r="Q4034">
        <v>7</v>
      </c>
      <c r="R4034" t="b">
        <v>0</v>
      </c>
      <c r="S4034" t="s">
        <v>8269</v>
      </c>
      <c r="T4034" t="s">
        <v>8356</v>
      </c>
      <c r="U4034" t="s">
        <v>8360</v>
      </c>
    </row>
    <row r="4035" spans="1:21" ht="50" customHeight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15" t="str">
        <f t="shared" si="189"/>
        <v>20000 to 24999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 s="9">
        <f t="shared" ref="K4035:K4098" si="190">(((J4035/60)/60)/24)+DATE(1970,1,1)</f>
        <v>42645.375</v>
      </c>
      <c r="L4035" s="11">
        <v>2016</v>
      </c>
      <c r="M4035">
        <v>1472711224</v>
      </c>
      <c r="N4035" s="9">
        <f t="shared" ref="N4035:N4098" si="191">(((M4035/60)/60)/24)+DATE(1970,1,1)</f>
        <v>42614.268796296295</v>
      </c>
      <c r="O4035" s="11">
        <f>YEAR(Table1[[#This Row],[launch date  conversion]])</f>
        <v>2016</v>
      </c>
      <c r="P4035" t="b">
        <v>0</v>
      </c>
      <c r="Q4035">
        <v>94</v>
      </c>
      <c r="R4035" t="b">
        <v>0</v>
      </c>
      <c r="S4035" t="s">
        <v>8269</v>
      </c>
      <c r="T4035" t="s">
        <v>8356</v>
      </c>
      <c r="U4035" t="s">
        <v>8360</v>
      </c>
    </row>
    <row r="4036" spans="1:21" ht="50" customHeight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15" t="str">
        <f t="shared" si="189"/>
        <v>10000 to 14999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 s="9">
        <f t="shared" si="190"/>
        <v>42097.905671296292</v>
      </c>
      <c r="L4036" s="11">
        <v>2015</v>
      </c>
      <c r="M4036">
        <v>1425509050</v>
      </c>
      <c r="N4036" s="9">
        <f t="shared" si="191"/>
        <v>42067.947337962964</v>
      </c>
      <c r="O4036" s="11">
        <f>YEAR(Table1[[#This Row],[launch date  conversion]])</f>
        <v>2015</v>
      </c>
      <c r="P4036" t="b">
        <v>0</v>
      </c>
      <c r="Q4036">
        <v>2</v>
      </c>
      <c r="R4036" t="b">
        <v>0</v>
      </c>
      <c r="S4036" t="s">
        <v>8269</v>
      </c>
      <c r="T4036" t="s">
        <v>8356</v>
      </c>
      <c r="U4036" t="s">
        <v>8360</v>
      </c>
    </row>
    <row r="4037" spans="1:21" ht="50" customHeight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15" t="str">
        <f t="shared" si="189"/>
        <v>10000 to 14999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 s="9">
        <f t="shared" si="190"/>
        <v>41933.882951388885</v>
      </c>
      <c r="L4037" s="11">
        <v>2014</v>
      </c>
      <c r="M4037">
        <v>1411333887</v>
      </c>
      <c r="N4037" s="9">
        <f t="shared" si="191"/>
        <v>41903.882951388885</v>
      </c>
      <c r="O4037" s="11">
        <f>YEAR(Table1[[#This Row],[launch date  conversion]])</f>
        <v>2014</v>
      </c>
      <c r="P4037" t="b">
        <v>0</v>
      </c>
      <c r="Q4037">
        <v>25</v>
      </c>
      <c r="R4037" t="b">
        <v>0</v>
      </c>
      <c r="S4037" t="s">
        <v>8269</v>
      </c>
      <c r="T4037" t="s">
        <v>8356</v>
      </c>
      <c r="U4037" t="s">
        <v>8360</v>
      </c>
    </row>
    <row r="4038" spans="1:21" ht="50" customHeight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15" t="str">
        <f t="shared" si="189"/>
        <v>5000 to 9999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 s="9">
        <f t="shared" si="190"/>
        <v>41821.9375</v>
      </c>
      <c r="L4038" s="11">
        <v>2014</v>
      </c>
      <c r="M4038">
        <v>1402784964</v>
      </c>
      <c r="N4038" s="9">
        <f t="shared" si="191"/>
        <v>41804.937083333331</v>
      </c>
      <c r="O4038" s="11">
        <f>YEAR(Table1[[#This Row],[launch date  conversion]])</f>
        <v>2014</v>
      </c>
      <c r="P4038" t="b">
        <v>0</v>
      </c>
      <c r="Q4038">
        <v>17</v>
      </c>
      <c r="R4038" t="b">
        <v>0</v>
      </c>
      <c r="S4038" t="s">
        <v>8269</v>
      </c>
      <c r="T4038" t="s">
        <v>8356</v>
      </c>
      <c r="U4038" t="s">
        <v>8360</v>
      </c>
    </row>
    <row r="4039" spans="1:21" ht="50" customHeight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15" t="str">
        <f t="shared" si="189"/>
        <v>less than 1000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 s="9">
        <f t="shared" si="190"/>
        <v>42514.600694444445</v>
      </c>
      <c r="L4039" s="11">
        <v>2016</v>
      </c>
      <c r="M4039">
        <v>1462585315</v>
      </c>
      <c r="N4039" s="9">
        <f t="shared" si="191"/>
        <v>42497.070775462969</v>
      </c>
      <c r="O4039" s="11">
        <f>YEAR(Table1[[#This Row],[launch date  conversion]])</f>
        <v>2016</v>
      </c>
      <c r="P4039" t="b">
        <v>0</v>
      </c>
      <c r="Q4039">
        <v>2</v>
      </c>
      <c r="R4039" t="b">
        <v>0</v>
      </c>
      <c r="S4039" t="s">
        <v>8269</v>
      </c>
      <c r="T4039" t="s">
        <v>8356</v>
      </c>
      <c r="U4039" t="s">
        <v>8360</v>
      </c>
    </row>
    <row r="4040" spans="1:21" ht="50" customHeight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15" t="str">
        <f t="shared" si="189"/>
        <v>1000 to 4999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 s="9">
        <f t="shared" si="190"/>
        <v>41929.798726851855</v>
      </c>
      <c r="L4040" s="11">
        <v>2014</v>
      </c>
      <c r="M4040">
        <v>1408389010</v>
      </c>
      <c r="N4040" s="9">
        <f t="shared" si="191"/>
        <v>41869.798726851855</v>
      </c>
      <c r="O4040" s="11">
        <f>YEAR(Table1[[#This Row],[launch date  conversion]])</f>
        <v>2014</v>
      </c>
      <c r="P4040" t="b">
        <v>0</v>
      </c>
      <c r="Q4040">
        <v>4</v>
      </c>
      <c r="R4040" t="b">
        <v>0</v>
      </c>
      <c r="S4040" t="s">
        <v>8269</v>
      </c>
      <c r="T4040" t="s">
        <v>8356</v>
      </c>
      <c r="U4040" t="s">
        <v>8360</v>
      </c>
    </row>
    <row r="4041" spans="1:21" ht="50" customHeight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15" t="str">
        <f t="shared" si="189"/>
        <v>less than 1000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 s="9">
        <f t="shared" si="190"/>
        <v>42339.249305555553</v>
      </c>
      <c r="L4041" s="11">
        <v>2015</v>
      </c>
      <c r="M4041">
        <v>1446048367</v>
      </c>
      <c r="N4041" s="9">
        <f t="shared" si="191"/>
        <v>42305.670914351853</v>
      </c>
      <c r="O4041" s="11">
        <f>YEAR(Table1[[#This Row],[launch date  conversion]])</f>
        <v>2015</v>
      </c>
      <c r="P4041" t="b">
        <v>0</v>
      </c>
      <c r="Q4041">
        <v>5</v>
      </c>
      <c r="R4041" t="b">
        <v>0</v>
      </c>
      <c r="S4041" t="s">
        <v>8269</v>
      </c>
      <c r="T4041" t="s">
        <v>8356</v>
      </c>
      <c r="U4041" t="s">
        <v>8360</v>
      </c>
    </row>
    <row r="4042" spans="1:21" ht="50" customHeight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15" t="str">
        <f t="shared" si="189"/>
        <v>5000 to 9999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 s="9">
        <f t="shared" si="190"/>
        <v>42203.125</v>
      </c>
      <c r="L4042" s="11">
        <v>2015</v>
      </c>
      <c r="M4042">
        <v>1432100004</v>
      </c>
      <c r="N4042" s="9">
        <f t="shared" si="191"/>
        <v>42144.231527777782</v>
      </c>
      <c r="O4042" s="11">
        <f>YEAR(Table1[[#This Row],[launch date  conversion]])</f>
        <v>2015</v>
      </c>
      <c r="P4042" t="b">
        <v>0</v>
      </c>
      <c r="Q4042">
        <v>2</v>
      </c>
      <c r="R4042" t="b">
        <v>0</v>
      </c>
      <c r="S4042" t="s">
        <v>8269</v>
      </c>
      <c r="T4042" t="s">
        <v>8356</v>
      </c>
      <c r="U4042" t="s">
        <v>8360</v>
      </c>
    </row>
    <row r="4043" spans="1:21" ht="50" customHeight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15" t="str">
        <f t="shared" si="189"/>
        <v>5000 to 9999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 s="9">
        <f t="shared" si="190"/>
        <v>42619.474004629628</v>
      </c>
      <c r="L4043" s="11">
        <v>2016</v>
      </c>
      <c r="M4043">
        <v>1467976954</v>
      </c>
      <c r="N4043" s="9">
        <f t="shared" si="191"/>
        <v>42559.474004629628</v>
      </c>
      <c r="O4043" s="11">
        <f>YEAR(Table1[[#This Row],[launch date  conversion]])</f>
        <v>2016</v>
      </c>
      <c r="P4043" t="b">
        <v>0</v>
      </c>
      <c r="Q4043">
        <v>2</v>
      </c>
      <c r="R4043" t="b">
        <v>0</v>
      </c>
      <c r="S4043" t="s">
        <v>8269</v>
      </c>
      <c r="T4043" t="s">
        <v>8356</v>
      </c>
      <c r="U4043" t="s">
        <v>8360</v>
      </c>
    </row>
    <row r="4044" spans="1:21" ht="50" customHeight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15" t="str">
        <f t="shared" si="189"/>
        <v>10000 to 14999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 s="9">
        <f t="shared" si="190"/>
        <v>42024.802777777775</v>
      </c>
      <c r="L4044" s="11">
        <v>2015</v>
      </c>
      <c r="M4044">
        <v>1419213664</v>
      </c>
      <c r="N4044" s="9">
        <f t="shared" si="191"/>
        <v>41995.084074074075</v>
      </c>
      <c r="O4044" s="11">
        <f>YEAR(Table1[[#This Row],[launch date  conversion]])</f>
        <v>2014</v>
      </c>
      <c r="P4044" t="b">
        <v>0</v>
      </c>
      <c r="Q4044">
        <v>3</v>
      </c>
      <c r="R4044" t="b">
        <v>0</v>
      </c>
      <c r="S4044" t="s">
        <v>8269</v>
      </c>
      <c r="T4044" t="s">
        <v>8356</v>
      </c>
      <c r="U4044" t="s">
        <v>8360</v>
      </c>
    </row>
    <row r="4045" spans="1:21" ht="50" customHeight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15" t="str">
        <f t="shared" si="189"/>
        <v>less than 1000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9">
        <f t="shared" si="190"/>
        <v>41963.957465277781</v>
      </c>
      <c r="L4045" s="11">
        <v>2014</v>
      </c>
      <c r="M4045">
        <v>1415228325</v>
      </c>
      <c r="N4045" s="9">
        <f t="shared" si="191"/>
        <v>41948.957465277781</v>
      </c>
      <c r="O4045" s="11">
        <f>YEAR(Table1[[#This Row],[launch date  conversion]])</f>
        <v>2014</v>
      </c>
      <c r="P4045" t="b">
        <v>0</v>
      </c>
      <c r="Q4045">
        <v>0</v>
      </c>
      <c r="R4045" t="b">
        <v>0</v>
      </c>
      <c r="S4045" t="s">
        <v>8269</v>
      </c>
      <c r="T4045" t="s">
        <v>8356</v>
      </c>
      <c r="U4045" t="s">
        <v>8360</v>
      </c>
    </row>
    <row r="4046" spans="1:21" ht="50" customHeight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15" t="str">
        <f t="shared" si="189"/>
        <v>less than 1000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 s="9">
        <f t="shared" si="190"/>
        <v>42104.208333333328</v>
      </c>
      <c r="L4046" s="11">
        <v>2015</v>
      </c>
      <c r="M4046">
        <v>1426050982</v>
      </c>
      <c r="N4046" s="9">
        <f t="shared" si="191"/>
        <v>42074.219699074078</v>
      </c>
      <c r="O4046" s="11">
        <f>YEAR(Table1[[#This Row],[launch date  conversion]])</f>
        <v>2015</v>
      </c>
      <c r="P4046" t="b">
        <v>0</v>
      </c>
      <c r="Q4046">
        <v>4</v>
      </c>
      <c r="R4046" t="b">
        <v>0</v>
      </c>
      <c r="S4046" t="s">
        <v>8269</v>
      </c>
      <c r="T4046" t="s">
        <v>8356</v>
      </c>
      <c r="U4046" t="s">
        <v>8360</v>
      </c>
    </row>
    <row r="4047" spans="1:21" ht="50" customHeight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15" t="str">
        <f t="shared" si="189"/>
        <v>5000 to 9999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 s="9">
        <f t="shared" si="190"/>
        <v>41872.201261574075</v>
      </c>
      <c r="L4047" s="11">
        <v>2014</v>
      </c>
      <c r="M4047">
        <v>1406004589</v>
      </c>
      <c r="N4047" s="9">
        <f t="shared" si="191"/>
        <v>41842.201261574075</v>
      </c>
      <c r="O4047" s="11">
        <f>YEAR(Table1[[#This Row],[launch date  conversion]])</f>
        <v>2014</v>
      </c>
      <c r="P4047" t="b">
        <v>0</v>
      </c>
      <c r="Q4047">
        <v>1</v>
      </c>
      <c r="R4047" t="b">
        <v>0</v>
      </c>
      <c r="S4047" t="s">
        <v>8269</v>
      </c>
      <c r="T4047" t="s">
        <v>8356</v>
      </c>
      <c r="U4047" t="s">
        <v>8360</v>
      </c>
    </row>
    <row r="4048" spans="1:21" ht="50" customHeight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15" t="str">
        <f t="shared" si="189"/>
        <v>5000 to 9999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 s="9">
        <f t="shared" si="190"/>
        <v>41934.650578703702</v>
      </c>
      <c r="L4048" s="11">
        <v>2014</v>
      </c>
      <c r="M4048">
        <v>1411400210</v>
      </c>
      <c r="N4048" s="9">
        <f t="shared" si="191"/>
        <v>41904.650578703702</v>
      </c>
      <c r="O4048" s="11">
        <f>YEAR(Table1[[#This Row],[launch date  conversion]])</f>
        <v>2014</v>
      </c>
      <c r="P4048" t="b">
        <v>0</v>
      </c>
      <c r="Q4048">
        <v>12</v>
      </c>
      <c r="R4048" t="b">
        <v>0</v>
      </c>
      <c r="S4048" t="s">
        <v>8269</v>
      </c>
      <c r="T4048" t="s">
        <v>8356</v>
      </c>
      <c r="U4048" t="s">
        <v>8360</v>
      </c>
    </row>
    <row r="4049" spans="1:21" ht="50" customHeight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15" t="str">
        <f t="shared" si="189"/>
        <v>5000 to 9999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 s="9">
        <f t="shared" si="190"/>
        <v>42015.041666666672</v>
      </c>
      <c r="L4049" s="11">
        <v>2015</v>
      </c>
      <c r="M4049">
        <v>1418862743</v>
      </c>
      <c r="N4049" s="9">
        <f t="shared" si="191"/>
        <v>41991.022488425922</v>
      </c>
      <c r="O4049" s="11">
        <f>YEAR(Table1[[#This Row],[launch date  conversion]])</f>
        <v>2014</v>
      </c>
      <c r="P4049" t="b">
        <v>0</v>
      </c>
      <c r="Q4049">
        <v>4</v>
      </c>
      <c r="R4049" t="b">
        <v>0</v>
      </c>
      <c r="S4049" t="s">
        <v>8269</v>
      </c>
      <c r="T4049" t="s">
        <v>8356</v>
      </c>
      <c r="U4049" t="s">
        <v>8360</v>
      </c>
    </row>
    <row r="4050" spans="1:21" ht="50" customHeight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15" t="str">
        <f t="shared" si="189"/>
        <v>15000 to 19999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 s="9">
        <f t="shared" si="190"/>
        <v>42471.467442129629</v>
      </c>
      <c r="L4050" s="11">
        <v>2016</v>
      </c>
      <c r="M4050">
        <v>1457352787</v>
      </c>
      <c r="N4050" s="9">
        <f t="shared" si="191"/>
        <v>42436.509108796294</v>
      </c>
      <c r="O4050" s="11">
        <f>YEAR(Table1[[#This Row],[launch date  conversion]])</f>
        <v>2016</v>
      </c>
      <c r="P4050" t="b">
        <v>0</v>
      </c>
      <c r="Q4050">
        <v>91</v>
      </c>
      <c r="R4050" t="b">
        <v>0</v>
      </c>
      <c r="S4050" t="s">
        <v>8269</v>
      </c>
      <c r="T4050" t="s">
        <v>8356</v>
      </c>
      <c r="U4050" t="s">
        <v>8360</v>
      </c>
    </row>
    <row r="4051" spans="1:21" ht="50" customHeight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15" t="str">
        <f t="shared" si="189"/>
        <v>20000 to 24999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 s="9">
        <f t="shared" si="190"/>
        <v>42199.958506944444</v>
      </c>
      <c r="L4051" s="11">
        <v>2015</v>
      </c>
      <c r="M4051">
        <v>1434322815</v>
      </c>
      <c r="N4051" s="9">
        <f t="shared" si="191"/>
        <v>42169.958506944444</v>
      </c>
      <c r="O4051" s="11">
        <f>YEAR(Table1[[#This Row],[launch date  conversion]])</f>
        <v>2015</v>
      </c>
      <c r="P4051" t="b">
        <v>0</v>
      </c>
      <c r="Q4051">
        <v>1</v>
      </c>
      <c r="R4051" t="b">
        <v>0</v>
      </c>
      <c r="S4051" t="s">
        <v>8269</v>
      </c>
      <c r="T4051" t="s">
        <v>8356</v>
      </c>
      <c r="U4051" t="s">
        <v>8360</v>
      </c>
    </row>
    <row r="4052" spans="1:21" ht="50" customHeight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15" t="str">
        <f t="shared" si="189"/>
        <v>1000 to 4999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 s="9">
        <f t="shared" si="190"/>
        <v>41935.636469907404</v>
      </c>
      <c r="L4052" s="11">
        <v>2014</v>
      </c>
      <c r="M4052">
        <v>1411485391</v>
      </c>
      <c r="N4052" s="9">
        <f t="shared" si="191"/>
        <v>41905.636469907404</v>
      </c>
      <c r="O4052" s="11">
        <f>YEAR(Table1[[#This Row],[launch date  conversion]])</f>
        <v>2014</v>
      </c>
      <c r="P4052" t="b">
        <v>0</v>
      </c>
      <c r="Q4052">
        <v>1</v>
      </c>
      <c r="R4052" t="b">
        <v>0</v>
      </c>
      <c r="S4052" t="s">
        <v>8269</v>
      </c>
      <c r="T4052" t="s">
        <v>8356</v>
      </c>
      <c r="U4052" t="s">
        <v>8360</v>
      </c>
    </row>
    <row r="4053" spans="1:21" ht="50" customHeight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15" t="str">
        <f t="shared" si="189"/>
        <v>less than 1000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9">
        <f t="shared" si="190"/>
        <v>41768.286805555559</v>
      </c>
      <c r="L4053" s="11">
        <v>2014</v>
      </c>
      <c r="M4053">
        <v>1399058797</v>
      </c>
      <c r="N4053" s="9">
        <f t="shared" si="191"/>
        <v>41761.810150462967</v>
      </c>
      <c r="O4053" s="11">
        <f>YEAR(Table1[[#This Row],[launch date  conversion]])</f>
        <v>2014</v>
      </c>
      <c r="P4053" t="b">
        <v>0</v>
      </c>
      <c r="Q4053">
        <v>0</v>
      </c>
      <c r="R4053" t="b">
        <v>0</v>
      </c>
      <c r="S4053" t="s">
        <v>8269</v>
      </c>
      <c r="T4053" t="s">
        <v>8356</v>
      </c>
      <c r="U4053" t="s">
        <v>8360</v>
      </c>
    </row>
    <row r="4054" spans="1:21" ht="50" customHeight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15" t="str">
        <f t="shared" si="189"/>
        <v>1000 to 4999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 s="9">
        <f t="shared" si="190"/>
        <v>41925.878657407404</v>
      </c>
      <c r="L4054" s="11">
        <v>2014</v>
      </c>
      <c r="M4054">
        <v>1408050316</v>
      </c>
      <c r="N4054" s="9">
        <f t="shared" si="191"/>
        <v>41865.878657407404</v>
      </c>
      <c r="O4054" s="11">
        <f>YEAR(Table1[[#This Row],[launch date  conversion]])</f>
        <v>2014</v>
      </c>
      <c r="P4054" t="b">
        <v>0</v>
      </c>
      <c r="Q4054">
        <v>13</v>
      </c>
      <c r="R4054" t="b">
        <v>0</v>
      </c>
      <c r="S4054" t="s">
        <v>8269</v>
      </c>
      <c r="T4054" t="s">
        <v>8356</v>
      </c>
      <c r="U4054" t="s">
        <v>8360</v>
      </c>
    </row>
    <row r="4055" spans="1:21" ht="50" customHeight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15" t="str">
        <f t="shared" si="189"/>
        <v>less than 1000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 s="9">
        <f t="shared" si="190"/>
        <v>41958.833333333328</v>
      </c>
      <c r="L4055" s="11">
        <v>2014</v>
      </c>
      <c r="M4055">
        <v>1413477228</v>
      </c>
      <c r="N4055" s="9">
        <f t="shared" si="191"/>
        <v>41928.690138888887</v>
      </c>
      <c r="O4055" s="11">
        <f>YEAR(Table1[[#This Row],[launch date  conversion]])</f>
        <v>2014</v>
      </c>
      <c r="P4055" t="b">
        <v>0</v>
      </c>
      <c r="Q4055">
        <v>2</v>
      </c>
      <c r="R4055" t="b">
        <v>0</v>
      </c>
      <c r="S4055" t="s">
        <v>8269</v>
      </c>
      <c r="T4055" t="s">
        <v>8356</v>
      </c>
      <c r="U4055" t="s">
        <v>8360</v>
      </c>
    </row>
    <row r="4056" spans="1:21" ht="50" customHeight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15" t="str">
        <f t="shared" si="189"/>
        <v>5000 to 9999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9">
        <f t="shared" si="190"/>
        <v>42644.166666666672</v>
      </c>
      <c r="L4056" s="11">
        <v>2016</v>
      </c>
      <c r="M4056">
        <v>1472674285</v>
      </c>
      <c r="N4056" s="9">
        <f t="shared" si="191"/>
        <v>42613.841261574074</v>
      </c>
      <c r="O4056" s="11">
        <f>YEAR(Table1[[#This Row],[launch date  conversion]])</f>
        <v>2016</v>
      </c>
      <c r="P4056" t="b">
        <v>0</v>
      </c>
      <c r="Q4056">
        <v>0</v>
      </c>
      <c r="R4056" t="b">
        <v>0</v>
      </c>
      <c r="S4056" t="s">
        <v>8269</v>
      </c>
      <c r="T4056" t="s">
        <v>8356</v>
      </c>
      <c r="U4056" t="s">
        <v>8360</v>
      </c>
    </row>
    <row r="4057" spans="1:21" ht="50" customHeight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15" t="str">
        <f t="shared" si="189"/>
        <v>5000 to 9999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 s="9">
        <f t="shared" si="190"/>
        <v>41809.648506944446</v>
      </c>
      <c r="L4057" s="11">
        <v>2014</v>
      </c>
      <c r="M4057">
        <v>1400600031</v>
      </c>
      <c r="N4057" s="9">
        <f t="shared" si="191"/>
        <v>41779.648506944446</v>
      </c>
      <c r="O4057" s="11">
        <f>YEAR(Table1[[#This Row],[launch date  conversion]])</f>
        <v>2014</v>
      </c>
      <c r="P4057" t="b">
        <v>0</v>
      </c>
      <c r="Q4057">
        <v>21</v>
      </c>
      <c r="R4057" t="b">
        <v>0</v>
      </c>
      <c r="S4057" t="s">
        <v>8269</v>
      </c>
      <c r="T4057" t="s">
        <v>8356</v>
      </c>
      <c r="U4057" t="s">
        <v>8360</v>
      </c>
    </row>
    <row r="4058" spans="1:21" ht="50" customHeight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15" t="str">
        <f t="shared" si="189"/>
        <v>1000 to 4999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 s="9">
        <f t="shared" si="190"/>
        <v>42554.832638888889</v>
      </c>
      <c r="L4058" s="11">
        <v>2016</v>
      </c>
      <c r="M4058">
        <v>1465856639</v>
      </c>
      <c r="N4058" s="9">
        <f t="shared" si="191"/>
        <v>42534.933321759265</v>
      </c>
      <c r="O4058" s="11">
        <f>YEAR(Table1[[#This Row],[launch date  conversion]])</f>
        <v>2016</v>
      </c>
      <c r="P4058" t="b">
        <v>0</v>
      </c>
      <c r="Q4058">
        <v>9</v>
      </c>
      <c r="R4058" t="b">
        <v>0</v>
      </c>
      <c r="S4058" t="s">
        <v>8269</v>
      </c>
      <c r="T4058" t="s">
        <v>8356</v>
      </c>
      <c r="U4058" t="s">
        <v>8360</v>
      </c>
    </row>
    <row r="4059" spans="1:21" ht="50" customHeight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15" t="str">
        <f t="shared" si="189"/>
        <v>1000 to 4999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 s="9">
        <f t="shared" si="190"/>
        <v>42333.958333333328</v>
      </c>
      <c r="L4059" s="11">
        <v>2015</v>
      </c>
      <c r="M4059">
        <v>1446506080</v>
      </c>
      <c r="N4059" s="9">
        <f t="shared" si="191"/>
        <v>42310.968518518523</v>
      </c>
      <c r="O4059" s="11">
        <f>YEAR(Table1[[#This Row],[launch date  conversion]])</f>
        <v>2015</v>
      </c>
      <c r="P4059" t="b">
        <v>0</v>
      </c>
      <c r="Q4059">
        <v>6</v>
      </c>
      <c r="R4059" t="b">
        <v>0</v>
      </c>
      <c r="S4059" t="s">
        <v>8269</v>
      </c>
      <c r="T4059" t="s">
        <v>8356</v>
      </c>
      <c r="U4059" t="s">
        <v>8360</v>
      </c>
    </row>
    <row r="4060" spans="1:21" ht="50" customHeight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15" t="str">
        <f t="shared" si="189"/>
        <v>1000 to 4999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 s="9">
        <f t="shared" si="190"/>
        <v>42461.165972222225</v>
      </c>
      <c r="L4060" s="11">
        <v>2016</v>
      </c>
      <c r="M4060">
        <v>1458178044</v>
      </c>
      <c r="N4060" s="9">
        <f t="shared" si="191"/>
        <v>42446.060694444444</v>
      </c>
      <c r="O4060" s="11">
        <f>YEAR(Table1[[#This Row],[launch date  conversion]])</f>
        <v>2016</v>
      </c>
      <c r="P4060" t="b">
        <v>0</v>
      </c>
      <c r="Q4060">
        <v>4</v>
      </c>
      <c r="R4060" t="b">
        <v>0</v>
      </c>
      <c r="S4060" t="s">
        <v>8269</v>
      </c>
      <c r="T4060" t="s">
        <v>8356</v>
      </c>
      <c r="U4060" t="s">
        <v>8360</v>
      </c>
    </row>
    <row r="4061" spans="1:21" ht="50" customHeight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15" t="str">
        <f t="shared" si="189"/>
        <v>10000 to 14999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 s="9">
        <f t="shared" si="190"/>
        <v>41898.125</v>
      </c>
      <c r="L4061" s="11">
        <v>2014</v>
      </c>
      <c r="M4061">
        <v>1408116152</v>
      </c>
      <c r="N4061" s="9">
        <f t="shared" si="191"/>
        <v>41866.640648148146</v>
      </c>
      <c r="O4061" s="11">
        <f>YEAR(Table1[[#This Row],[launch date  conversion]])</f>
        <v>2014</v>
      </c>
      <c r="P4061" t="b">
        <v>0</v>
      </c>
      <c r="Q4061">
        <v>7</v>
      </c>
      <c r="R4061" t="b">
        <v>0</v>
      </c>
      <c r="S4061" t="s">
        <v>8269</v>
      </c>
      <c r="T4061" t="s">
        <v>8356</v>
      </c>
      <c r="U4061" t="s">
        <v>8360</v>
      </c>
    </row>
    <row r="4062" spans="1:21" ht="50" customHeight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15" t="str">
        <f t="shared" si="189"/>
        <v>10000 to 14999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 s="9">
        <f t="shared" si="190"/>
        <v>41813.666666666664</v>
      </c>
      <c r="L4062" s="11">
        <v>2014</v>
      </c>
      <c r="M4062">
        <v>1400604056</v>
      </c>
      <c r="N4062" s="9">
        <f t="shared" si="191"/>
        <v>41779.695092592592</v>
      </c>
      <c r="O4062" s="11">
        <f>YEAR(Table1[[#This Row],[launch date  conversion]])</f>
        <v>2014</v>
      </c>
      <c r="P4062" t="b">
        <v>0</v>
      </c>
      <c r="Q4062">
        <v>5</v>
      </c>
      <c r="R4062" t="b">
        <v>0</v>
      </c>
      <c r="S4062" t="s">
        <v>8269</v>
      </c>
      <c r="T4062" t="s">
        <v>8356</v>
      </c>
      <c r="U4062" t="s">
        <v>8360</v>
      </c>
    </row>
    <row r="4063" spans="1:21" ht="50" customHeight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15" t="str">
        <f t="shared" si="189"/>
        <v>less than 1000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9">
        <f t="shared" si="190"/>
        <v>42481.099803240737</v>
      </c>
      <c r="L4063" s="11">
        <v>2016</v>
      </c>
      <c r="M4063">
        <v>1456025023</v>
      </c>
      <c r="N4063" s="9">
        <f t="shared" si="191"/>
        <v>42421.141469907408</v>
      </c>
      <c r="O4063" s="11">
        <f>YEAR(Table1[[#This Row],[launch date  conversion]])</f>
        <v>2016</v>
      </c>
      <c r="P4063" t="b">
        <v>0</v>
      </c>
      <c r="Q4063">
        <v>0</v>
      </c>
      <c r="R4063" t="b">
        <v>0</v>
      </c>
      <c r="S4063" t="s">
        <v>8269</v>
      </c>
      <c r="T4063" t="s">
        <v>8356</v>
      </c>
      <c r="U4063" t="s">
        <v>8360</v>
      </c>
    </row>
    <row r="4064" spans="1:21" ht="50" customHeight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15" t="str">
        <f t="shared" si="189"/>
        <v>20000 to 24999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 s="9">
        <f t="shared" si="190"/>
        <v>42553.739212962959</v>
      </c>
      <c r="L4064" s="11">
        <v>2016</v>
      </c>
      <c r="M4064">
        <v>1464889468</v>
      </c>
      <c r="N4064" s="9">
        <f t="shared" si="191"/>
        <v>42523.739212962959</v>
      </c>
      <c r="O4064" s="11">
        <f>YEAR(Table1[[#This Row],[launch date  conversion]])</f>
        <v>2016</v>
      </c>
      <c r="P4064" t="b">
        <v>0</v>
      </c>
      <c r="Q4064">
        <v>3</v>
      </c>
      <c r="R4064" t="b">
        <v>0</v>
      </c>
      <c r="S4064" t="s">
        <v>8269</v>
      </c>
      <c r="T4064" t="s">
        <v>8356</v>
      </c>
      <c r="U4064" t="s">
        <v>8360</v>
      </c>
    </row>
    <row r="4065" spans="1:21" ht="50" customHeight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15" t="str">
        <f t="shared" si="189"/>
        <v>5000 to 9999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 s="9">
        <f t="shared" si="190"/>
        <v>41817.681527777779</v>
      </c>
      <c r="L4065" s="11">
        <v>2014</v>
      </c>
      <c r="M4065">
        <v>1401294084</v>
      </c>
      <c r="N4065" s="9">
        <f t="shared" si="191"/>
        <v>41787.681527777779</v>
      </c>
      <c r="O4065" s="11">
        <f>YEAR(Table1[[#This Row],[launch date  conversion]])</f>
        <v>2014</v>
      </c>
      <c r="P4065" t="b">
        <v>0</v>
      </c>
      <c r="Q4065">
        <v>9</v>
      </c>
      <c r="R4065" t="b">
        <v>0</v>
      </c>
      <c r="S4065" t="s">
        <v>8269</v>
      </c>
      <c r="T4065" t="s">
        <v>8356</v>
      </c>
      <c r="U4065" t="s">
        <v>8360</v>
      </c>
    </row>
    <row r="4066" spans="1:21" ht="50" customHeight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15" t="str">
        <f t="shared" si="189"/>
        <v>1000 to 4999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 s="9">
        <f t="shared" si="190"/>
        <v>42123.588263888887</v>
      </c>
      <c r="L4066" s="11">
        <v>2015</v>
      </c>
      <c r="M4066">
        <v>1427724426</v>
      </c>
      <c r="N4066" s="9">
        <f t="shared" si="191"/>
        <v>42093.588263888887</v>
      </c>
      <c r="O4066" s="11">
        <f>YEAR(Table1[[#This Row],[launch date  conversion]])</f>
        <v>2015</v>
      </c>
      <c r="P4066" t="b">
        <v>0</v>
      </c>
      <c r="Q4066">
        <v>6</v>
      </c>
      <c r="R4066" t="b">
        <v>0</v>
      </c>
      <c r="S4066" t="s">
        <v>8269</v>
      </c>
      <c r="T4066" t="s">
        <v>8356</v>
      </c>
      <c r="U4066" t="s">
        <v>8360</v>
      </c>
    </row>
    <row r="4067" spans="1:21" ht="50" customHeight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15" t="str">
        <f t="shared" si="189"/>
        <v>1000 to 4999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 s="9">
        <f t="shared" si="190"/>
        <v>41863.951516203706</v>
      </c>
      <c r="L4067" s="11">
        <v>2014</v>
      </c>
      <c r="M4067">
        <v>1405291811</v>
      </c>
      <c r="N4067" s="9">
        <f t="shared" si="191"/>
        <v>41833.951516203706</v>
      </c>
      <c r="O4067" s="11">
        <f>YEAR(Table1[[#This Row],[launch date  conversion]])</f>
        <v>2014</v>
      </c>
      <c r="P4067" t="b">
        <v>0</v>
      </c>
      <c r="Q4067">
        <v>4</v>
      </c>
      <c r="R4067" t="b">
        <v>0</v>
      </c>
      <c r="S4067" t="s">
        <v>8269</v>
      </c>
      <c r="T4067" t="s">
        <v>8356</v>
      </c>
      <c r="U4067" t="s">
        <v>8360</v>
      </c>
    </row>
    <row r="4068" spans="1:21" ht="50" customHeight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15" t="str">
        <f t="shared" si="189"/>
        <v>15000 to 19999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 s="9">
        <f t="shared" si="190"/>
        <v>42509.039212962962</v>
      </c>
      <c r="L4068" s="11">
        <v>2016</v>
      </c>
      <c r="M4068">
        <v>1461027388</v>
      </c>
      <c r="N4068" s="9">
        <f t="shared" si="191"/>
        <v>42479.039212962962</v>
      </c>
      <c r="O4068" s="11">
        <f>YEAR(Table1[[#This Row],[launch date  conversion]])</f>
        <v>2016</v>
      </c>
      <c r="P4068" t="b">
        <v>0</v>
      </c>
      <c r="Q4068">
        <v>1</v>
      </c>
      <c r="R4068" t="b">
        <v>0</v>
      </c>
      <c r="S4068" t="s">
        <v>8269</v>
      </c>
      <c r="T4068" t="s">
        <v>8356</v>
      </c>
      <c r="U4068" t="s">
        <v>8360</v>
      </c>
    </row>
    <row r="4069" spans="1:21" ht="50" customHeight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15" t="str">
        <f t="shared" si="189"/>
        <v>5000 to 9999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 s="9">
        <f t="shared" si="190"/>
        <v>42275.117476851854</v>
      </c>
      <c r="L4069" s="11">
        <v>2015</v>
      </c>
      <c r="M4069">
        <v>1439952550</v>
      </c>
      <c r="N4069" s="9">
        <f t="shared" si="191"/>
        <v>42235.117476851854</v>
      </c>
      <c r="O4069" s="11">
        <f>YEAR(Table1[[#This Row],[launch date  conversion]])</f>
        <v>2015</v>
      </c>
      <c r="P4069" t="b">
        <v>0</v>
      </c>
      <c r="Q4069">
        <v>17</v>
      </c>
      <c r="R4069" t="b">
        <v>0</v>
      </c>
      <c r="S4069" t="s">
        <v>8269</v>
      </c>
      <c r="T4069" t="s">
        <v>8356</v>
      </c>
      <c r="U4069" t="s">
        <v>8360</v>
      </c>
    </row>
    <row r="4070" spans="1:21" ht="50" customHeight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15" t="str">
        <f t="shared" si="189"/>
        <v>1000 to 4999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 s="9">
        <f t="shared" si="190"/>
        <v>42748.961805555555</v>
      </c>
      <c r="L4070" s="11">
        <v>2017</v>
      </c>
      <c r="M4070">
        <v>1481756855</v>
      </c>
      <c r="N4070" s="9">
        <f t="shared" si="191"/>
        <v>42718.963599537034</v>
      </c>
      <c r="O4070" s="11">
        <f>YEAR(Table1[[#This Row],[launch date  conversion]])</f>
        <v>2016</v>
      </c>
      <c r="P4070" t="b">
        <v>0</v>
      </c>
      <c r="Q4070">
        <v>1</v>
      </c>
      <c r="R4070" t="b">
        <v>0</v>
      </c>
      <c r="S4070" t="s">
        <v>8269</v>
      </c>
      <c r="T4070" t="s">
        <v>8356</v>
      </c>
      <c r="U4070" t="s">
        <v>8360</v>
      </c>
    </row>
    <row r="4071" spans="1:21" ht="50" customHeight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15" t="str">
        <f t="shared" si="189"/>
        <v>1000 to 4999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 s="9">
        <f t="shared" si="190"/>
        <v>42063.5</v>
      </c>
      <c r="L4071" s="11">
        <v>2015</v>
      </c>
      <c r="M4071">
        <v>1421596356</v>
      </c>
      <c r="N4071" s="9">
        <f t="shared" si="191"/>
        <v>42022.661527777775</v>
      </c>
      <c r="O4071" s="11">
        <f>YEAR(Table1[[#This Row],[launch date  conversion]])</f>
        <v>2015</v>
      </c>
      <c r="P4071" t="b">
        <v>0</v>
      </c>
      <c r="Q4071">
        <v>13</v>
      </c>
      <c r="R4071" t="b">
        <v>0</v>
      </c>
      <c r="S4071" t="s">
        <v>8269</v>
      </c>
      <c r="T4071" t="s">
        <v>8356</v>
      </c>
      <c r="U4071" t="s">
        <v>8360</v>
      </c>
    </row>
    <row r="4072" spans="1:21" ht="50" customHeight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15" t="str">
        <f t="shared" si="189"/>
        <v>1000 to 4999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 s="9">
        <f t="shared" si="190"/>
        <v>42064.125</v>
      </c>
      <c r="L4072" s="11">
        <v>2015</v>
      </c>
      <c r="M4072">
        <v>1422374420</v>
      </c>
      <c r="N4072" s="9">
        <f t="shared" si="191"/>
        <v>42031.666898148149</v>
      </c>
      <c r="O4072" s="11">
        <f>YEAR(Table1[[#This Row],[launch date  conversion]])</f>
        <v>2015</v>
      </c>
      <c r="P4072" t="b">
        <v>0</v>
      </c>
      <c r="Q4072">
        <v>6</v>
      </c>
      <c r="R4072" t="b">
        <v>0</v>
      </c>
      <c r="S4072" t="s">
        <v>8269</v>
      </c>
      <c r="T4072" t="s">
        <v>8356</v>
      </c>
      <c r="U4072" t="s">
        <v>8360</v>
      </c>
    </row>
    <row r="4073" spans="1:21" ht="50" customHeight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15" t="str">
        <f t="shared" si="189"/>
        <v>20000 to 24999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9">
        <f t="shared" si="190"/>
        <v>42730.804756944446</v>
      </c>
      <c r="L4073" s="11">
        <v>2016</v>
      </c>
      <c r="M4073">
        <v>1480187931</v>
      </c>
      <c r="N4073" s="9">
        <f t="shared" si="191"/>
        <v>42700.804756944446</v>
      </c>
      <c r="O4073" s="11">
        <f>YEAR(Table1[[#This Row],[launch date  conversion]])</f>
        <v>2016</v>
      </c>
      <c r="P4073" t="b">
        <v>0</v>
      </c>
      <c r="Q4073">
        <v>0</v>
      </c>
      <c r="R4073" t="b">
        <v>0</v>
      </c>
      <c r="S4073" t="s">
        <v>8269</v>
      </c>
      <c r="T4073" t="s">
        <v>8356</v>
      </c>
      <c r="U4073" t="s">
        <v>8360</v>
      </c>
    </row>
    <row r="4074" spans="1:21" ht="50" customHeight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15" t="str">
        <f t="shared" si="189"/>
        <v>1000 to 4999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 s="9">
        <f t="shared" si="190"/>
        <v>41872.77443287037</v>
      </c>
      <c r="L4074" s="11">
        <v>2014</v>
      </c>
      <c r="M4074">
        <v>1403462111</v>
      </c>
      <c r="N4074" s="9">
        <f t="shared" si="191"/>
        <v>41812.77443287037</v>
      </c>
      <c r="O4074" s="11">
        <f>YEAR(Table1[[#This Row],[launch date  conversion]])</f>
        <v>2014</v>
      </c>
      <c r="P4074" t="b">
        <v>0</v>
      </c>
      <c r="Q4074">
        <v>2</v>
      </c>
      <c r="R4074" t="b">
        <v>0</v>
      </c>
      <c r="S4074" t="s">
        <v>8269</v>
      </c>
      <c r="T4074" t="s">
        <v>8356</v>
      </c>
      <c r="U4074" t="s">
        <v>8360</v>
      </c>
    </row>
    <row r="4075" spans="1:21" ht="50" customHeight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15" t="str">
        <f t="shared" si="189"/>
        <v>1000 to 4999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 s="9">
        <f t="shared" si="190"/>
        <v>42133.166666666672</v>
      </c>
      <c r="L4075" s="11">
        <v>2015</v>
      </c>
      <c r="M4075">
        <v>1426407426</v>
      </c>
      <c r="N4075" s="9">
        <f t="shared" si="191"/>
        <v>42078.34520833334</v>
      </c>
      <c r="O4075" s="11">
        <f>YEAR(Table1[[#This Row],[launch date  conversion]])</f>
        <v>2015</v>
      </c>
      <c r="P4075" t="b">
        <v>0</v>
      </c>
      <c r="Q4075">
        <v>2</v>
      </c>
      <c r="R4075" t="b">
        <v>0</v>
      </c>
      <c r="S4075" t="s">
        <v>8269</v>
      </c>
      <c r="T4075" t="s">
        <v>8356</v>
      </c>
      <c r="U4075" t="s">
        <v>8360</v>
      </c>
    </row>
    <row r="4076" spans="1:21" ht="50" customHeight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15" t="str">
        <f t="shared" si="189"/>
        <v>1000 to 4999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 s="9">
        <f t="shared" si="190"/>
        <v>42313.594618055555</v>
      </c>
      <c r="L4076" s="11">
        <v>2015</v>
      </c>
      <c r="M4076">
        <v>1444137375</v>
      </c>
      <c r="N4076" s="9">
        <f t="shared" si="191"/>
        <v>42283.552951388891</v>
      </c>
      <c r="O4076" s="11">
        <f>YEAR(Table1[[#This Row],[launch date  conversion]])</f>
        <v>2015</v>
      </c>
      <c r="P4076" t="b">
        <v>0</v>
      </c>
      <c r="Q4076">
        <v>21</v>
      </c>
      <c r="R4076" t="b">
        <v>0</v>
      </c>
      <c r="S4076" t="s">
        <v>8269</v>
      </c>
      <c r="T4076" t="s">
        <v>8356</v>
      </c>
      <c r="U4076" t="s">
        <v>8360</v>
      </c>
    </row>
    <row r="4077" spans="1:21" ht="50" customHeight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15" t="str">
        <f t="shared" si="189"/>
        <v>1000 to 4999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 s="9">
        <f t="shared" si="190"/>
        <v>41820.727777777778</v>
      </c>
      <c r="L4077" s="11">
        <v>2014</v>
      </c>
      <c r="M4077">
        <v>1400547969</v>
      </c>
      <c r="N4077" s="9">
        <f t="shared" si="191"/>
        <v>41779.045937499999</v>
      </c>
      <c r="O4077" s="11">
        <f>YEAR(Table1[[#This Row],[launch date  conversion]])</f>
        <v>2014</v>
      </c>
      <c r="P4077" t="b">
        <v>0</v>
      </c>
      <c r="Q4077">
        <v>13</v>
      </c>
      <c r="R4077" t="b">
        <v>0</v>
      </c>
      <c r="S4077" t="s">
        <v>8269</v>
      </c>
      <c r="T4077" t="s">
        <v>8356</v>
      </c>
      <c r="U4077" t="s">
        <v>8360</v>
      </c>
    </row>
    <row r="4078" spans="1:21" ht="50" customHeight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15" t="str">
        <f t="shared" si="189"/>
        <v>less than 1000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9">
        <f t="shared" si="190"/>
        <v>41933.82708333333</v>
      </c>
      <c r="L4078" s="11">
        <v>2014</v>
      </c>
      <c r="M4078">
        <v>1411499149</v>
      </c>
      <c r="N4078" s="9">
        <f t="shared" si="191"/>
        <v>41905.795706018522</v>
      </c>
      <c r="O4078" s="11">
        <f>YEAR(Table1[[#This Row],[launch date  conversion]])</f>
        <v>2014</v>
      </c>
      <c r="P4078" t="b">
        <v>0</v>
      </c>
      <c r="Q4078">
        <v>0</v>
      </c>
      <c r="R4078" t="b">
        <v>0</v>
      </c>
      <c r="S4078" t="s">
        <v>8269</v>
      </c>
      <c r="T4078" t="s">
        <v>8356</v>
      </c>
      <c r="U4078" t="s">
        <v>8360</v>
      </c>
    </row>
    <row r="4079" spans="1:21" ht="50" customHeight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15" t="str">
        <f t="shared" si="189"/>
        <v>15000 to 19999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 s="9">
        <f t="shared" si="190"/>
        <v>42725.7105787037</v>
      </c>
      <c r="L4079" s="11">
        <v>2016</v>
      </c>
      <c r="M4079">
        <v>1479747794</v>
      </c>
      <c r="N4079" s="9">
        <f t="shared" si="191"/>
        <v>42695.7105787037</v>
      </c>
      <c r="O4079" s="11">
        <f>YEAR(Table1[[#This Row],[launch date  conversion]])</f>
        <v>2016</v>
      </c>
      <c r="P4079" t="b">
        <v>0</v>
      </c>
      <c r="Q4079">
        <v>6</v>
      </c>
      <c r="R4079" t="b">
        <v>0</v>
      </c>
      <c r="S4079" t="s">
        <v>8269</v>
      </c>
      <c r="T4079" t="s">
        <v>8356</v>
      </c>
      <c r="U4079" t="s">
        <v>8360</v>
      </c>
    </row>
    <row r="4080" spans="1:21" ht="50" customHeight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15" t="str">
        <f t="shared" si="189"/>
        <v>less than 1000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9">
        <f t="shared" si="190"/>
        <v>42762.787523148145</v>
      </c>
      <c r="L4080" s="11">
        <v>2017</v>
      </c>
      <c r="M4080">
        <v>1482951242</v>
      </c>
      <c r="N4080" s="9">
        <f t="shared" si="191"/>
        <v>42732.787523148145</v>
      </c>
      <c r="O4080" s="11">
        <f>YEAR(Table1[[#This Row],[launch date  conversion]])</f>
        <v>2016</v>
      </c>
      <c r="P4080" t="b">
        <v>0</v>
      </c>
      <c r="Q4080">
        <v>0</v>
      </c>
      <c r="R4080" t="b">
        <v>0</v>
      </c>
      <c r="S4080" t="s">
        <v>8269</v>
      </c>
      <c r="T4080" t="s">
        <v>8356</v>
      </c>
      <c r="U4080" t="s">
        <v>8360</v>
      </c>
    </row>
    <row r="4081" spans="1:21" ht="50" customHeight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15" t="str">
        <f t="shared" si="189"/>
        <v>1000 to 4999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 s="9">
        <f t="shared" si="190"/>
        <v>42540.938900462963</v>
      </c>
      <c r="L4081" s="11">
        <v>2016</v>
      </c>
      <c r="M4081">
        <v>1463783521</v>
      </c>
      <c r="N4081" s="9">
        <f t="shared" si="191"/>
        <v>42510.938900462963</v>
      </c>
      <c r="O4081" s="11">
        <f>YEAR(Table1[[#This Row],[launch date  conversion]])</f>
        <v>2016</v>
      </c>
      <c r="P4081" t="b">
        <v>0</v>
      </c>
      <c r="Q4081">
        <v>1</v>
      </c>
      <c r="R4081" t="b">
        <v>0</v>
      </c>
      <c r="S4081" t="s">
        <v>8269</v>
      </c>
      <c r="T4081" t="s">
        <v>8356</v>
      </c>
      <c r="U4081" t="s">
        <v>8360</v>
      </c>
    </row>
    <row r="4082" spans="1:21" ht="50" customHeight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15" t="str">
        <f t="shared" si="189"/>
        <v>1000 to 4999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9">
        <f t="shared" si="190"/>
        <v>42535.787500000006</v>
      </c>
      <c r="L4082" s="11">
        <v>2016</v>
      </c>
      <c r="M4082">
        <v>1463849116</v>
      </c>
      <c r="N4082" s="9">
        <f t="shared" si="191"/>
        <v>42511.698101851856</v>
      </c>
      <c r="O4082" s="11">
        <f>YEAR(Table1[[#This Row],[launch date  conversion]])</f>
        <v>2016</v>
      </c>
      <c r="P4082" t="b">
        <v>0</v>
      </c>
      <c r="Q4082">
        <v>0</v>
      </c>
      <c r="R4082" t="b">
        <v>0</v>
      </c>
      <c r="S4082" t="s">
        <v>8269</v>
      </c>
      <c r="T4082" t="s">
        <v>8356</v>
      </c>
      <c r="U4082" t="s">
        <v>8360</v>
      </c>
    </row>
    <row r="4083" spans="1:21" ht="50" customHeight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15" t="str">
        <f t="shared" si="189"/>
        <v>1000 to 4999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 s="9">
        <f t="shared" si="190"/>
        <v>42071.539641203708</v>
      </c>
      <c r="L4083" s="11">
        <v>2015</v>
      </c>
      <c r="M4083">
        <v>1423231025</v>
      </c>
      <c r="N4083" s="9">
        <f t="shared" si="191"/>
        <v>42041.581307870365</v>
      </c>
      <c r="O4083" s="11">
        <f>YEAR(Table1[[#This Row],[launch date  conversion]])</f>
        <v>2015</v>
      </c>
      <c r="P4083" t="b">
        <v>0</v>
      </c>
      <c r="Q4083">
        <v>12</v>
      </c>
      <c r="R4083" t="b">
        <v>0</v>
      </c>
      <c r="S4083" t="s">
        <v>8269</v>
      </c>
      <c r="T4083" t="s">
        <v>8356</v>
      </c>
      <c r="U4083" t="s">
        <v>8360</v>
      </c>
    </row>
    <row r="4084" spans="1:21" ht="50" customHeight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15" t="str">
        <f t="shared" si="189"/>
        <v>less than 1000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 s="9">
        <f t="shared" si="190"/>
        <v>42322.958333333328</v>
      </c>
      <c r="L4084" s="11">
        <v>2015</v>
      </c>
      <c r="M4084">
        <v>1446179553</v>
      </c>
      <c r="N4084" s="9">
        <f t="shared" si="191"/>
        <v>42307.189270833333</v>
      </c>
      <c r="O4084" s="11">
        <f>YEAR(Table1[[#This Row],[launch date  conversion]])</f>
        <v>2015</v>
      </c>
      <c r="P4084" t="b">
        <v>0</v>
      </c>
      <c r="Q4084">
        <v>2</v>
      </c>
      <c r="R4084" t="b">
        <v>0</v>
      </c>
      <c r="S4084" t="s">
        <v>8269</v>
      </c>
      <c r="T4084" t="s">
        <v>8356</v>
      </c>
      <c r="U4084" t="s">
        <v>8360</v>
      </c>
    </row>
    <row r="4085" spans="1:21" ht="50" customHeight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15" t="str">
        <f t="shared" si="189"/>
        <v>1000 to 4999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 s="9">
        <f t="shared" si="190"/>
        <v>42383.761759259258</v>
      </c>
      <c r="L4085" s="11">
        <v>2016</v>
      </c>
      <c r="M4085">
        <v>1450203416</v>
      </c>
      <c r="N4085" s="9">
        <f t="shared" si="191"/>
        <v>42353.761759259258</v>
      </c>
      <c r="O4085" s="11">
        <f>YEAR(Table1[[#This Row],[launch date  conversion]])</f>
        <v>2015</v>
      </c>
      <c r="P4085" t="b">
        <v>0</v>
      </c>
      <c r="Q4085">
        <v>6</v>
      </c>
      <c r="R4085" t="b">
        <v>0</v>
      </c>
      <c r="S4085" t="s">
        <v>8269</v>
      </c>
      <c r="T4085" t="s">
        <v>8356</v>
      </c>
      <c r="U4085" t="s">
        <v>8360</v>
      </c>
    </row>
    <row r="4086" spans="1:21" ht="50" customHeight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15" t="str">
        <f t="shared" si="189"/>
        <v>1000 to 4999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 s="9">
        <f t="shared" si="190"/>
        <v>42652.436412037037</v>
      </c>
      <c r="L4086" s="11">
        <v>2016</v>
      </c>
      <c r="M4086">
        <v>1473416906</v>
      </c>
      <c r="N4086" s="9">
        <f t="shared" si="191"/>
        <v>42622.436412037037</v>
      </c>
      <c r="O4086" s="11">
        <f>YEAR(Table1[[#This Row],[launch date  conversion]])</f>
        <v>2016</v>
      </c>
      <c r="P4086" t="b">
        <v>0</v>
      </c>
      <c r="Q4086">
        <v>1</v>
      </c>
      <c r="R4086" t="b">
        <v>0</v>
      </c>
      <c r="S4086" t="s">
        <v>8269</v>
      </c>
      <c r="T4086" t="s">
        <v>8356</v>
      </c>
      <c r="U4086" t="s">
        <v>8360</v>
      </c>
    </row>
    <row r="4087" spans="1:21" ht="50" customHeight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15" t="str">
        <f t="shared" si="189"/>
        <v>1000 to 4999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 s="9">
        <f t="shared" si="190"/>
        <v>42087.165972222225</v>
      </c>
      <c r="L4087" s="11">
        <v>2015</v>
      </c>
      <c r="M4087">
        <v>1424701775</v>
      </c>
      <c r="N4087" s="9">
        <f t="shared" si="191"/>
        <v>42058.603877314818</v>
      </c>
      <c r="O4087" s="11">
        <f>YEAR(Table1[[#This Row],[launch date  conversion]])</f>
        <v>2015</v>
      </c>
      <c r="P4087" t="b">
        <v>0</v>
      </c>
      <c r="Q4087">
        <v>1</v>
      </c>
      <c r="R4087" t="b">
        <v>0</v>
      </c>
      <c r="S4087" t="s">
        <v>8269</v>
      </c>
      <c r="T4087" t="s">
        <v>8356</v>
      </c>
      <c r="U4087" t="s">
        <v>8360</v>
      </c>
    </row>
    <row r="4088" spans="1:21" ht="50" customHeight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15" t="str">
        <f t="shared" si="189"/>
        <v>1000 to 4999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 s="9">
        <f t="shared" si="190"/>
        <v>42329.166666666672</v>
      </c>
      <c r="L4088" s="11">
        <v>2015</v>
      </c>
      <c r="M4088">
        <v>1445985299</v>
      </c>
      <c r="N4088" s="9">
        <f t="shared" si="191"/>
        <v>42304.940960648149</v>
      </c>
      <c r="O4088" s="11">
        <f>YEAR(Table1[[#This Row],[launch date  conversion]])</f>
        <v>2015</v>
      </c>
      <c r="P4088" t="b">
        <v>0</v>
      </c>
      <c r="Q4088">
        <v>5</v>
      </c>
      <c r="R4088" t="b">
        <v>0</v>
      </c>
      <c r="S4088" t="s">
        <v>8269</v>
      </c>
      <c r="T4088" t="s">
        <v>8356</v>
      </c>
      <c r="U4088" t="s">
        <v>8360</v>
      </c>
    </row>
    <row r="4089" spans="1:21" ht="50" customHeight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15" t="str">
        <f t="shared" si="189"/>
        <v>5000 to 9999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9">
        <f t="shared" si="190"/>
        <v>42568.742893518516</v>
      </c>
      <c r="L4089" s="11">
        <v>2016</v>
      </c>
      <c r="M4089">
        <v>1466185786</v>
      </c>
      <c r="N4089" s="9">
        <f t="shared" si="191"/>
        <v>42538.742893518516</v>
      </c>
      <c r="O4089" s="11">
        <f>YEAR(Table1[[#This Row],[launch date  conversion]])</f>
        <v>2016</v>
      </c>
      <c r="P4089" t="b">
        <v>0</v>
      </c>
      <c r="Q4089">
        <v>0</v>
      </c>
      <c r="R4089" t="b">
        <v>0</v>
      </c>
      <c r="S4089" t="s">
        <v>8269</v>
      </c>
      <c r="T4089" t="s">
        <v>8356</v>
      </c>
      <c r="U4089" t="s">
        <v>8360</v>
      </c>
    </row>
    <row r="4090" spans="1:21" ht="50" customHeight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15" t="str">
        <f t="shared" si="189"/>
        <v>1000 to 4999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 s="9">
        <f t="shared" si="190"/>
        <v>42020.434722222228</v>
      </c>
      <c r="L4090" s="11">
        <v>2015</v>
      </c>
      <c r="M4090">
        <v>1418827324</v>
      </c>
      <c r="N4090" s="9">
        <f t="shared" si="191"/>
        <v>41990.612546296295</v>
      </c>
      <c r="O4090" s="11">
        <f>YEAR(Table1[[#This Row],[launch date  conversion]])</f>
        <v>2014</v>
      </c>
      <c r="P4090" t="b">
        <v>0</v>
      </c>
      <c r="Q4090">
        <v>3</v>
      </c>
      <c r="R4090" t="b">
        <v>0</v>
      </c>
      <c r="S4090" t="s">
        <v>8269</v>
      </c>
      <c r="T4090" t="s">
        <v>8356</v>
      </c>
      <c r="U4090" t="s">
        <v>8360</v>
      </c>
    </row>
    <row r="4091" spans="1:21" ht="50" customHeight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15" t="str">
        <f t="shared" si="189"/>
        <v>5000 to 9999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 s="9">
        <f t="shared" si="190"/>
        <v>42155.732638888891</v>
      </c>
      <c r="L4091" s="11">
        <v>2015</v>
      </c>
      <c r="M4091">
        <v>1430242488</v>
      </c>
      <c r="N4091" s="9">
        <f t="shared" si="191"/>
        <v>42122.732499999998</v>
      </c>
      <c r="O4091" s="11">
        <f>YEAR(Table1[[#This Row],[launch date  conversion]])</f>
        <v>2015</v>
      </c>
      <c r="P4091" t="b">
        <v>0</v>
      </c>
      <c r="Q4091">
        <v>8</v>
      </c>
      <c r="R4091" t="b">
        <v>0</v>
      </c>
      <c r="S4091" t="s">
        <v>8269</v>
      </c>
      <c r="T4091" t="s">
        <v>8356</v>
      </c>
      <c r="U4091" t="s">
        <v>8360</v>
      </c>
    </row>
    <row r="4092" spans="1:21" ht="50" customHeight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15" t="str">
        <f t="shared" si="189"/>
        <v>1000 to 4999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 s="9">
        <f t="shared" si="190"/>
        <v>42223.625</v>
      </c>
      <c r="L4092" s="11">
        <v>2015</v>
      </c>
      <c r="M4092">
        <v>1437754137</v>
      </c>
      <c r="N4092" s="9">
        <f t="shared" si="191"/>
        <v>42209.67288194444</v>
      </c>
      <c r="O4092" s="11">
        <f>YEAR(Table1[[#This Row],[launch date  conversion]])</f>
        <v>2015</v>
      </c>
      <c r="P4092" t="b">
        <v>0</v>
      </c>
      <c r="Q4092">
        <v>3</v>
      </c>
      <c r="R4092" t="b">
        <v>0</v>
      </c>
      <c r="S4092" t="s">
        <v>8269</v>
      </c>
      <c r="T4092" t="s">
        <v>8356</v>
      </c>
      <c r="U4092" t="s">
        <v>8360</v>
      </c>
    </row>
    <row r="4093" spans="1:21" ht="50" customHeight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15" t="str">
        <f t="shared" si="189"/>
        <v>1000 to 4999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 s="9">
        <f t="shared" si="190"/>
        <v>42020.506377314814</v>
      </c>
      <c r="L4093" s="11">
        <v>2015</v>
      </c>
      <c r="M4093">
        <v>1418818151</v>
      </c>
      <c r="N4093" s="9">
        <f t="shared" si="191"/>
        <v>41990.506377314814</v>
      </c>
      <c r="O4093" s="11">
        <f>YEAR(Table1[[#This Row],[launch date  conversion]])</f>
        <v>2014</v>
      </c>
      <c r="P4093" t="b">
        <v>0</v>
      </c>
      <c r="Q4093">
        <v>8</v>
      </c>
      <c r="R4093" t="b">
        <v>0</v>
      </c>
      <c r="S4093" t="s">
        <v>8269</v>
      </c>
      <c r="T4093" t="s">
        <v>8356</v>
      </c>
      <c r="U4093" t="s">
        <v>8360</v>
      </c>
    </row>
    <row r="4094" spans="1:21" ht="50" customHeight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15" t="str">
        <f t="shared" si="189"/>
        <v>Greater than 50000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 s="9">
        <f t="shared" si="190"/>
        <v>42099.153321759266</v>
      </c>
      <c r="L4094" s="11">
        <v>2015</v>
      </c>
      <c r="M4094">
        <v>1423024847</v>
      </c>
      <c r="N4094" s="9">
        <f t="shared" si="191"/>
        <v>42039.194988425923</v>
      </c>
      <c r="O4094" s="11">
        <f>YEAR(Table1[[#This Row],[launch date  conversion]])</f>
        <v>2015</v>
      </c>
      <c r="P4094" t="b">
        <v>0</v>
      </c>
      <c r="Q4094">
        <v>1</v>
      </c>
      <c r="R4094" t="b">
        <v>0</v>
      </c>
      <c r="S4094" t="s">
        <v>8269</v>
      </c>
      <c r="T4094" t="s">
        <v>8356</v>
      </c>
      <c r="U4094" t="s">
        <v>8360</v>
      </c>
    </row>
    <row r="4095" spans="1:21" ht="50" customHeight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15" t="str">
        <f t="shared" si="189"/>
        <v>1000 to 4999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 s="9">
        <f t="shared" si="190"/>
        <v>42238.815891203703</v>
      </c>
      <c r="L4095" s="11">
        <v>2015</v>
      </c>
      <c r="M4095">
        <v>1435088093</v>
      </c>
      <c r="N4095" s="9">
        <f t="shared" si="191"/>
        <v>42178.815891203703</v>
      </c>
      <c r="O4095" s="11">
        <f>YEAR(Table1[[#This Row],[launch date  conversion]])</f>
        <v>2015</v>
      </c>
      <c r="P4095" t="b">
        <v>0</v>
      </c>
      <c r="Q4095">
        <v>4</v>
      </c>
      <c r="R4095" t="b">
        <v>0</v>
      </c>
      <c r="S4095" t="s">
        <v>8269</v>
      </c>
      <c r="T4095" t="s">
        <v>8356</v>
      </c>
      <c r="U4095" t="s">
        <v>8360</v>
      </c>
    </row>
    <row r="4096" spans="1:21" ht="50" customHeight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15" t="str">
        <f t="shared" si="189"/>
        <v>1000 to 4999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 s="9">
        <f t="shared" si="190"/>
        <v>41934.207638888889</v>
      </c>
      <c r="L4096" s="11">
        <v>2014</v>
      </c>
      <c r="M4096">
        <v>1410141900</v>
      </c>
      <c r="N4096" s="9">
        <f t="shared" si="191"/>
        <v>41890.086805555555</v>
      </c>
      <c r="O4096" s="11">
        <f>YEAR(Table1[[#This Row],[launch date  conversion]])</f>
        <v>2014</v>
      </c>
      <c r="P4096" t="b">
        <v>0</v>
      </c>
      <c r="Q4096">
        <v>8</v>
      </c>
      <c r="R4096" t="b">
        <v>0</v>
      </c>
      <c r="S4096" t="s">
        <v>8269</v>
      </c>
      <c r="T4096" t="s">
        <v>8356</v>
      </c>
      <c r="U4096" t="s">
        <v>8360</v>
      </c>
    </row>
    <row r="4097" spans="1:21" ht="50" customHeight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15" t="str">
        <f t="shared" si="189"/>
        <v>30000 to 34999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 s="9">
        <f t="shared" si="190"/>
        <v>42723.031828703708</v>
      </c>
      <c r="L4097" s="11">
        <v>2016</v>
      </c>
      <c r="M4097">
        <v>1479516350</v>
      </c>
      <c r="N4097" s="9">
        <f t="shared" si="191"/>
        <v>42693.031828703708</v>
      </c>
      <c r="O4097" s="11">
        <f>YEAR(Table1[[#This Row],[launch date  conversion]])</f>
        <v>2016</v>
      </c>
      <c r="P4097" t="b">
        <v>0</v>
      </c>
      <c r="Q4097">
        <v>1</v>
      </c>
      <c r="R4097" t="b">
        <v>0</v>
      </c>
      <c r="S4097" t="s">
        <v>8269</v>
      </c>
      <c r="T4097" t="s">
        <v>8356</v>
      </c>
      <c r="U4097" t="s">
        <v>8360</v>
      </c>
    </row>
    <row r="4098" spans="1:21" ht="50" customHeight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15" t="str">
        <f t="shared" ref="E4098:E4115" si="192">_xlfn.IFS(D4098&lt;1000,"less than 1000",D4098&lt;5000, "1000 to 4999",D4098&lt;10000, "5000 to 9999",D4098&lt;15000, "10000 to 14999",D4098&lt;20000,"15000 to 19999",D4098&lt;25000, "20000 to 24999", D4098&lt;30000, "25000 to 29999",D4098&lt;35000,"30000 to 34999", D4098&lt;40000,"35000 to 39999", D4098&lt;45000,"40000 to 44999",D4098&lt;50000,"45000 to 49999",TRUE, "Greater than 50000")</f>
        <v>1000 to 4999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 s="9">
        <f t="shared" si="190"/>
        <v>42794.368749999994</v>
      </c>
      <c r="L4098" s="11">
        <v>2017</v>
      </c>
      <c r="M4098">
        <v>1484484219</v>
      </c>
      <c r="N4098" s="9">
        <f t="shared" si="191"/>
        <v>42750.530312499999</v>
      </c>
      <c r="O4098" s="11">
        <f>YEAR(Table1[[#This Row],[launch date  conversion]])</f>
        <v>2017</v>
      </c>
      <c r="P4098" t="b">
        <v>0</v>
      </c>
      <c r="Q4098">
        <v>5</v>
      </c>
      <c r="R4098" t="b">
        <v>0</v>
      </c>
      <c r="S4098" t="s">
        <v>8269</v>
      </c>
      <c r="T4098" t="s">
        <v>8356</v>
      </c>
      <c r="U4098" t="s">
        <v>8360</v>
      </c>
    </row>
    <row r="4099" spans="1:21" ht="50" customHeight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15" t="str">
        <f t="shared" si="192"/>
        <v>10000 to 14999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9">
        <f t="shared" ref="K4099:K4115" si="193">(((J4099/60)/60)/24)+DATE(1970,1,1)</f>
        <v>42400.996527777781</v>
      </c>
      <c r="L4099" s="11">
        <v>2016</v>
      </c>
      <c r="M4099">
        <v>1449431237</v>
      </c>
      <c r="N4099" s="9">
        <f t="shared" ref="N4099:N4115" si="194">(((M4099/60)/60)/24)+DATE(1970,1,1)</f>
        <v>42344.824502314819</v>
      </c>
      <c r="O4099" s="11">
        <f>YEAR(Table1[[#This Row],[launch date  conversion]])</f>
        <v>2015</v>
      </c>
      <c r="P4099" t="b">
        <v>0</v>
      </c>
      <c r="Q4099">
        <v>0</v>
      </c>
      <c r="R4099" t="b">
        <v>0</v>
      </c>
      <c r="S4099" t="s">
        <v>8269</v>
      </c>
      <c r="T4099" t="s">
        <v>8356</v>
      </c>
      <c r="U4099" t="s">
        <v>8360</v>
      </c>
    </row>
    <row r="4100" spans="1:21" ht="50" customHeight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15" t="str">
        <f t="shared" si="192"/>
        <v>Greater than 50000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9">
        <f t="shared" si="193"/>
        <v>42525.722187499996</v>
      </c>
      <c r="L4100" s="11">
        <v>2016</v>
      </c>
      <c r="M4100">
        <v>1462468797</v>
      </c>
      <c r="N4100" s="9">
        <f t="shared" si="194"/>
        <v>42495.722187499996</v>
      </c>
      <c r="O4100" s="11">
        <f>YEAR(Table1[[#This Row],[launch date  conversion]])</f>
        <v>2016</v>
      </c>
      <c r="P4100" t="b">
        <v>0</v>
      </c>
      <c r="Q4100">
        <v>0</v>
      </c>
      <c r="R4100" t="b">
        <v>0</v>
      </c>
      <c r="S4100" t="s">
        <v>8269</v>
      </c>
      <c r="T4100" t="s">
        <v>8356</v>
      </c>
      <c r="U4100" t="s">
        <v>8360</v>
      </c>
    </row>
    <row r="4101" spans="1:21" ht="50" customHeight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15" t="str">
        <f t="shared" si="192"/>
        <v>1000 to 4999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 s="9">
        <f t="shared" si="193"/>
        <v>42615.850381944445</v>
      </c>
      <c r="L4101" s="11">
        <v>2016</v>
      </c>
      <c r="M4101">
        <v>1468959873</v>
      </c>
      <c r="N4101" s="9">
        <f t="shared" si="194"/>
        <v>42570.850381944445</v>
      </c>
      <c r="O4101" s="11">
        <f>YEAR(Table1[[#This Row],[launch date  conversion]])</f>
        <v>2016</v>
      </c>
      <c r="P4101" t="b">
        <v>0</v>
      </c>
      <c r="Q4101">
        <v>1</v>
      </c>
      <c r="R4101" t="b">
        <v>0</v>
      </c>
      <c r="S4101" t="s">
        <v>8269</v>
      </c>
      <c r="T4101" t="s">
        <v>8356</v>
      </c>
      <c r="U4101" t="s">
        <v>8360</v>
      </c>
    </row>
    <row r="4102" spans="1:21" ht="50" customHeight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15" t="str">
        <f t="shared" si="192"/>
        <v>less than 1000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9">
        <f t="shared" si="193"/>
        <v>41937.124884259261</v>
      </c>
      <c r="L4102" s="11">
        <v>2014</v>
      </c>
      <c r="M4102">
        <v>1413341990</v>
      </c>
      <c r="N4102" s="9">
        <f t="shared" si="194"/>
        <v>41927.124884259261</v>
      </c>
      <c r="O4102" s="11">
        <f>YEAR(Table1[[#This Row],[launch date  conversion]])</f>
        <v>2014</v>
      </c>
      <c r="P4102" t="b">
        <v>0</v>
      </c>
      <c r="Q4102">
        <v>0</v>
      </c>
      <c r="R4102" t="b">
        <v>0</v>
      </c>
      <c r="S4102" t="s">
        <v>8269</v>
      </c>
      <c r="T4102" t="s">
        <v>8356</v>
      </c>
      <c r="U4102" t="s">
        <v>8360</v>
      </c>
    </row>
    <row r="4103" spans="1:21" ht="50" customHeight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15" t="str">
        <f t="shared" si="192"/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9">
        <f t="shared" si="193"/>
        <v>42760.903726851851</v>
      </c>
      <c r="L4103" s="11">
        <v>2017</v>
      </c>
      <c r="M4103">
        <v>1482788482</v>
      </c>
      <c r="N4103" s="9">
        <f t="shared" si="194"/>
        <v>42730.903726851851</v>
      </c>
      <c r="O4103" s="11">
        <f>YEAR(Table1[[#This Row],[launch date  conversion]])</f>
        <v>2016</v>
      </c>
      <c r="P4103" t="b">
        <v>0</v>
      </c>
      <c r="Q4103">
        <v>0</v>
      </c>
      <c r="R4103" t="b">
        <v>0</v>
      </c>
      <c r="S4103" t="s">
        <v>8269</v>
      </c>
      <c r="T4103" t="s">
        <v>8356</v>
      </c>
      <c r="U4103" t="s">
        <v>8360</v>
      </c>
    </row>
    <row r="4104" spans="1:21" ht="50" customHeight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15" t="str">
        <f t="shared" si="192"/>
        <v>less than 1000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 s="9">
        <f t="shared" si="193"/>
        <v>42505.848067129627</v>
      </c>
      <c r="L4104" s="11">
        <v>2016</v>
      </c>
      <c r="M4104">
        <v>1460751673</v>
      </c>
      <c r="N4104" s="9">
        <f t="shared" si="194"/>
        <v>42475.848067129627</v>
      </c>
      <c r="O4104" s="11">
        <f>YEAR(Table1[[#This Row],[launch date  conversion]])</f>
        <v>2016</v>
      </c>
      <c r="P4104" t="b">
        <v>0</v>
      </c>
      <c r="Q4104">
        <v>6</v>
      </c>
      <c r="R4104" t="b">
        <v>0</v>
      </c>
      <c r="S4104" t="s">
        <v>8269</v>
      </c>
      <c r="T4104" t="s">
        <v>8356</v>
      </c>
      <c r="U4104" t="s">
        <v>8360</v>
      </c>
    </row>
    <row r="4105" spans="1:21" ht="50" customHeight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15" t="str">
        <f t="shared" si="192"/>
        <v>1000 to 4999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 s="9">
        <f t="shared" si="193"/>
        <v>42242.772222222222</v>
      </c>
      <c r="L4105" s="11">
        <v>2015</v>
      </c>
      <c r="M4105">
        <v>1435953566</v>
      </c>
      <c r="N4105" s="9">
        <f t="shared" si="194"/>
        <v>42188.83293981482</v>
      </c>
      <c r="O4105" s="11">
        <f>YEAR(Table1[[#This Row],[launch date  conversion]])</f>
        <v>2015</v>
      </c>
      <c r="P4105" t="b">
        <v>0</v>
      </c>
      <c r="Q4105">
        <v>6</v>
      </c>
      <c r="R4105" t="b">
        <v>0</v>
      </c>
      <c r="S4105" t="s">
        <v>8269</v>
      </c>
      <c r="T4105" t="s">
        <v>8356</v>
      </c>
      <c r="U4105" t="s">
        <v>8360</v>
      </c>
    </row>
    <row r="4106" spans="1:21" ht="50" customHeight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15" t="str">
        <f t="shared" si="192"/>
        <v>1000 to 4999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 s="9">
        <f t="shared" si="193"/>
        <v>42670.278171296297</v>
      </c>
      <c r="L4106" s="11">
        <v>2016</v>
      </c>
      <c r="M4106">
        <v>1474958434</v>
      </c>
      <c r="N4106" s="9">
        <f t="shared" si="194"/>
        <v>42640.278171296297</v>
      </c>
      <c r="O4106" s="11">
        <f>YEAR(Table1[[#This Row],[launch date  conversion]])</f>
        <v>2016</v>
      </c>
      <c r="P4106" t="b">
        <v>0</v>
      </c>
      <c r="Q4106">
        <v>14</v>
      </c>
      <c r="R4106" t="b">
        <v>0</v>
      </c>
      <c r="S4106" t="s">
        <v>8269</v>
      </c>
      <c r="T4106" t="s">
        <v>8356</v>
      </c>
      <c r="U4106" t="s">
        <v>8360</v>
      </c>
    </row>
    <row r="4107" spans="1:21" ht="50" customHeight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15" t="str">
        <f t="shared" si="192"/>
        <v>30000 to 34999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 s="9">
        <f t="shared" si="193"/>
        <v>42730.010520833333</v>
      </c>
      <c r="L4107" s="11">
        <v>2016</v>
      </c>
      <c r="M4107">
        <v>1479860109</v>
      </c>
      <c r="N4107" s="9">
        <f t="shared" si="194"/>
        <v>42697.010520833333</v>
      </c>
      <c r="O4107" s="11">
        <f>YEAR(Table1[[#This Row],[launch date  conversion]])</f>
        <v>2016</v>
      </c>
      <c r="P4107" t="b">
        <v>0</v>
      </c>
      <c r="Q4107">
        <v>6</v>
      </c>
      <c r="R4107" t="b">
        <v>0</v>
      </c>
      <c r="S4107" t="s">
        <v>8269</v>
      </c>
      <c r="T4107" t="s">
        <v>8356</v>
      </c>
      <c r="U4107" t="s">
        <v>8360</v>
      </c>
    </row>
    <row r="4108" spans="1:21" ht="50" customHeight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15" t="str">
        <f t="shared" si="192"/>
        <v>5000 to 9999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 s="9">
        <f t="shared" si="193"/>
        <v>42096.041666666672</v>
      </c>
      <c r="L4108" s="11">
        <v>2015</v>
      </c>
      <c r="M4108">
        <v>1424221866</v>
      </c>
      <c r="N4108" s="9">
        <f t="shared" si="194"/>
        <v>42053.049375000002</v>
      </c>
      <c r="O4108" s="11">
        <f>YEAR(Table1[[#This Row],[launch date  conversion]])</f>
        <v>2015</v>
      </c>
      <c r="P4108" t="b">
        <v>0</v>
      </c>
      <c r="Q4108">
        <v>33</v>
      </c>
      <c r="R4108" t="b">
        <v>0</v>
      </c>
      <c r="S4108" t="s">
        <v>8269</v>
      </c>
      <c r="T4108" t="s">
        <v>8356</v>
      </c>
      <c r="U4108" t="s">
        <v>8360</v>
      </c>
    </row>
    <row r="4109" spans="1:21" ht="50" customHeight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15" t="str">
        <f t="shared" si="192"/>
        <v>1000 to 4999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 s="9">
        <f t="shared" si="193"/>
        <v>41906.916678240741</v>
      </c>
      <c r="L4109" s="11">
        <v>2014</v>
      </c>
      <c r="M4109">
        <v>1409608801</v>
      </c>
      <c r="N4109" s="9">
        <f t="shared" si="194"/>
        <v>41883.916678240741</v>
      </c>
      <c r="O4109" s="11">
        <f>YEAR(Table1[[#This Row],[launch date  conversion]])</f>
        <v>2014</v>
      </c>
      <c r="P4109" t="b">
        <v>0</v>
      </c>
      <c r="Q4109">
        <v>4</v>
      </c>
      <c r="R4109" t="b">
        <v>0</v>
      </c>
      <c r="S4109" t="s">
        <v>8269</v>
      </c>
      <c r="T4109" t="s">
        <v>8356</v>
      </c>
      <c r="U4109" t="s">
        <v>8360</v>
      </c>
    </row>
    <row r="4110" spans="1:21" ht="50" customHeight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15" t="str">
        <f t="shared" si="192"/>
        <v>1000 to 4999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 s="9">
        <f t="shared" si="193"/>
        <v>42797.208333333328</v>
      </c>
      <c r="L4110" s="11">
        <v>2017</v>
      </c>
      <c r="M4110">
        <v>1485909937</v>
      </c>
      <c r="N4110" s="9">
        <f t="shared" si="194"/>
        <v>42767.031678240746</v>
      </c>
      <c r="O4110" s="11">
        <f>YEAR(Table1[[#This Row],[launch date  conversion]])</f>
        <v>2017</v>
      </c>
      <c r="P4110" t="b">
        <v>0</v>
      </c>
      <c r="Q4110">
        <v>1</v>
      </c>
      <c r="R4110" t="b">
        <v>0</v>
      </c>
      <c r="S4110" t="s">
        <v>8269</v>
      </c>
      <c r="T4110" t="s">
        <v>8356</v>
      </c>
      <c r="U4110" t="s">
        <v>8360</v>
      </c>
    </row>
    <row r="4111" spans="1:21" ht="50" customHeight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15" t="str">
        <f t="shared" si="192"/>
        <v>less than 1000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9">
        <f t="shared" si="193"/>
        <v>42337.581064814818</v>
      </c>
      <c r="L4111" s="11">
        <v>2015</v>
      </c>
      <c r="M4111">
        <v>1446209804</v>
      </c>
      <c r="N4111" s="9">
        <f t="shared" si="194"/>
        <v>42307.539398148147</v>
      </c>
      <c r="O4111" s="11">
        <f>YEAR(Table1[[#This Row],[launch date  conversion]])</f>
        <v>2015</v>
      </c>
      <c r="P4111" t="b">
        <v>0</v>
      </c>
      <c r="Q4111">
        <v>0</v>
      </c>
      <c r="R4111" t="b">
        <v>0</v>
      </c>
      <c r="S4111" t="s">
        <v>8269</v>
      </c>
      <c r="T4111" t="s">
        <v>8356</v>
      </c>
      <c r="U4111" t="s">
        <v>8360</v>
      </c>
    </row>
    <row r="4112" spans="1:21" ht="50" customHeight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15" t="str">
        <f t="shared" si="192"/>
        <v>less than 1000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 s="9">
        <f t="shared" si="193"/>
        <v>42572.626747685179</v>
      </c>
      <c r="L4112" s="11">
        <v>2016</v>
      </c>
      <c r="M4112">
        <v>1463929351</v>
      </c>
      <c r="N4112" s="9">
        <f t="shared" si="194"/>
        <v>42512.626747685179</v>
      </c>
      <c r="O4112" s="11">
        <f>YEAR(Table1[[#This Row],[launch date  conversion]])</f>
        <v>2016</v>
      </c>
      <c r="P4112" t="b">
        <v>0</v>
      </c>
      <c r="Q4112">
        <v>6</v>
      </c>
      <c r="R4112" t="b">
        <v>0</v>
      </c>
      <c r="S4112" t="s">
        <v>8269</v>
      </c>
      <c r="T4112" t="s">
        <v>8356</v>
      </c>
      <c r="U4112" t="s">
        <v>8360</v>
      </c>
    </row>
    <row r="4113" spans="1:21" ht="50" customHeight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15" t="str">
        <f t="shared" si="192"/>
        <v>1000 to 4999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 s="9">
        <f t="shared" si="193"/>
        <v>42059.135879629626</v>
      </c>
      <c r="L4113" s="11">
        <v>2015</v>
      </c>
      <c r="M4113">
        <v>1422155740</v>
      </c>
      <c r="N4113" s="9">
        <f t="shared" si="194"/>
        <v>42029.135879629626</v>
      </c>
      <c r="O4113" s="11">
        <f>YEAR(Table1[[#This Row],[launch date  conversion]])</f>
        <v>2015</v>
      </c>
      <c r="P4113" t="b">
        <v>0</v>
      </c>
      <c r="Q4113">
        <v>6</v>
      </c>
      <c r="R4113" t="b">
        <v>0</v>
      </c>
      <c r="S4113" t="s">
        <v>8269</v>
      </c>
      <c r="T4113" t="s">
        <v>8356</v>
      </c>
      <c r="U4113" t="s">
        <v>8360</v>
      </c>
    </row>
    <row r="4114" spans="1:21" ht="50" customHeight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15" t="str">
        <f t="shared" si="192"/>
        <v>1000 to 4999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 s="9">
        <f t="shared" si="193"/>
        <v>42428</v>
      </c>
      <c r="L4114" s="11">
        <v>2016</v>
      </c>
      <c r="M4114">
        <v>1454280186</v>
      </c>
      <c r="N4114" s="9">
        <f t="shared" si="194"/>
        <v>42400.946597222224</v>
      </c>
      <c r="O4114" s="11">
        <f>YEAR(Table1[[#This Row],[launch date  conversion]])</f>
        <v>2016</v>
      </c>
      <c r="P4114" t="b">
        <v>0</v>
      </c>
      <c r="Q4114">
        <v>1</v>
      </c>
      <c r="R4114" t="b">
        <v>0</v>
      </c>
      <c r="S4114" t="s">
        <v>8269</v>
      </c>
      <c r="T4114" t="s">
        <v>8356</v>
      </c>
      <c r="U4114" t="s">
        <v>8360</v>
      </c>
    </row>
    <row r="4115" spans="1:21" ht="50" customHeight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15" t="str">
        <f t="shared" si="192"/>
        <v>1000 to 4999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 s="9">
        <f t="shared" si="193"/>
        <v>42377.273611111115</v>
      </c>
      <c r="L4115" s="11">
        <v>2016</v>
      </c>
      <c r="M4115">
        <v>1450619123</v>
      </c>
      <c r="N4115" s="9">
        <f t="shared" si="194"/>
        <v>42358.573182870372</v>
      </c>
      <c r="O4115" s="11">
        <f>YEAR(Table1[[#This Row],[launch date  conversion]])</f>
        <v>2015</v>
      </c>
      <c r="P4115" t="b">
        <v>0</v>
      </c>
      <c r="Q4115">
        <v>3</v>
      </c>
      <c r="R4115" t="b">
        <v>0</v>
      </c>
      <c r="S4115" t="s">
        <v>8269</v>
      </c>
      <c r="T4115" t="s">
        <v>8356</v>
      </c>
      <c r="U4115" t="s">
        <v>8360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7E07-3CA2-CE44-92A6-481F4E26EB64}">
  <dimension ref="A1:F18"/>
  <sheetViews>
    <sheetView workbookViewId="0">
      <selection activeCell="F17" sqref="F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6" x14ac:dyDescent="0.2">
      <c r="A1" s="12" t="s">
        <v>8347</v>
      </c>
      <c r="B1" t="s">
        <v>8356</v>
      </c>
    </row>
    <row r="2" spans="1:6" x14ac:dyDescent="0.2">
      <c r="A2" s="12" t="s">
        <v>8326</v>
      </c>
      <c r="B2" t="s">
        <v>8309</v>
      </c>
    </row>
    <row r="4" spans="1:6" x14ac:dyDescent="0.2">
      <c r="A4" s="12" t="s">
        <v>8313</v>
      </c>
      <c r="B4" s="12" t="s">
        <v>8312</v>
      </c>
    </row>
    <row r="5" spans="1:6" x14ac:dyDescent="0.2">
      <c r="A5" s="12" t="s">
        <v>8310</v>
      </c>
      <c r="B5" t="s">
        <v>8218</v>
      </c>
      <c r="C5" t="s">
        <v>8220</v>
      </c>
      <c r="D5" t="s">
        <v>8219</v>
      </c>
      <c r="E5" t="s">
        <v>8311</v>
      </c>
      <c r="F5" t="s">
        <v>8399</v>
      </c>
    </row>
    <row r="6" spans="1:6" x14ac:dyDescent="0.2">
      <c r="A6" s="16" t="s">
        <v>8314</v>
      </c>
      <c r="B6" s="13">
        <v>56</v>
      </c>
      <c r="C6" s="13">
        <v>33</v>
      </c>
      <c r="D6" s="13">
        <v>7</v>
      </c>
      <c r="E6" s="13">
        <v>96</v>
      </c>
      <c r="F6" s="14">
        <f>GETPIVOTDATA("outcomes",$A$4,"outcomes","successful","launch date  conversion",1)/GETPIVOTDATA("outcomes",$A$4,"launch date  conversion",1)</f>
        <v>0.58333333333333337</v>
      </c>
    </row>
    <row r="7" spans="1:6" x14ac:dyDescent="0.2">
      <c r="A7" s="16" t="s">
        <v>8315</v>
      </c>
      <c r="B7" s="13">
        <v>71</v>
      </c>
      <c r="C7" s="13">
        <v>39</v>
      </c>
      <c r="D7" s="13">
        <v>3</v>
      </c>
      <c r="E7" s="13">
        <v>113</v>
      </c>
      <c r="F7" s="14">
        <f>GETPIVOTDATA("outcomes",$A$4,"outcomes","successful","launch date  conversion",2)/GETPIVOTDATA("outcomes",$A$4,"launch date  conversion",2)</f>
        <v>0.62831858407079644</v>
      </c>
    </row>
    <row r="8" spans="1:6" x14ac:dyDescent="0.2">
      <c r="A8" s="16" t="s">
        <v>8316</v>
      </c>
      <c r="B8" s="13">
        <v>56</v>
      </c>
      <c r="C8" s="13">
        <v>33</v>
      </c>
      <c r="D8" s="13">
        <v>3</v>
      </c>
      <c r="E8" s="13">
        <v>92</v>
      </c>
      <c r="F8" s="14">
        <f>GETPIVOTDATA("outcomes",$A$4,"outcomes","successful","launch date  conversion",3)/GETPIVOTDATA("outcomes",$A$4,"launch date  conversion",3)</f>
        <v>0.60869565217391308</v>
      </c>
    </row>
    <row r="9" spans="1:6" x14ac:dyDescent="0.2">
      <c r="A9" s="16" t="s">
        <v>8317</v>
      </c>
      <c r="B9" s="13">
        <v>71</v>
      </c>
      <c r="C9" s="13">
        <v>40</v>
      </c>
      <c r="D9" s="13">
        <v>2</v>
      </c>
      <c r="E9" s="13">
        <v>113</v>
      </c>
      <c r="F9" s="14">
        <f>GETPIVOTDATA("outcomes",$A$4,"outcomes","successful","launch date  conversion",4)/GETPIVOTDATA("outcomes",$A$4,"launch date  conversion",4)</f>
        <v>0.62831858407079644</v>
      </c>
    </row>
    <row r="10" spans="1:6" x14ac:dyDescent="0.2">
      <c r="A10" s="16" t="s">
        <v>8318</v>
      </c>
      <c r="B10" s="13">
        <v>111</v>
      </c>
      <c r="C10" s="13">
        <v>52</v>
      </c>
      <c r="D10" s="13">
        <v>3</v>
      </c>
      <c r="E10" s="13">
        <v>166</v>
      </c>
      <c r="F10" s="14">
        <f>GETPIVOTDATA("outcomes",$A$4,"outcomes","successful","launch date  conversion",5)/GETPIVOTDATA("outcomes",$A$4,"launch date  conversion",5)</f>
        <v>0.66867469879518071</v>
      </c>
    </row>
    <row r="11" spans="1:6" x14ac:dyDescent="0.2">
      <c r="A11" s="16" t="s">
        <v>8319</v>
      </c>
      <c r="B11" s="13">
        <v>100</v>
      </c>
      <c r="C11" s="13">
        <v>49</v>
      </c>
      <c r="D11" s="13">
        <v>4</v>
      </c>
      <c r="E11" s="13">
        <v>153</v>
      </c>
      <c r="F11" s="14">
        <f>GETPIVOTDATA("outcomes",$A$4,"outcomes","successful","launch date  conversion",6)/GETPIVOTDATA("outcomes",$A$4,"launch date  conversion",6)</f>
        <v>0.65359477124183007</v>
      </c>
    </row>
    <row r="12" spans="1:6" x14ac:dyDescent="0.2">
      <c r="A12" s="16" t="s">
        <v>8320</v>
      </c>
      <c r="B12" s="13">
        <v>87</v>
      </c>
      <c r="C12" s="13">
        <v>50</v>
      </c>
      <c r="D12" s="13">
        <v>1</v>
      </c>
      <c r="E12" s="13">
        <v>138</v>
      </c>
      <c r="F12" s="14">
        <f>GETPIVOTDATA("outcomes",$A$4,"outcomes","successful","launch date  conversion",7)/GETPIVOTDATA("outcomes",$A$4,"launch date  conversion",7)</f>
        <v>0.63043478260869568</v>
      </c>
    </row>
    <row r="13" spans="1:6" x14ac:dyDescent="0.2">
      <c r="A13" s="16" t="s">
        <v>8321</v>
      </c>
      <c r="B13" s="13">
        <v>72</v>
      </c>
      <c r="C13" s="13">
        <v>47</v>
      </c>
      <c r="D13" s="13">
        <v>4</v>
      </c>
      <c r="E13" s="13">
        <v>123</v>
      </c>
      <c r="F13" s="14">
        <f>GETPIVOTDATA("outcomes",$A$4,"outcomes","successful","launch date  conversion",8)/GETPIVOTDATA("outcomes",$A$4,"launch date  conversion",8)</f>
        <v>0.58536585365853655</v>
      </c>
    </row>
    <row r="14" spans="1:6" x14ac:dyDescent="0.2">
      <c r="A14" s="16" t="s">
        <v>8322</v>
      </c>
      <c r="B14" s="13">
        <v>59</v>
      </c>
      <c r="C14" s="13">
        <v>34</v>
      </c>
      <c r="D14" s="13">
        <v>4</v>
      </c>
      <c r="E14" s="13">
        <v>97</v>
      </c>
      <c r="F14" s="14">
        <f>GETPIVOTDATA("outcomes",$A$4,"outcomes","successful","launch date  conversion",9)/GETPIVOTDATA("outcomes",$A$4,"launch date  conversion",9)</f>
        <v>0.60824742268041232</v>
      </c>
    </row>
    <row r="15" spans="1:6" x14ac:dyDescent="0.2">
      <c r="A15" s="16" t="s">
        <v>8323</v>
      </c>
      <c r="B15" s="13">
        <v>65</v>
      </c>
      <c r="C15" s="13">
        <v>50</v>
      </c>
      <c r="D15" s="13"/>
      <c r="E15" s="13">
        <v>115</v>
      </c>
      <c r="F15" s="14">
        <f>GETPIVOTDATA("outcomes",$A$4,"outcomes","successful","launch date  conversion",10)/GETPIVOTDATA("outcomes",$A$4,"launch date  conversion",10)</f>
        <v>0.56521739130434778</v>
      </c>
    </row>
    <row r="16" spans="1:6" x14ac:dyDescent="0.2">
      <c r="A16" s="16" t="s">
        <v>8324</v>
      </c>
      <c r="B16" s="13">
        <v>54</v>
      </c>
      <c r="C16" s="13">
        <v>31</v>
      </c>
      <c r="D16" s="13">
        <v>3</v>
      </c>
      <c r="E16" s="13">
        <v>88</v>
      </c>
      <c r="F16" s="14">
        <f>GETPIVOTDATA("outcomes",$A$4,"outcomes","successful","launch date  conversion",11)/GETPIVOTDATA("outcomes",$A$4,"launch date  conversion",11)</f>
        <v>0.61363636363636365</v>
      </c>
    </row>
    <row r="17" spans="1:6" x14ac:dyDescent="0.2">
      <c r="A17" s="16" t="s">
        <v>8325</v>
      </c>
      <c r="B17" s="13">
        <v>37</v>
      </c>
      <c r="C17" s="13">
        <v>35</v>
      </c>
      <c r="D17" s="13">
        <v>3</v>
      </c>
      <c r="E17" s="13">
        <v>75</v>
      </c>
      <c r="F17" s="14">
        <f>GETPIVOTDATA("outcomes",$A$4,"outcomes","successful","launch date  conversion",12)/GETPIVOTDATA("outcomes",$A$4,"launch date  conversion",12)</f>
        <v>0.49333333333333335</v>
      </c>
    </row>
    <row r="18" spans="1:6" x14ac:dyDescent="0.2">
      <c r="A18" s="16" t="s">
        <v>8311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ref="D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D205-B22C-EC49-8D40-25EBDB4A0E6D}">
  <dimension ref="A1:H14"/>
  <sheetViews>
    <sheetView tabSelected="1" workbookViewId="0">
      <selection activeCell="D3" sqref="D3"/>
    </sheetView>
  </sheetViews>
  <sheetFormatPr baseColWidth="10" defaultColWidth="45.83203125" defaultRowHeight="15" x14ac:dyDescent="0.2"/>
  <cols>
    <col min="1" max="1" width="16" bestFit="1" customWidth="1"/>
    <col min="2" max="2" width="18" customWidth="1"/>
    <col min="3" max="3" width="14.83203125" customWidth="1"/>
    <col min="4" max="4" width="17.33203125" customWidth="1"/>
    <col min="5" max="5" width="14.33203125" customWidth="1"/>
    <col min="6" max="6" width="20.5" customWidth="1"/>
    <col min="7" max="7" width="17.6640625" customWidth="1"/>
    <col min="8" max="8" width="19.83203125" customWidth="1"/>
  </cols>
  <sheetData>
    <row r="1" spans="1:8" x14ac:dyDescent="0.2">
      <c r="A1" s="17" t="s">
        <v>8337</v>
      </c>
      <c r="B1" s="17" t="s">
        <v>8339</v>
      </c>
      <c r="C1" s="17" t="s">
        <v>8340</v>
      </c>
      <c r="D1" s="17" t="s">
        <v>8341</v>
      </c>
      <c r="E1" s="17" t="s">
        <v>8342</v>
      </c>
      <c r="F1" s="17" t="s">
        <v>8343</v>
      </c>
      <c r="G1" s="17" t="s">
        <v>8345</v>
      </c>
      <c r="H1" s="17" t="s">
        <v>8346</v>
      </c>
    </row>
    <row r="2" spans="1:8" ht="16" x14ac:dyDescent="0.2">
      <c r="A2" s="16" t="s">
        <v>8336</v>
      </c>
      <c r="B2" s="15">
        <f>COUNTIFS(AcutalData!E:E,A2,AcutalData!G:G,"=successful",AcutalData!U:U,"=plays")</f>
        <v>141</v>
      </c>
      <c r="C2" s="15">
        <f>COUNTIFS(AcutalData!E:E,A2,AcutalData!G:G,"=Failed",AcutalData!U:U,"=plays")</f>
        <v>45</v>
      </c>
      <c r="D2" s="15">
        <f>COUNTIFS(AcutalData!E:E,A2,AcutalData!G:G,"=Canceled",AcutalData!U:U,"=plays")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ht="16" x14ac:dyDescent="0.2">
      <c r="A3" s="16" t="s">
        <v>8334</v>
      </c>
      <c r="B3" s="15">
        <f>COUNTIFS(AcutalData!E:E,A3,AcutalData!G:G,"=successful",AcutalData!U:U,"=plays")</f>
        <v>93</v>
      </c>
      <c r="C3" s="15">
        <f>COUNTIFS(AcutalData!E:E,A3,AcutalData!G:G,"=Failed",AcutalData!U:U,"=plays")</f>
        <v>76</v>
      </c>
      <c r="D3" s="15">
        <f>COUNTIFS(AcutalData!E:E,A3,AcutalData!G:G,"=Canceled",AcutalData!U:U,"=plays")</f>
        <v>0</v>
      </c>
      <c r="E3">
        <f t="shared" ref="E3:E12" si="0">SUM(B3:D3)</f>
        <v>169</v>
      </c>
      <c r="F3" s="20">
        <f t="shared" ref="F3:F12" si="1">B3/E3</f>
        <v>0.55029585798816572</v>
      </c>
      <c r="G3" s="20">
        <f t="shared" ref="G3:G12" si="2">C3/E3</f>
        <v>0.44970414201183434</v>
      </c>
      <c r="H3" s="20">
        <f t="shared" ref="H3:H12" si="3">D3/E3</f>
        <v>0</v>
      </c>
    </row>
    <row r="4" spans="1:8" ht="16" x14ac:dyDescent="0.2">
      <c r="A4" s="16" t="s">
        <v>8344</v>
      </c>
      <c r="B4" s="15">
        <f>COUNTIFS(AcutalData!E:E,A4,AcutalData!G:G,"=successful",AcutalData!U:U,"=plays")</f>
        <v>39</v>
      </c>
      <c r="C4" s="15">
        <f>COUNTIFS(AcutalData!E:E,A4,AcutalData!G:G,"=Failed",AcutalData!U:U,"=plays")</f>
        <v>33</v>
      </c>
      <c r="D4" s="15">
        <f>COUNTIFS(AcutalData!E:E,A4,AcutalData!G:G,"=Canceled",AcutalData!U:U,"=plays")</f>
        <v>0</v>
      </c>
      <c r="E4">
        <f t="shared" si="0"/>
        <v>72</v>
      </c>
      <c r="F4" s="20">
        <f t="shared" si="1"/>
        <v>0.54166666666666663</v>
      </c>
      <c r="G4" s="20">
        <f t="shared" si="2"/>
        <v>0.45833333333333331</v>
      </c>
      <c r="H4" s="20">
        <f t="shared" si="3"/>
        <v>0</v>
      </c>
    </row>
    <row r="5" spans="1:8" ht="16" x14ac:dyDescent="0.2">
      <c r="A5" s="16" t="s">
        <v>8327</v>
      </c>
      <c r="B5" s="15">
        <f>COUNTIFS(AcutalData!E:E,A5,AcutalData!G:G,"=successful",AcutalData!U:U,"=plays")</f>
        <v>12</v>
      </c>
      <c r="C5" s="15">
        <f>COUNTIFS(AcutalData!E:E,A5,AcutalData!G:G,"=Failed",AcutalData!U:U,"=plays")</f>
        <v>12</v>
      </c>
      <c r="D5" s="15">
        <f>COUNTIFS(AcutalData!E:E,A5,AcutalData!G:G,"=Canceled",AcutalData!U:U,"=plays")</f>
        <v>0</v>
      </c>
      <c r="E5">
        <f t="shared" si="0"/>
        <v>24</v>
      </c>
      <c r="F5" s="20">
        <f t="shared" si="1"/>
        <v>0.5</v>
      </c>
      <c r="G5" s="20">
        <f t="shared" si="2"/>
        <v>0.5</v>
      </c>
      <c r="H5" s="20">
        <f t="shared" si="3"/>
        <v>0</v>
      </c>
    </row>
    <row r="6" spans="1:8" ht="16" x14ac:dyDescent="0.2">
      <c r="A6" s="16" t="s">
        <v>8328</v>
      </c>
      <c r="B6" s="15">
        <f>COUNTIFS(AcutalData!E:E,A6,AcutalData!G:G,"=successful",AcutalData!U:U,"=plays")</f>
        <v>9</v>
      </c>
      <c r="C6" s="15">
        <f>COUNTIFS(AcutalData!E:E,A6,AcutalData!G:G,"=Failed",AcutalData!U:U,"=plays")</f>
        <v>11</v>
      </c>
      <c r="D6" s="15">
        <f>COUNTIFS(AcutalData!E:E,A6,AcutalData!G:G,"=Canceled",AcutalData!U:U,"=plays")</f>
        <v>0</v>
      </c>
      <c r="E6">
        <f t="shared" si="0"/>
        <v>20</v>
      </c>
      <c r="F6" s="20">
        <f t="shared" si="1"/>
        <v>0.45</v>
      </c>
      <c r="G6" s="20">
        <f t="shared" si="2"/>
        <v>0.55000000000000004</v>
      </c>
      <c r="H6" s="20">
        <f t="shared" si="3"/>
        <v>0</v>
      </c>
    </row>
    <row r="7" spans="1:8" ht="16" x14ac:dyDescent="0.2">
      <c r="A7" s="16" t="s">
        <v>8329</v>
      </c>
      <c r="B7" s="15">
        <f>COUNTIFS(AcutalData!E:E,A7,AcutalData!G:G,"=successful",AcutalData!U:U,"=plays")</f>
        <v>1</v>
      </c>
      <c r="C7" s="15">
        <f>COUNTIFS(AcutalData!E:E,A7,AcutalData!G:G,"=Failed",AcutalData!U:U,"=plays")</f>
        <v>4</v>
      </c>
      <c r="D7" s="15">
        <f>COUNTIFS(AcutalData!E:E,A7,AcutalData!G:G,"=Canceled",AcutalData!U:U,"=plays")</f>
        <v>0</v>
      </c>
      <c r="E7">
        <f t="shared" si="0"/>
        <v>5</v>
      </c>
      <c r="F7" s="20">
        <f t="shared" si="1"/>
        <v>0.2</v>
      </c>
      <c r="G7" s="20">
        <f t="shared" si="2"/>
        <v>0.8</v>
      </c>
      <c r="H7" s="20">
        <f t="shared" si="3"/>
        <v>0</v>
      </c>
    </row>
    <row r="8" spans="1:8" ht="16" x14ac:dyDescent="0.2">
      <c r="A8" s="16" t="s">
        <v>8330</v>
      </c>
      <c r="B8" s="15">
        <f>COUNTIFS(AcutalData!E:E,A8,AcutalData!G:G,"=successful",AcutalData!U:U,"=plays")</f>
        <v>3</v>
      </c>
      <c r="C8" s="15">
        <f>COUNTIFS(AcutalData!E:E,A8,AcutalData!G:G,"=Failed",AcutalData!U:U,"=plays")</f>
        <v>8</v>
      </c>
      <c r="D8" s="15">
        <f>COUNTIFS(AcutalData!E:E,A8,AcutalData!G:G,"=Canceled",AcutalData!U:U,"=plays")</f>
        <v>0</v>
      </c>
      <c r="E8">
        <f t="shared" si="0"/>
        <v>11</v>
      </c>
      <c r="F8" s="20">
        <f t="shared" si="1"/>
        <v>0.27272727272727271</v>
      </c>
      <c r="G8" s="20">
        <f t="shared" si="2"/>
        <v>0.72727272727272729</v>
      </c>
      <c r="H8" s="20">
        <f t="shared" si="3"/>
        <v>0</v>
      </c>
    </row>
    <row r="9" spans="1:8" ht="16" x14ac:dyDescent="0.2">
      <c r="A9" s="16" t="s">
        <v>8331</v>
      </c>
      <c r="B9" s="15">
        <f>COUNTIFS(AcutalData!E:E,A9,AcutalData!G:G,"=successful",AcutalData!U:U,"=plays")</f>
        <v>4</v>
      </c>
      <c r="C9" s="15">
        <f>COUNTIFS(AcutalData!E:E,A9,AcutalData!G:G,"=Failed",AcutalData!U:U,"=plays")</f>
        <v>2</v>
      </c>
      <c r="D9" s="15">
        <f>COUNTIFS(AcutalData!E:E,A9,AcutalData!G:G,"=Canceled",AcutalData!U:U,"=plays")</f>
        <v>0</v>
      </c>
      <c r="E9">
        <f t="shared" si="0"/>
        <v>6</v>
      </c>
      <c r="F9" s="20">
        <f t="shared" si="1"/>
        <v>0.66666666666666663</v>
      </c>
      <c r="G9" s="20">
        <f t="shared" si="2"/>
        <v>0.33333333333333331</v>
      </c>
      <c r="H9" s="20">
        <f t="shared" si="3"/>
        <v>0</v>
      </c>
    </row>
    <row r="10" spans="1:8" ht="16" x14ac:dyDescent="0.2">
      <c r="A10" s="16" t="s">
        <v>8332</v>
      </c>
      <c r="B10" s="15">
        <f>COUNTIFS(AcutalData!E:E,A10,AcutalData!G:G,"=successful",AcutalData!U:U,"=plays")</f>
        <v>2</v>
      </c>
      <c r="C10" s="15">
        <f>COUNTIFS(AcutalData!E:E,A10,AcutalData!G:G,"=Failed",AcutalData!U:U,"=plays")</f>
        <v>1</v>
      </c>
      <c r="D10" s="15">
        <f>COUNTIFS(AcutalData!E:E,A10,AcutalData!G:G,"=Canceled",AcutalData!U:U,"=plays")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ht="16" x14ac:dyDescent="0.2">
      <c r="A11" s="16" t="s">
        <v>8333</v>
      </c>
      <c r="B11" s="15">
        <f>COUNTIFS(AcutalData!E:E,A11,AcutalData!G:G,"=successful",AcutalData!U:U,"=plays")</f>
        <v>0</v>
      </c>
      <c r="C11" s="15">
        <f>COUNTIFS(AcutalData!E:E,A11,AcutalData!G:G,"=Failed",AcutalData!U:U,"=plays")</f>
        <v>1</v>
      </c>
      <c r="D11" s="15">
        <f>COUNTIFS(AcutalData!E:E,A11,AcutalData!G:G,"=Canceled",AcutalData!U:U,"=plays")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0">
        <f t="shared" si="3"/>
        <v>0</v>
      </c>
    </row>
    <row r="12" spans="1:8" ht="16" x14ac:dyDescent="0.2">
      <c r="A12" s="16" t="s">
        <v>8335</v>
      </c>
      <c r="B12" s="15">
        <f>COUNTIFS(AcutalData!E:E,A12,AcutalData!G:G,"=successful",AcutalData!U:U,"=plays")</f>
        <v>2</v>
      </c>
      <c r="C12" s="15">
        <f>COUNTIFS(AcutalData!E:E,A12,AcutalData!G:G,"=Failed",AcutalData!U:U,"=plays")</f>
        <v>14</v>
      </c>
      <c r="D12" s="15">
        <f>COUNTIFS(AcutalData!E:E,A12,AcutalData!G:G,"=Canceled",AcutalData!U:U,"=plays")</f>
        <v>0</v>
      </c>
      <c r="E12">
        <f t="shared" si="0"/>
        <v>16</v>
      </c>
      <c r="F12" s="20">
        <f t="shared" si="1"/>
        <v>0.125</v>
      </c>
      <c r="G12" s="20">
        <f t="shared" si="2"/>
        <v>0.875</v>
      </c>
      <c r="H12" s="20">
        <f t="shared" si="3"/>
        <v>0</v>
      </c>
    </row>
    <row r="13" spans="1:8" ht="16" x14ac:dyDescent="0.2">
      <c r="A13" s="16"/>
      <c r="B13" s="15"/>
      <c r="C13" s="15"/>
      <c r="D13" s="15"/>
      <c r="F13" s="14">
        <f>AVERAGE(Table2[Percentage Successful])</f>
        <v>0.43009887698586097</v>
      </c>
      <c r="G13" s="14">
        <f>AVERAGE(Table2[[Percentage Failed ]])</f>
        <v>0.56990112301413898</v>
      </c>
      <c r="H13" s="14">
        <f>AVERAGE(Table2[Percentage Canceled])</f>
        <v>0</v>
      </c>
    </row>
    <row r="14" spans="1:8" ht="11" customHeight="1" x14ac:dyDescent="0.2"/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25AD-8CD5-0A4F-A47C-92917E3CB32C}">
  <dimension ref="A3:E55"/>
  <sheetViews>
    <sheetView workbookViewId="0">
      <selection activeCell="AD7" sqref="AD7:AD8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3" spans="1:5" x14ac:dyDescent="0.2">
      <c r="A3" s="12" t="s">
        <v>8313</v>
      </c>
      <c r="B3" s="12" t="s">
        <v>8312</v>
      </c>
    </row>
    <row r="4" spans="1:5" x14ac:dyDescent="0.2">
      <c r="A4" s="12" t="s">
        <v>8310</v>
      </c>
      <c r="B4" t="s">
        <v>8219</v>
      </c>
      <c r="C4" t="s">
        <v>8220</v>
      </c>
      <c r="D4" t="s">
        <v>8218</v>
      </c>
      <c r="E4" t="s">
        <v>8311</v>
      </c>
    </row>
    <row r="5" spans="1:5" x14ac:dyDescent="0.2">
      <c r="A5" s="16" t="s">
        <v>8348</v>
      </c>
      <c r="B5" s="13">
        <v>40</v>
      </c>
      <c r="C5" s="13">
        <v>180</v>
      </c>
      <c r="D5" s="13">
        <v>300</v>
      </c>
      <c r="E5" s="13">
        <v>520</v>
      </c>
    </row>
    <row r="6" spans="1:5" x14ac:dyDescent="0.2">
      <c r="A6" s="18" t="s">
        <v>8365</v>
      </c>
      <c r="B6" s="13"/>
      <c r="C6" s="13">
        <v>100</v>
      </c>
      <c r="D6" s="13"/>
      <c r="E6" s="13">
        <v>100</v>
      </c>
    </row>
    <row r="7" spans="1:5" x14ac:dyDescent="0.2">
      <c r="A7" s="18" t="s">
        <v>8364</v>
      </c>
      <c r="B7" s="13"/>
      <c r="C7" s="13"/>
      <c r="D7" s="13">
        <v>180</v>
      </c>
      <c r="E7" s="13">
        <v>180</v>
      </c>
    </row>
    <row r="8" spans="1:5" x14ac:dyDescent="0.2">
      <c r="A8" s="18" t="s">
        <v>8363</v>
      </c>
      <c r="B8" s="13"/>
      <c r="C8" s="13">
        <v>80</v>
      </c>
      <c r="D8" s="13"/>
      <c r="E8" s="13">
        <v>80</v>
      </c>
    </row>
    <row r="9" spans="1:5" x14ac:dyDescent="0.2">
      <c r="A9" s="18" t="s">
        <v>8362</v>
      </c>
      <c r="B9" s="13">
        <v>40</v>
      </c>
      <c r="C9" s="13"/>
      <c r="D9" s="13"/>
      <c r="E9" s="13">
        <v>40</v>
      </c>
    </row>
    <row r="10" spans="1:5" x14ac:dyDescent="0.2">
      <c r="A10" s="18" t="s">
        <v>8361</v>
      </c>
      <c r="B10" s="13"/>
      <c r="C10" s="13"/>
      <c r="D10" s="13">
        <v>60</v>
      </c>
      <c r="E10" s="13">
        <v>60</v>
      </c>
    </row>
    <row r="11" spans="1:5" x14ac:dyDescent="0.2">
      <c r="A11" s="18" t="s">
        <v>8357</v>
      </c>
      <c r="B11" s="13"/>
      <c r="C11" s="13"/>
      <c r="D11" s="13">
        <v>60</v>
      </c>
      <c r="E11" s="13">
        <v>60</v>
      </c>
    </row>
    <row r="12" spans="1:5" x14ac:dyDescent="0.2">
      <c r="A12" s="16" t="s">
        <v>8349</v>
      </c>
      <c r="B12" s="13">
        <v>20</v>
      </c>
      <c r="C12" s="13">
        <v>140</v>
      </c>
      <c r="D12" s="13">
        <v>34</v>
      </c>
      <c r="E12" s="13">
        <v>194</v>
      </c>
    </row>
    <row r="13" spans="1:5" x14ac:dyDescent="0.2">
      <c r="A13" s="18" t="s">
        <v>8378</v>
      </c>
      <c r="B13" s="13">
        <v>20</v>
      </c>
      <c r="C13" s="13">
        <v>120</v>
      </c>
      <c r="D13" s="13"/>
      <c r="E13" s="13">
        <v>140</v>
      </c>
    </row>
    <row r="14" spans="1:5" x14ac:dyDescent="0.2">
      <c r="A14" s="18" t="s">
        <v>8391</v>
      </c>
      <c r="B14" s="13"/>
      <c r="C14" s="13">
        <v>20</v>
      </c>
      <c r="D14" s="13"/>
      <c r="E14" s="13">
        <v>20</v>
      </c>
    </row>
    <row r="15" spans="1:5" x14ac:dyDescent="0.2">
      <c r="A15" s="18" t="s">
        <v>8390</v>
      </c>
      <c r="B15" s="13"/>
      <c r="C15" s="13"/>
      <c r="D15" s="13">
        <v>34</v>
      </c>
      <c r="E15" s="13">
        <v>34</v>
      </c>
    </row>
    <row r="16" spans="1:5" x14ac:dyDescent="0.2">
      <c r="A16" s="16" t="s">
        <v>8350</v>
      </c>
      <c r="B16" s="13"/>
      <c r="C16" s="13">
        <v>140</v>
      </c>
      <c r="D16" s="13">
        <v>80</v>
      </c>
      <c r="E16" s="13">
        <v>220</v>
      </c>
    </row>
    <row r="17" spans="1:5" x14ac:dyDescent="0.2">
      <c r="A17" s="18" t="s">
        <v>8377</v>
      </c>
      <c r="B17" s="13"/>
      <c r="C17" s="13">
        <v>40</v>
      </c>
      <c r="D17" s="13"/>
      <c r="E17" s="13">
        <v>40</v>
      </c>
    </row>
    <row r="18" spans="1:5" x14ac:dyDescent="0.2">
      <c r="A18" s="18" t="s">
        <v>8389</v>
      </c>
      <c r="B18" s="13"/>
      <c r="C18" s="13"/>
      <c r="D18" s="13">
        <v>80</v>
      </c>
      <c r="E18" s="13">
        <v>80</v>
      </c>
    </row>
    <row r="19" spans="1:5" x14ac:dyDescent="0.2">
      <c r="A19" s="18" t="s">
        <v>8376</v>
      </c>
      <c r="B19" s="13"/>
      <c r="C19" s="13">
        <v>100</v>
      </c>
      <c r="D19" s="13"/>
      <c r="E19" s="13">
        <v>100</v>
      </c>
    </row>
    <row r="20" spans="1:5" x14ac:dyDescent="0.2">
      <c r="A20" s="16" t="s">
        <v>8351</v>
      </c>
      <c r="B20" s="13">
        <v>24</v>
      </c>
      <c r="C20" s="13"/>
      <c r="D20" s="13"/>
      <c r="E20" s="13">
        <v>24</v>
      </c>
    </row>
    <row r="21" spans="1:5" x14ac:dyDescent="0.2">
      <c r="A21" s="18" t="s">
        <v>8375</v>
      </c>
      <c r="B21" s="13">
        <v>24</v>
      </c>
      <c r="C21" s="13"/>
      <c r="D21" s="13"/>
      <c r="E21" s="13">
        <v>24</v>
      </c>
    </row>
    <row r="22" spans="1:5" x14ac:dyDescent="0.2">
      <c r="A22" s="16" t="s">
        <v>8352</v>
      </c>
      <c r="B22" s="13">
        <v>20</v>
      </c>
      <c r="C22" s="13">
        <v>120</v>
      </c>
      <c r="D22" s="13">
        <v>540</v>
      </c>
      <c r="E22" s="13">
        <v>680</v>
      </c>
    </row>
    <row r="23" spans="1:5" x14ac:dyDescent="0.2">
      <c r="A23" s="18" t="s">
        <v>8392</v>
      </c>
      <c r="B23" s="13"/>
      <c r="C23" s="13"/>
      <c r="D23" s="13">
        <v>40</v>
      </c>
      <c r="E23" s="13">
        <v>40</v>
      </c>
    </row>
    <row r="24" spans="1:5" x14ac:dyDescent="0.2">
      <c r="A24" s="18" t="s">
        <v>8374</v>
      </c>
      <c r="B24" s="13"/>
      <c r="C24" s="13"/>
      <c r="D24" s="13">
        <v>40</v>
      </c>
      <c r="E24" s="13">
        <v>40</v>
      </c>
    </row>
    <row r="25" spans="1:5" x14ac:dyDescent="0.2">
      <c r="A25" s="18" t="s">
        <v>8386</v>
      </c>
      <c r="B25" s="13"/>
      <c r="C25" s="13">
        <v>40</v>
      </c>
      <c r="D25" s="13"/>
      <c r="E25" s="13">
        <v>40</v>
      </c>
    </row>
    <row r="26" spans="1:5" x14ac:dyDescent="0.2">
      <c r="A26" s="18" t="s">
        <v>8373</v>
      </c>
      <c r="B26" s="13"/>
      <c r="C26" s="13">
        <v>20</v>
      </c>
      <c r="D26" s="13">
        <v>140</v>
      </c>
      <c r="E26" s="13">
        <v>160</v>
      </c>
    </row>
    <row r="27" spans="1:5" x14ac:dyDescent="0.2">
      <c r="A27" s="18" t="s">
        <v>8372</v>
      </c>
      <c r="B27" s="13"/>
      <c r="C27" s="13">
        <v>60</v>
      </c>
      <c r="D27" s="13"/>
      <c r="E27" s="13">
        <v>60</v>
      </c>
    </row>
    <row r="28" spans="1:5" x14ac:dyDescent="0.2">
      <c r="A28" s="18" t="s">
        <v>8371</v>
      </c>
      <c r="B28" s="13"/>
      <c r="C28" s="13"/>
      <c r="D28" s="13">
        <v>20</v>
      </c>
      <c r="E28" s="13">
        <v>20</v>
      </c>
    </row>
    <row r="29" spans="1:5" x14ac:dyDescent="0.2">
      <c r="A29" s="18" t="s">
        <v>8358</v>
      </c>
      <c r="B29" s="13"/>
      <c r="C29" s="13"/>
      <c r="D29" s="13">
        <v>40</v>
      </c>
      <c r="E29" s="13">
        <v>40</v>
      </c>
    </row>
    <row r="30" spans="1:5" x14ac:dyDescent="0.2">
      <c r="A30" s="18" t="s">
        <v>8370</v>
      </c>
      <c r="B30" s="13"/>
      <c r="C30" s="13"/>
      <c r="D30" s="13">
        <v>260</v>
      </c>
      <c r="E30" s="13">
        <v>260</v>
      </c>
    </row>
    <row r="31" spans="1:5" x14ac:dyDescent="0.2">
      <c r="A31" s="18" t="s">
        <v>8380</v>
      </c>
      <c r="B31" s="13">
        <v>20</v>
      </c>
      <c r="C31" s="13"/>
      <c r="D31" s="13"/>
      <c r="E31" s="13">
        <v>20</v>
      </c>
    </row>
    <row r="32" spans="1:5" x14ac:dyDescent="0.2">
      <c r="A32" s="16" t="s">
        <v>8353</v>
      </c>
      <c r="B32" s="13"/>
      <c r="C32" s="13">
        <v>117</v>
      </c>
      <c r="D32" s="13">
        <v>103</v>
      </c>
      <c r="E32" s="13">
        <v>220</v>
      </c>
    </row>
    <row r="33" spans="1:5" x14ac:dyDescent="0.2">
      <c r="A33" s="18" t="s">
        <v>8383</v>
      </c>
      <c r="B33" s="13"/>
      <c r="C33" s="13">
        <v>20</v>
      </c>
      <c r="D33" s="13"/>
      <c r="E33" s="13">
        <v>20</v>
      </c>
    </row>
    <row r="34" spans="1:5" x14ac:dyDescent="0.2">
      <c r="A34" s="18" t="s">
        <v>8388</v>
      </c>
      <c r="B34" s="13"/>
      <c r="C34" s="13">
        <v>20</v>
      </c>
      <c r="D34" s="13"/>
      <c r="E34" s="13">
        <v>20</v>
      </c>
    </row>
    <row r="35" spans="1:5" x14ac:dyDescent="0.2">
      <c r="A35" s="18" t="s">
        <v>8379</v>
      </c>
      <c r="B35" s="13"/>
      <c r="C35" s="13">
        <v>57</v>
      </c>
      <c r="D35" s="13">
        <v>103</v>
      </c>
      <c r="E35" s="13">
        <v>160</v>
      </c>
    </row>
    <row r="36" spans="1:5" x14ac:dyDescent="0.2">
      <c r="A36" s="18" t="s">
        <v>8385</v>
      </c>
      <c r="B36" s="13"/>
      <c r="C36" s="13">
        <v>20</v>
      </c>
      <c r="D36" s="13"/>
      <c r="E36" s="13">
        <v>20</v>
      </c>
    </row>
    <row r="37" spans="1:5" x14ac:dyDescent="0.2">
      <c r="A37" s="16" t="s">
        <v>8354</v>
      </c>
      <c r="B37" s="13">
        <v>30</v>
      </c>
      <c r="C37" s="13">
        <v>127</v>
      </c>
      <c r="D37" s="13">
        <v>80</v>
      </c>
      <c r="E37" s="13">
        <v>237</v>
      </c>
    </row>
    <row r="38" spans="1:5" x14ac:dyDescent="0.2">
      <c r="A38" s="18" t="s">
        <v>8384</v>
      </c>
      <c r="B38" s="13">
        <v>20</v>
      </c>
      <c r="C38" s="13"/>
      <c r="D38" s="13"/>
      <c r="E38" s="13">
        <v>20</v>
      </c>
    </row>
    <row r="39" spans="1:5" x14ac:dyDescent="0.2">
      <c r="A39" s="18" t="s">
        <v>8396</v>
      </c>
      <c r="B39" s="13"/>
      <c r="C39" s="13">
        <v>40</v>
      </c>
      <c r="D39" s="13"/>
      <c r="E39" s="13">
        <v>40</v>
      </c>
    </row>
    <row r="40" spans="1:5" x14ac:dyDescent="0.2">
      <c r="A40" s="18" t="s">
        <v>8369</v>
      </c>
      <c r="B40" s="13"/>
      <c r="C40" s="13">
        <v>40</v>
      </c>
      <c r="D40" s="13"/>
      <c r="E40" s="13">
        <v>40</v>
      </c>
    </row>
    <row r="41" spans="1:5" x14ac:dyDescent="0.2">
      <c r="A41" s="18" t="s">
        <v>8368</v>
      </c>
      <c r="B41" s="13"/>
      <c r="C41" s="13"/>
      <c r="D41" s="13">
        <v>60</v>
      </c>
      <c r="E41" s="13">
        <v>60</v>
      </c>
    </row>
    <row r="42" spans="1:5" x14ac:dyDescent="0.2">
      <c r="A42" s="18" t="s">
        <v>8382</v>
      </c>
      <c r="B42" s="13"/>
      <c r="C42" s="13"/>
      <c r="D42" s="13">
        <v>20</v>
      </c>
      <c r="E42" s="13">
        <v>20</v>
      </c>
    </row>
    <row r="43" spans="1:5" x14ac:dyDescent="0.2">
      <c r="A43" s="18" t="s">
        <v>8381</v>
      </c>
      <c r="B43" s="13">
        <v>10</v>
      </c>
      <c r="C43" s="13">
        <v>47</v>
      </c>
      <c r="D43" s="13"/>
      <c r="E43" s="13">
        <v>57</v>
      </c>
    </row>
    <row r="44" spans="1:5" x14ac:dyDescent="0.2">
      <c r="A44" s="16" t="s">
        <v>8355</v>
      </c>
      <c r="B44" s="13">
        <v>178</v>
      </c>
      <c r="C44" s="13">
        <v>213</v>
      </c>
      <c r="D44" s="13">
        <v>209</v>
      </c>
      <c r="E44" s="13">
        <v>600</v>
      </c>
    </row>
    <row r="45" spans="1:5" x14ac:dyDescent="0.2">
      <c r="A45" s="18" t="s">
        <v>8387</v>
      </c>
      <c r="B45" s="13"/>
      <c r="C45" s="13">
        <v>20</v>
      </c>
      <c r="D45" s="13"/>
      <c r="E45" s="13">
        <v>20</v>
      </c>
    </row>
    <row r="46" spans="1:5" x14ac:dyDescent="0.2">
      <c r="A46" s="18" t="s">
        <v>8359</v>
      </c>
      <c r="B46" s="13"/>
      <c r="C46" s="13"/>
      <c r="D46" s="13">
        <v>140</v>
      </c>
      <c r="E46" s="13">
        <v>140</v>
      </c>
    </row>
    <row r="47" spans="1:5" x14ac:dyDescent="0.2">
      <c r="A47" s="18" t="s">
        <v>8394</v>
      </c>
      <c r="B47" s="13"/>
      <c r="C47" s="13">
        <v>11</v>
      </c>
      <c r="D47" s="13">
        <v>9</v>
      </c>
      <c r="E47" s="13">
        <v>20</v>
      </c>
    </row>
    <row r="48" spans="1:5" x14ac:dyDescent="0.2">
      <c r="A48" s="18" t="s">
        <v>8393</v>
      </c>
      <c r="B48" s="13">
        <v>18</v>
      </c>
      <c r="C48" s="13">
        <v>2</v>
      </c>
      <c r="D48" s="13">
        <v>40</v>
      </c>
      <c r="E48" s="13">
        <v>60</v>
      </c>
    </row>
    <row r="49" spans="1:5" x14ac:dyDescent="0.2">
      <c r="A49" s="18" t="s">
        <v>8367</v>
      </c>
      <c r="B49" s="13">
        <v>60</v>
      </c>
      <c r="C49" s="13">
        <v>120</v>
      </c>
      <c r="D49" s="13">
        <v>20</v>
      </c>
      <c r="E49" s="13">
        <v>200</v>
      </c>
    </row>
    <row r="50" spans="1:5" x14ac:dyDescent="0.2">
      <c r="A50" s="18" t="s">
        <v>8366</v>
      </c>
      <c r="B50" s="13">
        <v>100</v>
      </c>
      <c r="C50" s="13">
        <v>60</v>
      </c>
      <c r="D50" s="13"/>
      <c r="E50" s="13">
        <v>160</v>
      </c>
    </row>
    <row r="51" spans="1:5" x14ac:dyDescent="0.2">
      <c r="A51" s="16" t="s">
        <v>8356</v>
      </c>
      <c r="B51" s="13">
        <v>37</v>
      </c>
      <c r="C51" s="13">
        <v>493</v>
      </c>
      <c r="D51" s="13">
        <v>839</v>
      </c>
      <c r="E51" s="13">
        <v>1369</v>
      </c>
    </row>
    <row r="52" spans="1:5" x14ac:dyDescent="0.2">
      <c r="A52" s="18" t="s">
        <v>8397</v>
      </c>
      <c r="B52" s="13">
        <v>20</v>
      </c>
      <c r="C52" s="13">
        <v>60</v>
      </c>
      <c r="D52" s="13">
        <v>60</v>
      </c>
      <c r="E52" s="13">
        <v>140</v>
      </c>
    </row>
    <row r="53" spans="1:5" x14ac:dyDescent="0.2">
      <c r="A53" s="18" t="s">
        <v>8360</v>
      </c>
      <c r="B53" s="13"/>
      <c r="C53" s="13">
        <v>353</v>
      </c>
      <c r="D53" s="13">
        <v>694</v>
      </c>
      <c r="E53" s="13">
        <v>1047</v>
      </c>
    </row>
    <row r="54" spans="1:5" x14ac:dyDescent="0.2">
      <c r="A54" s="18" t="s">
        <v>8395</v>
      </c>
      <c r="B54" s="13">
        <v>17</v>
      </c>
      <c r="C54" s="13">
        <v>80</v>
      </c>
      <c r="D54" s="13">
        <v>85</v>
      </c>
      <c r="E54" s="13">
        <v>182</v>
      </c>
    </row>
    <row r="55" spans="1:5" x14ac:dyDescent="0.2">
      <c r="A55" s="16" t="s">
        <v>8311</v>
      </c>
      <c r="B55" s="13">
        <v>349</v>
      </c>
      <c r="C55" s="13">
        <v>1530</v>
      </c>
      <c r="D55" s="13">
        <v>2185</v>
      </c>
      <c r="E55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AcutalData</vt:lpstr>
      <vt:lpstr>Theater Outcomes by Launch Date</vt:lpstr>
      <vt:lpstr>Outcomes Based on Goals</vt:lpstr>
      <vt:lpstr>Category Subcatergory 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2021-11-01T01:27:20Z</dcterms:modified>
</cp:coreProperties>
</file>