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0" yWindow="690" windowWidth="3660" windowHeight="5010" activeTab="1"/>
  </bookViews>
  <sheets>
    <sheet name="T 9.2 All india" sheetId="3" r:id="rId1"/>
    <sheet name="T 9.2 state-wise" sheetId="1" r:id="rId2"/>
  </sheets>
  <definedNames>
    <definedName name="\x">#N/A</definedName>
    <definedName name="\z">#N/A</definedName>
    <definedName name="_Regression_Int" localSheetId="0" hidden="1">1</definedName>
    <definedName name="_Regression_Int" localSheetId="1" hidden="1">1</definedName>
    <definedName name="_xlnm.Print_Area" localSheetId="0">'T 9.2 All india'!$A$1:$S$32</definedName>
    <definedName name="_xlnm.Print_Area" localSheetId="1">'T 9.2 state-wise'!$A$1:$DE$64</definedName>
    <definedName name="Print_Area_MI" localSheetId="0">'T 9.2 All india'!$A$2:$K$20</definedName>
    <definedName name="Print_Area_MI" localSheetId="1">'T 9.2 state-wise'!$A$1:$BB$51</definedName>
    <definedName name="_xlnm.Print_Titles" localSheetId="1">'T 9.2 state-wise'!$A:$A</definedName>
  </definedNames>
  <calcPr calcId="124519"/>
</workbook>
</file>

<file path=xl/calcChain.xml><?xml version="1.0" encoding="utf-8"?>
<calcChain xmlns="http://schemas.openxmlformats.org/spreadsheetml/2006/main">
  <c r="AL50" i="1"/>
  <c r="AM50"/>
  <c r="CH50"/>
  <c r="CI50"/>
  <c r="CN50"/>
  <c r="CY12"/>
  <c r="CY13"/>
  <c r="CY14"/>
  <c r="CY15"/>
  <c r="CY16"/>
  <c r="CY17"/>
  <c r="CY18"/>
  <c r="CY19"/>
  <c r="CY20"/>
  <c r="CY21"/>
  <c r="CY22"/>
  <c r="CY23"/>
  <c r="CY24"/>
  <c r="CY25"/>
  <c r="CY26"/>
  <c r="CY27"/>
  <c r="CY28"/>
  <c r="CY29"/>
  <c r="CY30"/>
  <c r="CY31"/>
  <c r="CY32"/>
  <c r="CY33"/>
  <c r="CY34"/>
  <c r="CY35"/>
  <c r="CY37"/>
  <c r="CY38"/>
  <c r="CY39"/>
  <c r="CY40"/>
  <c r="CY42"/>
  <c r="CY43"/>
  <c r="CY44"/>
  <c r="CY45"/>
  <c r="CY46"/>
  <c r="CY47"/>
  <c r="CY48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7"/>
  <c r="CZ38"/>
  <c r="CZ39"/>
  <c r="CZ40"/>
  <c r="CZ42"/>
  <c r="CZ43"/>
  <c r="CZ44"/>
  <c r="CZ45"/>
  <c r="CZ46"/>
  <c r="CZ47"/>
  <c r="CZ48"/>
  <c r="DA50"/>
  <c r="CU37"/>
  <c r="CU33"/>
  <c r="CU48"/>
  <c r="CC50"/>
  <c r="CB50"/>
  <c r="BQ50"/>
  <c r="BP50"/>
  <c r="BE50"/>
  <c r="BD50"/>
  <c r="AG50"/>
  <c r="AF50"/>
  <c r="T50"/>
  <c r="I50"/>
  <c r="CU12"/>
  <c r="CW12"/>
  <c r="CX48"/>
  <c r="CX47"/>
  <c r="CX46"/>
  <c r="CX45"/>
  <c r="CX44"/>
  <c r="CX43"/>
  <c r="CX42"/>
  <c r="CX40"/>
  <c r="CX39"/>
  <c r="CX38"/>
  <c r="CX37"/>
  <c r="CX35"/>
  <c r="CX34"/>
  <c r="CX33"/>
  <c r="CX32"/>
  <c r="CX31"/>
  <c r="CX30"/>
  <c r="CX29"/>
  <c r="CX28"/>
  <c r="CX27"/>
  <c r="CX26"/>
  <c r="CX25"/>
  <c r="CX24"/>
  <c r="CX23"/>
  <c r="CX22"/>
  <c r="CX21"/>
  <c r="CX20"/>
  <c r="CX19"/>
  <c r="CX18"/>
  <c r="CX17"/>
  <c r="CX16"/>
  <c r="CX15"/>
  <c r="CX14"/>
  <c r="CX13"/>
  <c r="CX12"/>
  <c r="BZ50"/>
  <c r="BN50"/>
  <c r="BA50"/>
  <c r="BB50"/>
  <c r="AZ50"/>
  <c r="AE50"/>
  <c r="AD50"/>
  <c r="R50"/>
  <c r="P50"/>
  <c r="F50"/>
  <c r="R18" i="3"/>
  <c r="CV12" i="1"/>
  <c r="CU14"/>
  <c r="S20" i="3"/>
  <c r="R20"/>
  <c r="S19"/>
  <c r="CW13" i="1"/>
  <c r="CW14"/>
  <c r="CW15"/>
  <c r="CW16"/>
  <c r="CW17"/>
  <c r="CW18"/>
  <c r="CW19"/>
  <c r="CW20"/>
  <c r="CW21"/>
  <c r="CW22"/>
  <c r="CW23"/>
  <c r="CW24"/>
  <c r="CW25"/>
  <c r="CW26"/>
  <c r="CW27"/>
  <c r="CW28"/>
  <c r="CW29"/>
  <c r="CW30"/>
  <c r="CW31"/>
  <c r="CW32"/>
  <c r="CW33"/>
  <c r="CW34"/>
  <c r="CW35"/>
  <c r="CW37"/>
  <c r="CW38"/>
  <c r="CW39"/>
  <c r="CW40"/>
  <c r="CW42"/>
  <c r="CW43"/>
  <c r="CW44"/>
  <c r="CW45"/>
  <c r="CW46"/>
  <c r="CW47"/>
  <c r="CW48"/>
  <c r="BX50"/>
  <c r="BW50"/>
  <c r="BY50"/>
  <c r="AX50"/>
  <c r="AY50"/>
  <c r="BL50"/>
  <c r="BM50"/>
  <c r="BV50"/>
  <c r="C50"/>
  <c r="E50"/>
  <c r="N50"/>
  <c r="O50"/>
  <c r="Q50"/>
  <c r="CW50"/>
  <c r="Z50"/>
  <c r="AB50"/>
  <c r="AA50"/>
  <c r="AC50"/>
  <c r="D50"/>
  <c r="B50"/>
  <c r="CV13"/>
  <c r="CV14"/>
  <c r="CV15"/>
  <c r="CV16"/>
  <c r="CV17"/>
  <c r="CV18"/>
  <c r="CV19"/>
  <c r="CV20"/>
  <c r="CV21"/>
  <c r="CV22"/>
  <c r="CV23"/>
  <c r="CV24"/>
  <c r="CV25"/>
  <c r="CV26"/>
  <c r="CV27"/>
  <c r="CV28"/>
  <c r="CV29"/>
  <c r="CV30"/>
  <c r="CV31"/>
  <c r="CV32"/>
  <c r="CV33"/>
  <c r="CV34"/>
  <c r="CV35"/>
  <c r="CV37"/>
  <c r="CV38"/>
  <c r="CV39"/>
  <c r="CV40"/>
  <c r="CV42"/>
  <c r="CV43"/>
  <c r="CV44"/>
  <c r="CV45"/>
  <c r="CV46"/>
  <c r="CV47"/>
  <c r="CV48"/>
  <c r="R19" i="3"/>
  <c r="S18"/>
  <c r="S17"/>
  <c r="R17"/>
  <c r="S16"/>
  <c r="R16"/>
  <c r="S15"/>
  <c r="R15"/>
  <c r="S14"/>
  <c r="R14"/>
  <c r="S13"/>
  <c r="R13"/>
  <c r="S12"/>
  <c r="R12"/>
  <c r="S11"/>
  <c r="R11"/>
  <c r="S10"/>
  <c r="R10"/>
  <c r="CU13" i="1"/>
  <c r="CU15"/>
  <c r="CU16"/>
  <c r="CU17"/>
  <c r="CU18"/>
  <c r="CU19"/>
  <c r="CU20"/>
  <c r="CU21"/>
  <c r="CU22"/>
  <c r="CU23"/>
  <c r="CU24"/>
  <c r="CU25"/>
  <c r="CU26"/>
  <c r="CU27"/>
  <c r="CU28"/>
  <c r="CU29"/>
  <c r="CU30"/>
  <c r="CU31"/>
  <c r="CU32"/>
  <c r="CU34"/>
  <c r="CU35"/>
  <c r="CU38"/>
  <c r="CU39"/>
  <c r="CU40"/>
  <c r="CU43"/>
  <c r="CU44"/>
  <c r="CU45"/>
  <c r="CU46"/>
  <c r="CU47"/>
  <c r="CT13"/>
  <c r="CT14"/>
  <c r="CT15"/>
  <c r="CT16"/>
  <c r="CT17"/>
  <c r="CT18"/>
  <c r="CT19"/>
  <c r="CT20"/>
  <c r="CT21"/>
  <c r="CT22"/>
  <c r="CT23"/>
  <c r="CT24"/>
  <c r="CT25"/>
  <c r="CT26"/>
  <c r="CT27"/>
  <c r="CT28"/>
  <c r="CT29"/>
  <c r="CT31"/>
  <c r="CT32"/>
  <c r="CT33"/>
  <c r="CT34"/>
  <c r="CT35"/>
  <c r="CT37"/>
  <c r="CT38"/>
  <c r="CT39"/>
  <c r="CT40"/>
  <c r="CT43"/>
  <c r="CT44"/>
  <c r="CT45"/>
  <c r="CT46"/>
  <c r="CT47"/>
  <c r="CT48"/>
  <c r="CT12"/>
  <c r="BK42"/>
  <c r="BK50" s="1"/>
  <c r="BJ42"/>
  <c r="CT42" s="1"/>
  <c r="BJ30"/>
  <c r="CT30"/>
  <c r="CX50"/>
  <c r="CV50"/>
  <c r="CY50"/>
  <c r="CZ50"/>
  <c r="CU50" l="1"/>
  <c r="CT50"/>
  <c r="CU42"/>
  <c r="BJ50"/>
</calcChain>
</file>

<file path=xl/sharedStrings.xml><?xml version="1.0" encoding="utf-8"?>
<sst xmlns="http://schemas.openxmlformats.org/spreadsheetml/2006/main" count="1087" uniqueCount="103">
  <si>
    <t xml:space="preserve">   1</t>
  </si>
  <si>
    <t xml:space="preserve">      2</t>
  </si>
  <si>
    <t xml:space="preserve">      3</t>
  </si>
  <si>
    <t>State:</t>
  </si>
  <si>
    <t xml:space="preserve"> Andhra Pradesh</t>
  </si>
  <si>
    <t>-</t>
  </si>
  <si>
    <t xml:space="preserve"> Goa</t>
  </si>
  <si>
    <t xml:space="preserve"> Haryana</t>
  </si>
  <si>
    <t xml:space="preserve"> Jammu &amp; Kashmir</t>
  </si>
  <si>
    <t xml:space="preserve"> Karnataka</t>
  </si>
  <si>
    <t xml:space="preserve"> Kerala</t>
  </si>
  <si>
    <t xml:space="preserve"> Mizoram</t>
  </si>
  <si>
    <t xml:space="preserve"> Rajasthan</t>
  </si>
  <si>
    <t xml:space="preserve"> Tamil Nadu</t>
  </si>
  <si>
    <t>Union Territory:</t>
  </si>
  <si>
    <t xml:space="preserve"> Delhi</t>
  </si>
  <si>
    <t xml:space="preserve"> Madhya Pradesh </t>
  </si>
  <si>
    <t xml:space="preserve"> Meghalaya </t>
  </si>
  <si>
    <t xml:space="preserve"> Nagaland </t>
  </si>
  <si>
    <t xml:space="preserve"> 2001-02</t>
  </si>
  <si>
    <t xml:space="preserve"> 2002-03</t>
  </si>
  <si>
    <t xml:space="preserve"> Maharashtra</t>
  </si>
  <si>
    <t xml:space="preserve"> Puducherry</t>
  </si>
  <si>
    <t>HORTICULTURE</t>
  </si>
  <si>
    <t>Fruits</t>
  </si>
  <si>
    <t>(Area in '000 Hectare)</t>
  </si>
  <si>
    <t>Area</t>
  </si>
  <si>
    <t>Production</t>
  </si>
  <si>
    <t>Vegetables</t>
  </si>
  <si>
    <t>Flowers</t>
  </si>
  <si>
    <t>Nuts</t>
  </si>
  <si>
    <t xml:space="preserve"> 2003-04 </t>
  </si>
  <si>
    <t xml:space="preserve"> 2004-05</t>
  </si>
  <si>
    <t xml:space="preserve"> 2005-06 </t>
  </si>
  <si>
    <t xml:space="preserve"> 2006-07 </t>
  </si>
  <si>
    <t xml:space="preserve"> 2007-08 </t>
  </si>
  <si>
    <t xml:space="preserve"> 2008-09</t>
  </si>
  <si>
    <t xml:space="preserve"> Arunachal Pradesh</t>
  </si>
  <si>
    <t xml:space="preserve"> Assam</t>
  </si>
  <si>
    <t xml:space="preserve"> Bihar</t>
  </si>
  <si>
    <t xml:space="preserve"> Gujarat</t>
  </si>
  <si>
    <t xml:space="preserve"> Himachal Pradesh</t>
  </si>
  <si>
    <t xml:space="preserve"> Jharkhand</t>
  </si>
  <si>
    <t xml:space="preserve"> Manipur </t>
  </si>
  <si>
    <t xml:space="preserve"> Punjab</t>
  </si>
  <si>
    <t xml:space="preserve"> Sikkim</t>
  </si>
  <si>
    <t xml:space="preserve"> Tripura</t>
  </si>
  <si>
    <t xml:space="preserve"> Uttarakhand</t>
  </si>
  <si>
    <t xml:space="preserve"> Uttar Pradesh</t>
  </si>
  <si>
    <t xml:space="preserve"> West Bengal </t>
  </si>
  <si>
    <t xml:space="preserve"> A. &amp; N. Islands</t>
  </si>
  <si>
    <t xml:space="preserve"> D. &amp; N. Haveli </t>
  </si>
  <si>
    <t xml:space="preserve"> Daman and Diu</t>
  </si>
  <si>
    <t xml:space="preserve"> Lakshadweep</t>
  </si>
  <si>
    <t xml:space="preserve"> Chandigarh</t>
  </si>
  <si>
    <t xml:space="preserve"> Chhattisgarh</t>
  </si>
  <si>
    <t>Ministry of Agriculture</t>
  </si>
  <si>
    <t>Aroma &amp; Medi.</t>
  </si>
  <si>
    <t>Plantation Crops</t>
  </si>
  <si>
    <t>Spices</t>
  </si>
  <si>
    <t>Mushroom</t>
  </si>
  <si>
    <t>Honey</t>
  </si>
  <si>
    <t>Grand Total</t>
  </si>
  <si>
    <t>..</t>
  </si>
  <si>
    <t>(Production in '000 Tonne)</t>
  </si>
  <si>
    <t xml:space="preserve"> 2009-10</t>
  </si>
  <si>
    <t>2009-10</t>
  </si>
  <si>
    <t xml:space="preserve"> i) Figures of Production under Grand Total does not include Production of Cut Flowers.</t>
  </si>
  <si>
    <t>Notes :</t>
  </si>
  <si>
    <t xml:space="preserve">ii) Grand Total of production may not match with Andman &amp; Nicobar Islands,  as some statewise figures not available. </t>
  </si>
  <si>
    <t>iii) Fruits, Vegetables, Flowers, Aromatic/Medicinal Plants and Mushroom, Spices data collected by respective states Directorates of Horticulture.</t>
  </si>
  <si>
    <t>2010-11</t>
  </si>
  <si>
    <t>Total</t>
  </si>
  <si>
    <t>Total may not match due to rounding of figures</t>
  </si>
  <si>
    <t>Year</t>
  </si>
  <si>
    <t>(included in fruits)</t>
  </si>
  <si>
    <t>"</t>
  </si>
  <si>
    <t>2011-12</t>
  </si>
  <si>
    <t xml:space="preserve"> 2010-11</t>
  </si>
  <si>
    <t xml:space="preserve"> 2011-12</t>
  </si>
  <si>
    <t>Total may not match due to rounding off of figures</t>
  </si>
  <si>
    <t>Plantation Crops : Coconut (CDB), Arecanut (Directorate of Arecanut &amp; Spice Dev.) and Cashew &amp; Cocoa (Directorate of Cashew &amp; Cocoa Development).</t>
  </si>
  <si>
    <t>Spices - Directorate of Arecanut &amp; Spices Development.</t>
  </si>
  <si>
    <t>2012-13</t>
  </si>
  <si>
    <t>NA</t>
  </si>
  <si>
    <t xml:space="preserve"> Odisha</t>
  </si>
  <si>
    <t>0.0.</t>
  </si>
  <si>
    <t>Fruits, Vegetables, Flowers, Aromatic/Medicinal Plants  - State Directorates of Horticulture</t>
  </si>
  <si>
    <t>Plantation Crops:- Coconut (State Directorate of Horticulture), Arecanut (Directorate Arecanut &amp; Spice Dev), Cashew &amp; Cocoa (Directorate of Cashew  &amp; Cocoa Development) and State Directorate of Horticulture.</t>
  </si>
  <si>
    <t>Spices : Directorate of  Arecanut &amp; Spices Development</t>
  </si>
  <si>
    <t>In case of Lakshadweep and Puducherry, figures for 2013-14 (3rd est.)  repeated due to non availability of 2013-14(Final) figures.</t>
  </si>
  <si>
    <t>Othrs</t>
  </si>
  <si>
    <t>State/Union Territory</t>
  </si>
  <si>
    <t>2013-14</t>
  </si>
  <si>
    <r>
      <t xml:space="preserve">2014-15 </t>
    </r>
    <r>
      <rPr>
        <b/>
        <vertAlign val="superscript"/>
        <sz val="10"/>
        <rFont val="Times New Roman"/>
        <family val="1"/>
      </rPr>
      <t>@</t>
    </r>
  </si>
  <si>
    <r>
      <t>2014-15</t>
    </r>
    <r>
      <rPr>
        <b/>
        <vertAlign val="superscript"/>
        <sz val="10"/>
        <rFont val="Times New Roman"/>
        <family val="1"/>
      </rPr>
      <t xml:space="preserve"> @</t>
    </r>
  </si>
  <si>
    <t>Production(Loose)</t>
  </si>
  <si>
    <t xml:space="preserve"> HORTICULTURE</t>
  </si>
  <si>
    <t>Telengana</t>
  </si>
  <si>
    <t>Notes for Year 2013-14</t>
  </si>
  <si>
    <t xml:space="preserve">Source : Horticulture Statistics Division,Department of Agriculture,Cooperation and Farmers Welfare. </t>
  </si>
  <si>
    <t>Table 9.2(A) - AREA AND PRODUCTION OF VARIOUS HORTICULTURE CROPS</t>
  </si>
  <si>
    <t xml:space="preserve"> Table 9.2(B) - AREA AND PRODUCTION OF VARIOUS HORTICULTURE CROPS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</si>
</sst>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Courier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vertAlign val="superscript"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43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/>
    <xf numFmtId="0" fontId="2" fillId="4" borderId="0" xfId="0" applyFont="1" applyFill="1" applyBorder="1" applyAlignment="1" applyProtection="1">
      <alignment horizontal="right"/>
    </xf>
    <xf numFmtId="0" fontId="1" fillId="4" borderId="0" xfId="0" applyNumberFormat="1" applyFont="1" applyFill="1" applyBorder="1" applyAlignment="1" applyProtection="1">
      <alignment horizontal="right"/>
    </xf>
    <xf numFmtId="0" fontId="4" fillId="2" borderId="1" xfId="0" applyFont="1" applyFill="1" applyBorder="1"/>
    <xf numFmtId="0" fontId="4" fillId="2" borderId="0" xfId="0" applyFont="1" applyFill="1" applyBorder="1"/>
    <xf numFmtId="0" fontId="4" fillId="2" borderId="2" xfId="0" applyFont="1" applyFill="1" applyBorder="1"/>
    <xf numFmtId="0" fontId="2" fillId="2" borderId="3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2" borderId="7" xfId="0" applyFont="1" applyFill="1" applyBorder="1" applyAlignment="1" applyProtection="1">
      <alignment horizontal="left"/>
    </xf>
    <xf numFmtId="0" fontId="1" fillId="2" borderId="8" xfId="0" applyFont="1" applyFill="1" applyBorder="1"/>
    <xf numFmtId="0" fontId="1" fillId="2" borderId="8" xfId="0" applyFont="1" applyFill="1" applyBorder="1" applyAlignment="1" applyProtection="1">
      <alignment horizontal="right"/>
    </xf>
    <xf numFmtId="0" fontId="1" fillId="2" borderId="1" xfId="0" applyFont="1" applyFill="1" applyBorder="1"/>
    <xf numFmtId="0" fontId="2" fillId="4" borderId="0" xfId="0" applyFont="1" applyFill="1" applyBorder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 applyProtection="1">
      <alignment horizontal="center"/>
    </xf>
    <xf numFmtId="0" fontId="2" fillId="2" borderId="1" xfId="0" applyFont="1" applyFill="1" applyBorder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0" fontId="2" fillId="4" borderId="1" xfId="0" applyFont="1" applyFill="1" applyBorder="1" applyAlignment="1" applyProtection="1">
      <alignment horizontal="left"/>
    </xf>
    <xf numFmtId="0" fontId="2" fillId="2" borderId="9" xfId="0" applyFont="1" applyFill="1" applyBorder="1" applyAlignment="1" applyProtection="1"/>
    <xf numFmtId="0" fontId="2" fillId="2" borderId="10" xfId="0" applyFont="1" applyFill="1" applyBorder="1" applyAlignment="1" applyProtection="1">
      <alignment vertical="center"/>
    </xf>
    <xf numFmtId="0" fontId="2" fillId="2" borderId="11" xfId="0" applyFont="1" applyFill="1" applyBorder="1" applyAlignment="1" applyProtection="1">
      <alignment vertical="center"/>
    </xf>
    <xf numFmtId="37" fontId="2" fillId="2" borderId="9" xfId="0" applyNumberFormat="1" applyFont="1" applyFill="1" applyBorder="1" applyAlignment="1" applyProtection="1"/>
    <xf numFmtId="0" fontId="3" fillId="2" borderId="1" xfId="0" applyFont="1" applyFill="1" applyBorder="1" applyAlignment="1" applyProtection="1"/>
    <xf numFmtId="37" fontId="2" fillId="2" borderId="13" xfId="0" applyNumberFormat="1" applyFont="1" applyFill="1" applyBorder="1" applyAlignment="1" applyProtection="1"/>
    <xf numFmtId="37" fontId="2" fillId="2" borderId="1" xfId="0" applyNumberFormat="1" applyFont="1" applyFill="1" applyBorder="1" applyAlignment="1" applyProtection="1"/>
    <xf numFmtId="0" fontId="2" fillId="4" borderId="1" xfId="0" applyFont="1" applyFill="1" applyBorder="1" applyAlignment="1" applyProtection="1"/>
    <xf numFmtId="0" fontId="2" fillId="4" borderId="0" xfId="0" applyFont="1" applyFill="1" applyBorder="1" applyAlignment="1" applyProtection="1"/>
    <xf numFmtId="0" fontId="2" fillId="4" borderId="2" xfId="0" applyFont="1" applyFill="1" applyBorder="1" applyAlignment="1" applyProtection="1"/>
    <xf numFmtId="0" fontId="1" fillId="0" borderId="0" xfId="0" applyFont="1" applyFill="1"/>
    <xf numFmtId="0" fontId="1" fillId="0" borderId="0" xfId="0" applyFont="1" applyFill="1" applyBorder="1"/>
    <xf numFmtId="0" fontId="1" fillId="4" borderId="1" xfId="0" applyFont="1" applyFill="1" applyBorder="1" applyAlignment="1"/>
    <xf numFmtId="0" fontId="1" fillId="4" borderId="0" xfId="0" applyFont="1" applyFill="1" applyBorder="1" applyAlignment="1"/>
    <xf numFmtId="164" fontId="1" fillId="6" borderId="9" xfId="0" applyNumberFormat="1" applyFont="1" applyFill="1" applyBorder="1" applyAlignment="1" applyProtection="1">
      <alignment horizontal="center"/>
    </xf>
    <xf numFmtId="164" fontId="1" fillId="3" borderId="9" xfId="0" applyNumberFormat="1" applyFont="1" applyFill="1" applyBorder="1" applyAlignment="1" applyProtection="1">
      <alignment horizontal="center"/>
    </xf>
    <xf numFmtId="164" fontId="1" fillId="3" borderId="9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/>
    <xf numFmtId="0" fontId="1" fillId="4" borderId="1" xfId="0" applyFont="1" applyFill="1" applyBorder="1" applyAlignment="1">
      <alignment wrapText="1"/>
    </xf>
    <xf numFmtId="0" fontId="2" fillId="2" borderId="9" xfId="0" applyFont="1" applyFill="1" applyBorder="1" applyAlignment="1" applyProtection="1">
      <alignment horizontal="center"/>
    </xf>
    <xf numFmtId="0" fontId="2" fillId="2" borderId="9" xfId="0" applyFont="1" applyFill="1" applyBorder="1" applyAlignment="1">
      <alignment horizontal="center"/>
    </xf>
    <xf numFmtId="37" fontId="2" fillId="2" borderId="9" xfId="0" applyNumberFormat="1" applyFont="1" applyFill="1" applyBorder="1" applyAlignment="1" applyProtection="1">
      <alignment horizontal="center"/>
    </xf>
    <xf numFmtId="37" fontId="2" fillId="2" borderId="14" xfId="0" applyNumberFormat="1" applyFont="1" applyFill="1" applyBorder="1" applyAlignment="1" applyProtection="1">
      <alignment horizontal="center"/>
    </xf>
    <xf numFmtId="164" fontId="1" fillId="6" borderId="15" xfId="0" applyNumberFormat="1" applyFont="1" applyFill="1" applyBorder="1" applyAlignment="1" applyProtection="1">
      <alignment horizontal="right"/>
    </xf>
    <xf numFmtId="164" fontId="1" fillId="6" borderId="16" xfId="0" applyNumberFormat="1" applyFont="1" applyFill="1" applyBorder="1" applyAlignment="1" applyProtection="1">
      <alignment horizontal="right"/>
    </xf>
    <xf numFmtId="37" fontId="2" fillId="2" borderId="17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>
      <alignment vertical="top"/>
    </xf>
    <xf numFmtId="0" fontId="1" fillId="2" borderId="7" xfId="0" applyFont="1" applyFill="1" applyBorder="1"/>
    <xf numFmtId="0" fontId="1" fillId="2" borderId="18" xfId="0" applyFont="1" applyFill="1" applyBorder="1"/>
    <xf numFmtId="0" fontId="2" fillId="2" borderId="19" xfId="0" applyFont="1" applyFill="1" applyBorder="1" applyAlignment="1" applyProtection="1">
      <alignment horizontal="center"/>
    </xf>
    <xf numFmtId="0" fontId="2" fillId="2" borderId="20" xfId="0" applyFont="1" applyFill="1" applyBorder="1" applyAlignment="1" applyProtection="1">
      <alignment horizontal="center"/>
    </xf>
    <xf numFmtId="37" fontId="2" fillId="2" borderId="19" xfId="0" applyNumberFormat="1" applyFont="1" applyFill="1" applyBorder="1" applyAlignment="1" applyProtection="1">
      <alignment horizontal="center"/>
    </xf>
    <xf numFmtId="0" fontId="2" fillId="6" borderId="20" xfId="0" applyFont="1" applyFill="1" applyBorder="1" applyAlignment="1" applyProtection="1">
      <alignment horizontal="center"/>
    </xf>
    <xf numFmtId="164" fontId="1" fillId="6" borderId="19" xfId="0" applyNumberFormat="1" applyFont="1" applyFill="1" applyBorder="1" applyAlignment="1" applyProtection="1">
      <alignment horizontal="center"/>
    </xf>
    <xf numFmtId="0" fontId="2" fillId="3" borderId="20" xfId="0" applyFont="1" applyFill="1" applyBorder="1" applyAlignment="1" applyProtection="1">
      <alignment horizontal="center"/>
    </xf>
    <xf numFmtId="164" fontId="1" fillId="3" borderId="19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>
      <alignment horizontal="center"/>
    </xf>
    <xf numFmtId="0" fontId="1" fillId="4" borderId="3" xfId="0" applyFont="1" applyFill="1" applyBorder="1" applyAlignment="1" applyProtection="1"/>
    <xf numFmtId="0" fontId="2" fillId="4" borderId="0" xfId="0" applyFont="1" applyFill="1" applyBorder="1" applyAlignment="1" applyProtection="1">
      <alignment horizontal="left"/>
    </xf>
    <xf numFmtId="0" fontId="1" fillId="4" borderId="0" xfId="0" applyNumberFormat="1" applyFont="1" applyFill="1" applyBorder="1" applyAlignment="1">
      <alignment vertical="top"/>
    </xf>
    <xf numFmtId="0" fontId="2" fillId="2" borderId="1" xfId="0" applyNumberFormat="1" applyFont="1" applyFill="1" applyBorder="1" applyAlignment="1" applyProtection="1">
      <alignment horizontal="right"/>
    </xf>
    <xf numFmtId="0" fontId="1" fillId="4" borderId="0" xfId="0" applyFont="1" applyFill="1" applyBorder="1" applyAlignment="1" applyProtection="1"/>
    <xf numFmtId="0" fontId="2" fillId="4" borderId="0" xfId="0" applyFont="1" applyFill="1" applyBorder="1" applyAlignment="1"/>
    <xf numFmtId="0" fontId="0" fillId="4" borderId="21" xfId="0" applyFill="1" applyBorder="1" applyAlignment="1"/>
    <xf numFmtId="2" fontId="1" fillId="4" borderId="0" xfId="1" applyNumberFormat="1" applyFont="1" applyFill="1" applyBorder="1" applyAlignment="1"/>
    <xf numFmtId="2" fontId="1" fillId="4" borderId="0" xfId="1" applyNumberFormat="1" applyFont="1" applyFill="1" applyBorder="1" applyAlignment="1">
      <alignment horizontal="left"/>
    </xf>
    <xf numFmtId="0" fontId="1" fillId="2" borderId="8" xfId="0" applyFont="1" applyFill="1" applyBorder="1" applyAlignment="1" applyProtection="1">
      <alignment horizontal="left"/>
    </xf>
    <xf numFmtId="0" fontId="1" fillId="2" borderId="2" xfId="0" applyFont="1" applyFill="1" applyBorder="1"/>
    <xf numFmtId="0" fontId="2" fillId="2" borderId="19" xfId="0" applyFont="1" applyFill="1" applyBorder="1" applyAlignment="1" applyProtection="1"/>
    <xf numFmtId="37" fontId="2" fillId="2" borderId="23" xfId="0" applyNumberFormat="1" applyFont="1" applyFill="1" applyBorder="1" applyAlignment="1" applyProtection="1">
      <alignment horizontal="center"/>
    </xf>
    <xf numFmtId="0" fontId="0" fillId="4" borderId="0" xfId="0" applyFill="1" applyBorder="1" applyAlignment="1"/>
    <xf numFmtId="0" fontId="1" fillId="4" borderId="1" xfId="0" applyFont="1" applyFill="1" applyBorder="1"/>
    <xf numFmtId="2" fontId="1" fillId="4" borderId="5" xfId="0" applyNumberFormat="1" applyFont="1" applyFill="1" applyBorder="1" applyAlignment="1"/>
    <xf numFmtId="0" fontId="2" fillId="4" borderId="3" xfId="0" applyFont="1" applyFill="1" applyBorder="1" applyAlignment="1" applyProtection="1"/>
    <xf numFmtId="0" fontId="2" fillId="4" borderId="21" xfId="0" applyFont="1" applyFill="1" applyBorder="1" applyAlignment="1" applyProtection="1"/>
    <xf numFmtId="2" fontId="1" fillId="3" borderId="24" xfId="0" applyNumberFormat="1" applyFont="1" applyFill="1" applyBorder="1" applyAlignment="1" applyProtection="1">
      <alignment horizontal="right"/>
    </xf>
    <xf numFmtId="2" fontId="1" fillId="3" borderId="25" xfId="0" applyNumberFormat="1" applyFont="1" applyFill="1" applyBorder="1" applyAlignment="1" applyProtection="1">
      <alignment horizontal="right"/>
    </xf>
    <xf numFmtId="2" fontId="1" fillId="6" borderId="24" xfId="0" applyNumberFormat="1" applyFont="1" applyFill="1" applyBorder="1" applyAlignment="1" applyProtection="1">
      <alignment horizontal="right"/>
    </xf>
    <xf numFmtId="2" fontId="1" fillId="6" borderId="25" xfId="0" applyNumberFormat="1" applyFont="1" applyFill="1" applyBorder="1" applyAlignment="1" applyProtection="1">
      <alignment horizontal="right"/>
    </xf>
    <xf numFmtId="2" fontId="1" fillId="3" borderId="25" xfId="0" quotePrefix="1" applyNumberFormat="1" applyFont="1" applyFill="1" applyBorder="1" applyAlignment="1" applyProtection="1">
      <alignment horizontal="right"/>
    </xf>
    <xf numFmtId="2" fontId="1" fillId="6" borderId="25" xfId="0" quotePrefix="1" applyNumberFormat="1" applyFont="1" applyFill="1" applyBorder="1" applyAlignment="1" applyProtection="1">
      <alignment horizontal="right"/>
    </xf>
    <xf numFmtId="2" fontId="1" fillId="6" borderId="24" xfId="0" quotePrefix="1" applyNumberFormat="1" applyFont="1" applyFill="1" applyBorder="1" applyAlignment="1" applyProtection="1">
      <alignment horizontal="right"/>
    </xf>
    <xf numFmtId="2" fontId="2" fillId="3" borderId="26" xfId="0" applyNumberFormat="1" applyFont="1" applyFill="1" applyBorder="1" applyAlignment="1" applyProtection="1">
      <alignment horizontal="right"/>
    </xf>
    <xf numFmtId="2" fontId="2" fillId="3" borderId="27" xfId="0" applyNumberFormat="1" applyFont="1" applyFill="1" applyBorder="1" applyAlignment="1" applyProtection="1">
      <alignment horizontal="right"/>
    </xf>
    <xf numFmtId="2" fontId="1" fillId="6" borderId="15" xfId="0" applyNumberFormat="1" applyFont="1" applyFill="1" applyBorder="1" applyAlignment="1" applyProtection="1">
      <alignment horizontal="right"/>
    </xf>
    <xf numFmtId="2" fontId="1" fillId="6" borderId="16" xfId="0" applyNumberFormat="1" applyFont="1" applyFill="1" applyBorder="1" applyAlignment="1" applyProtection="1">
      <alignment horizontal="right"/>
    </xf>
    <xf numFmtId="2" fontId="1" fillId="6" borderId="28" xfId="0" applyNumberFormat="1" applyFont="1" applyFill="1" applyBorder="1" applyAlignment="1" applyProtection="1">
      <alignment horizontal="right"/>
    </xf>
    <xf numFmtId="2" fontId="2" fillId="3" borderId="24" xfId="0" applyNumberFormat="1" applyFont="1" applyFill="1" applyBorder="1" applyAlignment="1" applyProtection="1">
      <alignment horizontal="right"/>
    </xf>
    <xf numFmtId="2" fontId="2" fillId="3" borderId="25" xfId="0" applyNumberFormat="1" applyFont="1" applyFill="1" applyBorder="1" applyAlignment="1" applyProtection="1">
      <alignment horizontal="right"/>
    </xf>
    <xf numFmtId="2" fontId="2" fillId="3" borderId="2" xfId="0" applyNumberFormat="1" applyFont="1" applyFill="1" applyBorder="1" applyAlignment="1" applyProtection="1">
      <alignment horizontal="right"/>
    </xf>
    <xf numFmtId="2" fontId="2" fillId="6" borderId="24" xfId="0" applyNumberFormat="1" applyFont="1" applyFill="1" applyBorder="1" applyAlignment="1" applyProtection="1">
      <alignment horizontal="right"/>
    </xf>
    <xf numFmtId="2" fontId="2" fillId="6" borderId="25" xfId="0" applyNumberFormat="1" applyFont="1" applyFill="1" applyBorder="1" applyAlignment="1" applyProtection="1">
      <alignment horizontal="right"/>
    </xf>
    <xf numFmtId="2" fontId="2" fillId="6" borderId="2" xfId="0" applyNumberFormat="1" applyFont="1" applyFill="1" applyBorder="1" applyAlignment="1" applyProtection="1">
      <alignment horizontal="right"/>
    </xf>
    <xf numFmtId="2" fontId="2" fillId="3" borderId="25" xfId="0" quotePrefix="1" applyNumberFormat="1" applyFont="1" applyFill="1" applyBorder="1" applyAlignment="1" applyProtection="1">
      <alignment horizontal="right"/>
    </xf>
    <xf numFmtId="2" fontId="2" fillId="3" borderId="2" xfId="0" quotePrefix="1" applyNumberFormat="1" applyFont="1" applyFill="1" applyBorder="1" applyAlignment="1" applyProtection="1">
      <alignment horizontal="right"/>
    </xf>
    <xf numFmtId="2" fontId="2" fillId="6" borderId="25" xfId="0" quotePrefix="1" applyNumberFormat="1" applyFont="1" applyFill="1" applyBorder="1" applyAlignment="1" applyProtection="1">
      <alignment horizontal="right"/>
    </xf>
    <xf numFmtId="2" fontId="2" fillId="6" borderId="2" xfId="0" quotePrefix="1" applyNumberFormat="1" applyFont="1" applyFill="1" applyBorder="1" applyAlignment="1" applyProtection="1">
      <alignment horizontal="right"/>
    </xf>
    <xf numFmtId="2" fontId="2" fillId="6" borderId="24" xfId="0" quotePrefix="1" applyNumberFormat="1" applyFont="1" applyFill="1" applyBorder="1" applyAlignment="1" applyProtection="1">
      <alignment horizontal="right"/>
    </xf>
    <xf numFmtId="2" fontId="2" fillId="3" borderId="22" xfId="0" applyNumberFormat="1" applyFont="1" applyFill="1" applyBorder="1" applyAlignment="1" applyProtection="1">
      <alignment horizontal="right"/>
    </xf>
    <xf numFmtId="49" fontId="3" fillId="2" borderId="1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3" fillId="2" borderId="2" xfId="0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37" fontId="2" fillId="2" borderId="1" xfId="0" applyNumberFormat="1" applyFont="1" applyFill="1" applyBorder="1" applyAlignment="1" applyProtection="1">
      <alignment horizontal="right"/>
    </xf>
    <xf numFmtId="37" fontId="2" fillId="2" borderId="0" xfId="0" applyNumberFormat="1" applyFont="1" applyFill="1" applyBorder="1" applyAlignment="1" applyProtection="1">
      <alignment horizontal="right"/>
    </xf>
    <xf numFmtId="37" fontId="2" fillId="2" borderId="2" xfId="0" applyNumberFormat="1" applyFont="1" applyFill="1" applyBorder="1" applyAlignment="1" applyProtection="1">
      <alignment horizontal="right"/>
    </xf>
    <xf numFmtId="37" fontId="2" fillId="2" borderId="13" xfId="0" applyNumberFormat="1" applyFont="1" applyFill="1" applyBorder="1" applyAlignment="1" applyProtection="1">
      <alignment horizontal="right"/>
    </xf>
    <xf numFmtId="37" fontId="2" fillId="2" borderId="12" xfId="0" applyNumberFormat="1" applyFont="1" applyFill="1" applyBorder="1" applyAlignment="1" applyProtection="1">
      <alignment horizontal="right"/>
    </xf>
    <xf numFmtId="37" fontId="2" fillId="2" borderId="22" xfId="0" applyNumberFormat="1" applyFont="1" applyFill="1" applyBorder="1" applyAlignment="1" applyProtection="1">
      <alignment horizontal="right"/>
    </xf>
    <xf numFmtId="0" fontId="1" fillId="4" borderId="1" xfId="0" applyNumberFormat="1" applyFont="1" applyFill="1" applyBorder="1" applyAlignment="1">
      <alignment vertical="top" wrapText="1"/>
    </xf>
    <xf numFmtId="0" fontId="1" fillId="4" borderId="0" xfId="0" applyNumberFormat="1" applyFont="1" applyFill="1" applyBorder="1" applyAlignment="1">
      <alignment vertical="top" wrapText="1"/>
    </xf>
    <xf numFmtId="0" fontId="2" fillId="2" borderId="9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0" fontId="1" fillId="4" borderId="1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2" fillId="2" borderId="31" xfId="0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center"/>
    </xf>
    <xf numFmtId="2" fontId="1" fillId="4" borderId="0" xfId="1" applyNumberFormat="1" applyFont="1" applyFill="1" applyBorder="1" applyAlignment="1">
      <alignment horizontal="left" wrapText="1"/>
    </xf>
    <xf numFmtId="37" fontId="2" fillId="2" borderId="9" xfId="0" applyNumberFormat="1" applyFont="1" applyFill="1" applyBorder="1" applyAlignment="1" applyProtection="1">
      <alignment horizontal="center"/>
    </xf>
    <xf numFmtId="37" fontId="2" fillId="2" borderId="29" xfId="0" applyNumberFormat="1" applyFont="1" applyFill="1" applyBorder="1" applyAlignment="1" applyProtection="1">
      <alignment horizontal="center"/>
    </xf>
    <xf numFmtId="37" fontId="2" fillId="2" borderId="14" xfId="0" applyNumberFormat="1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7" xfId="0" applyFont="1" applyFill="1" applyBorder="1" applyAlignment="1" applyProtection="1">
      <alignment horizontal="center"/>
    </xf>
    <xf numFmtId="37" fontId="2" fillId="2" borderId="30" xfId="0" applyNumberFormat="1" applyFont="1" applyFill="1" applyBorder="1" applyAlignment="1" applyProtection="1">
      <alignment horizontal="center"/>
    </xf>
    <xf numFmtId="37" fontId="2" fillId="2" borderId="31" xfId="0" applyNumberFormat="1" applyFont="1" applyFill="1" applyBorder="1" applyAlignment="1" applyProtection="1">
      <alignment horizontal="center"/>
    </xf>
  </cellXfs>
  <cellStyles count="2">
    <cellStyle name="Normal" xfId="0" builtinId="0"/>
    <cellStyle name="Normal_08-09(1)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S32"/>
  <sheetViews>
    <sheetView showGridLines="0" view="pageBreakPreview" zoomScaleSheetLayoutView="100" workbookViewId="0">
      <selection activeCell="E21" sqref="E21"/>
    </sheetView>
  </sheetViews>
  <sheetFormatPr defaultColWidth="9.625" defaultRowHeight="12.75"/>
  <cols>
    <col min="1" max="1" width="11.25" style="1" customWidth="1"/>
    <col min="2" max="19" width="8.875" style="1" customWidth="1"/>
    <col min="20" max="25" width="9.625" style="1"/>
    <col min="26" max="26" width="50.625" style="1" customWidth="1"/>
    <col min="27" max="27" width="9.625" style="1"/>
    <col min="28" max="28" width="50.625" style="1" customWidth="1"/>
    <col min="29" max="16384" width="9.625" style="1"/>
  </cols>
  <sheetData>
    <row r="1" spans="1:19" ht="13.5" customHeight="1">
      <c r="A1" s="53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54"/>
    </row>
    <row r="2" spans="1:19" ht="13.5" customHeight="1">
      <c r="A2" s="106" t="s">
        <v>23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8"/>
    </row>
    <row r="3" spans="1:19" ht="13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 ht="13.5" customHeight="1">
      <c r="A4" s="109" t="s">
        <v>101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1"/>
    </row>
    <row r="5" spans="1:19" ht="13.5" customHeight="1">
      <c r="A5" s="112" t="s">
        <v>25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4"/>
    </row>
    <row r="6" spans="1:19" s="20" customFormat="1" ht="13.5" customHeight="1">
      <c r="A6" s="115" t="s">
        <v>64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1:19" ht="13.5" customHeight="1">
      <c r="A7" s="9"/>
      <c r="B7" s="120" t="s">
        <v>24</v>
      </c>
      <c r="C7" s="126"/>
      <c r="D7" s="120" t="s">
        <v>28</v>
      </c>
      <c r="E7" s="126"/>
      <c r="F7" s="120" t="s">
        <v>29</v>
      </c>
      <c r="G7" s="126"/>
      <c r="H7" s="120" t="s">
        <v>30</v>
      </c>
      <c r="I7" s="126"/>
      <c r="J7" s="120" t="s">
        <v>57</v>
      </c>
      <c r="K7" s="126"/>
      <c r="L7" s="120" t="s">
        <v>58</v>
      </c>
      <c r="M7" s="120"/>
      <c r="N7" s="120" t="s">
        <v>59</v>
      </c>
      <c r="O7" s="120"/>
      <c r="P7" s="45" t="s">
        <v>60</v>
      </c>
      <c r="Q7" s="46" t="s">
        <v>61</v>
      </c>
      <c r="R7" s="120" t="s">
        <v>62</v>
      </c>
      <c r="S7" s="121"/>
    </row>
    <row r="8" spans="1:19" ht="13.5" customHeight="1">
      <c r="A8" s="21" t="s">
        <v>74</v>
      </c>
      <c r="B8" s="45" t="s">
        <v>26</v>
      </c>
      <c r="C8" s="45" t="s">
        <v>27</v>
      </c>
      <c r="D8" s="45" t="s">
        <v>26</v>
      </c>
      <c r="E8" s="45" t="s">
        <v>27</v>
      </c>
      <c r="F8" s="45" t="s">
        <v>26</v>
      </c>
      <c r="G8" s="45" t="s">
        <v>96</v>
      </c>
      <c r="H8" s="45" t="s">
        <v>26</v>
      </c>
      <c r="I8" s="45" t="s">
        <v>27</v>
      </c>
      <c r="J8" s="45" t="s">
        <v>26</v>
      </c>
      <c r="K8" s="45" t="s">
        <v>27</v>
      </c>
      <c r="L8" s="45" t="s">
        <v>26</v>
      </c>
      <c r="M8" s="45" t="s">
        <v>27</v>
      </c>
      <c r="N8" s="45" t="s">
        <v>26</v>
      </c>
      <c r="O8" s="45" t="s">
        <v>27</v>
      </c>
      <c r="P8" s="45" t="s">
        <v>27</v>
      </c>
      <c r="Q8" s="45" t="s">
        <v>27</v>
      </c>
      <c r="R8" s="45" t="s">
        <v>26</v>
      </c>
      <c r="S8" s="55" t="s">
        <v>27</v>
      </c>
    </row>
    <row r="9" spans="1:19" ht="13.5" customHeight="1">
      <c r="A9" s="56" t="s">
        <v>0</v>
      </c>
      <c r="B9" s="47" t="s">
        <v>1</v>
      </c>
      <c r="C9" s="47" t="s">
        <v>2</v>
      </c>
      <c r="D9" s="47">
        <v>4</v>
      </c>
      <c r="E9" s="47">
        <v>5</v>
      </c>
      <c r="F9" s="47">
        <v>6</v>
      </c>
      <c r="G9" s="47">
        <v>7</v>
      </c>
      <c r="H9" s="47">
        <v>8</v>
      </c>
      <c r="I9" s="47">
        <v>9</v>
      </c>
      <c r="J9" s="47">
        <v>10</v>
      </c>
      <c r="K9" s="47">
        <v>11</v>
      </c>
      <c r="L9" s="47">
        <v>12</v>
      </c>
      <c r="M9" s="47">
        <v>13</v>
      </c>
      <c r="N9" s="47">
        <v>14</v>
      </c>
      <c r="O9" s="47">
        <v>15</v>
      </c>
      <c r="P9" s="47">
        <v>16</v>
      </c>
      <c r="Q9" s="47">
        <v>17</v>
      </c>
      <c r="R9" s="47">
        <v>18</v>
      </c>
      <c r="S9" s="57">
        <v>19</v>
      </c>
    </row>
    <row r="10" spans="1:19" s="36" customFormat="1" ht="13.5" customHeight="1">
      <c r="A10" s="58" t="s">
        <v>19</v>
      </c>
      <c r="B10" s="40">
        <v>4010</v>
      </c>
      <c r="C10" s="40">
        <v>43001</v>
      </c>
      <c r="D10" s="40">
        <v>6156</v>
      </c>
      <c r="E10" s="40">
        <v>88622</v>
      </c>
      <c r="F10" s="40">
        <v>106</v>
      </c>
      <c r="G10" s="40">
        <v>535</v>
      </c>
      <c r="H10" s="40">
        <v>117</v>
      </c>
      <c r="I10" s="40">
        <v>114</v>
      </c>
      <c r="J10" s="40" t="s">
        <v>63</v>
      </c>
      <c r="K10" s="40" t="s">
        <v>63</v>
      </c>
      <c r="L10" s="40">
        <v>2984</v>
      </c>
      <c r="M10" s="40">
        <v>9697</v>
      </c>
      <c r="N10" s="40">
        <v>3220</v>
      </c>
      <c r="O10" s="40">
        <v>3765</v>
      </c>
      <c r="P10" s="40">
        <v>40</v>
      </c>
      <c r="Q10" s="40">
        <v>10</v>
      </c>
      <c r="R10" s="40">
        <f>SUM(B10,D10,F10,H10,J10,L10,N10)</f>
        <v>16593</v>
      </c>
      <c r="S10" s="59">
        <f t="shared" ref="S10:S20" si="0">SUM(C10,E10,G10,I10,K10,M10,O10,P10,Q10)</f>
        <v>145784</v>
      </c>
    </row>
    <row r="11" spans="1:19" s="36" customFormat="1" ht="13.5" customHeight="1">
      <c r="A11" s="60" t="s">
        <v>20</v>
      </c>
      <c r="B11" s="41">
        <v>3788</v>
      </c>
      <c r="C11" s="41">
        <v>45203</v>
      </c>
      <c r="D11" s="41">
        <v>6092</v>
      </c>
      <c r="E11" s="41">
        <v>84815</v>
      </c>
      <c r="F11" s="41">
        <v>70</v>
      </c>
      <c r="G11" s="41">
        <v>735</v>
      </c>
      <c r="H11" s="41">
        <v>117</v>
      </c>
      <c r="I11" s="41">
        <v>114</v>
      </c>
      <c r="J11" s="41" t="s">
        <v>63</v>
      </c>
      <c r="K11" s="41" t="s">
        <v>63</v>
      </c>
      <c r="L11" s="41">
        <v>2984</v>
      </c>
      <c r="M11" s="41">
        <v>9697</v>
      </c>
      <c r="N11" s="41">
        <v>3220</v>
      </c>
      <c r="O11" s="41">
        <v>3765</v>
      </c>
      <c r="P11" s="41">
        <v>40</v>
      </c>
      <c r="Q11" s="41">
        <v>10</v>
      </c>
      <c r="R11" s="41">
        <f t="shared" ref="R11:R20" si="1">SUM(B11,D11,F11,H11,J11,L11,N11)</f>
        <v>16271</v>
      </c>
      <c r="S11" s="61">
        <f t="shared" si="0"/>
        <v>144379</v>
      </c>
    </row>
    <row r="12" spans="1:19" s="36" customFormat="1" ht="13.5" customHeight="1">
      <c r="A12" s="58" t="s">
        <v>31</v>
      </c>
      <c r="B12" s="40">
        <v>4661</v>
      </c>
      <c r="C12" s="40">
        <v>45942</v>
      </c>
      <c r="D12" s="40">
        <v>6082</v>
      </c>
      <c r="E12" s="40">
        <v>88334</v>
      </c>
      <c r="F12" s="40">
        <v>101</v>
      </c>
      <c r="G12" s="40">
        <v>580</v>
      </c>
      <c r="H12" s="40">
        <v>106</v>
      </c>
      <c r="I12" s="40">
        <v>121</v>
      </c>
      <c r="J12" s="40" t="s">
        <v>63</v>
      </c>
      <c r="K12" s="40" t="s">
        <v>63</v>
      </c>
      <c r="L12" s="40">
        <v>3102</v>
      </c>
      <c r="M12" s="40">
        <v>13161</v>
      </c>
      <c r="N12" s="40">
        <v>5155</v>
      </c>
      <c r="O12" s="40">
        <v>5113</v>
      </c>
      <c r="P12" s="40">
        <v>40</v>
      </c>
      <c r="Q12" s="40">
        <v>10</v>
      </c>
      <c r="R12" s="40">
        <f t="shared" si="1"/>
        <v>19207</v>
      </c>
      <c r="S12" s="59">
        <f t="shared" si="0"/>
        <v>153301</v>
      </c>
    </row>
    <row r="13" spans="1:19" s="36" customFormat="1" ht="13.5" customHeight="1">
      <c r="A13" s="60" t="s">
        <v>32</v>
      </c>
      <c r="B13" s="41">
        <v>5049</v>
      </c>
      <c r="C13" s="41">
        <v>50867</v>
      </c>
      <c r="D13" s="41">
        <v>6744</v>
      </c>
      <c r="E13" s="41">
        <v>101246</v>
      </c>
      <c r="F13" s="41">
        <v>118</v>
      </c>
      <c r="G13" s="41">
        <v>659</v>
      </c>
      <c r="H13" s="41">
        <v>106</v>
      </c>
      <c r="I13" s="41">
        <v>121</v>
      </c>
      <c r="J13" s="41">
        <v>131</v>
      </c>
      <c r="K13" s="41">
        <v>159</v>
      </c>
      <c r="L13" s="41">
        <v>3147</v>
      </c>
      <c r="M13" s="41">
        <v>9835</v>
      </c>
      <c r="N13" s="41">
        <v>3150</v>
      </c>
      <c r="O13" s="41">
        <v>4001</v>
      </c>
      <c r="P13" s="41">
        <v>40</v>
      </c>
      <c r="Q13" s="41">
        <v>10</v>
      </c>
      <c r="R13" s="41">
        <f t="shared" si="1"/>
        <v>18445</v>
      </c>
      <c r="S13" s="61">
        <f t="shared" si="0"/>
        <v>166938</v>
      </c>
    </row>
    <row r="14" spans="1:19" s="36" customFormat="1" ht="13.5" customHeight="1">
      <c r="A14" s="58" t="s">
        <v>33</v>
      </c>
      <c r="B14" s="40">
        <v>5324</v>
      </c>
      <c r="C14" s="40">
        <v>55356</v>
      </c>
      <c r="D14" s="40">
        <v>7213</v>
      </c>
      <c r="E14" s="40">
        <v>111399</v>
      </c>
      <c r="F14" s="40">
        <v>129</v>
      </c>
      <c r="G14" s="40">
        <v>654</v>
      </c>
      <c r="H14" s="40">
        <v>130</v>
      </c>
      <c r="I14" s="40">
        <v>149</v>
      </c>
      <c r="J14" s="40">
        <v>262</v>
      </c>
      <c r="K14" s="40">
        <v>202</v>
      </c>
      <c r="L14" s="40">
        <v>3283</v>
      </c>
      <c r="M14" s="40">
        <v>11263</v>
      </c>
      <c r="N14" s="40">
        <v>2366</v>
      </c>
      <c r="O14" s="40">
        <v>3705</v>
      </c>
      <c r="P14" s="40">
        <v>35</v>
      </c>
      <c r="Q14" s="40">
        <v>52</v>
      </c>
      <c r="R14" s="40">
        <f t="shared" si="1"/>
        <v>18707</v>
      </c>
      <c r="S14" s="59">
        <f t="shared" si="0"/>
        <v>182815</v>
      </c>
    </row>
    <row r="15" spans="1:19" s="36" customFormat="1" ht="13.5" customHeight="1">
      <c r="A15" s="60" t="s">
        <v>34</v>
      </c>
      <c r="B15" s="41">
        <v>5554</v>
      </c>
      <c r="C15" s="41">
        <v>59563</v>
      </c>
      <c r="D15" s="41">
        <v>7581</v>
      </c>
      <c r="E15" s="41">
        <v>114993</v>
      </c>
      <c r="F15" s="41">
        <v>144</v>
      </c>
      <c r="G15" s="41">
        <v>880</v>
      </c>
      <c r="H15" s="41">
        <v>132</v>
      </c>
      <c r="I15" s="41">
        <v>150</v>
      </c>
      <c r="J15" s="41">
        <v>324</v>
      </c>
      <c r="K15" s="41">
        <v>178</v>
      </c>
      <c r="L15" s="41">
        <v>3207</v>
      </c>
      <c r="M15" s="41">
        <v>12007</v>
      </c>
      <c r="N15" s="41">
        <v>2448</v>
      </c>
      <c r="O15" s="41">
        <v>3953</v>
      </c>
      <c r="P15" s="41">
        <v>37</v>
      </c>
      <c r="Q15" s="41">
        <v>51</v>
      </c>
      <c r="R15" s="41">
        <f t="shared" si="1"/>
        <v>19390</v>
      </c>
      <c r="S15" s="61">
        <f t="shared" si="0"/>
        <v>191812</v>
      </c>
    </row>
    <row r="16" spans="1:19" s="36" customFormat="1" ht="13.5" customHeight="1">
      <c r="A16" s="58" t="s">
        <v>35</v>
      </c>
      <c r="B16" s="40">
        <v>5857.2</v>
      </c>
      <c r="C16" s="40">
        <v>65586.3</v>
      </c>
      <c r="D16" s="40">
        <v>7848.3</v>
      </c>
      <c r="E16" s="40">
        <v>128448.8</v>
      </c>
      <c r="F16" s="40">
        <v>166.3</v>
      </c>
      <c r="G16" s="40">
        <v>868.4</v>
      </c>
      <c r="H16" s="40">
        <v>132</v>
      </c>
      <c r="I16" s="40">
        <v>177</v>
      </c>
      <c r="J16" s="40">
        <v>397</v>
      </c>
      <c r="K16" s="40">
        <v>396</v>
      </c>
      <c r="L16" s="40">
        <v>3189.6</v>
      </c>
      <c r="M16" s="40">
        <v>11299.6</v>
      </c>
      <c r="N16" s="40">
        <v>2617</v>
      </c>
      <c r="O16" s="40">
        <v>4357</v>
      </c>
      <c r="P16" s="40">
        <v>37</v>
      </c>
      <c r="Q16" s="40">
        <v>65</v>
      </c>
      <c r="R16" s="40">
        <f t="shared" si="1"/>
        <v>20207.399999999998</v>
      </c>
      <c r="S16" s="59">
        <f t="shared" si="0"/>
        <v>211235.1</v>
      </c>
    </row>
    <row r="17" spans="1:19" s="36" customFormat="1" ht="13.5" customHeight="1">
      <c r="A17" s="60" t="s">
        <v>36</v>
      </c>
      <c r="B17" s="41">
        <v>6100.9</v>
      </c>
      <c r="C17" s="41">
        <v>68465.5</v>
      </c>
      <c r="D17" s="41">
        <v>7980.7</v>
      </c>
      <c r="E17" s="41">
        <v>129076.8</v>
      </c>
      <c r="F17" s="41">
        <v>166.5</v>
      </c>
      <c r="G17" s="41">
        <v>987.4</v>
      </c>
      <c r="H17" s="41">
        <v>136</v>
      </c>
      <c r="I17" s="41">
        <v>172.6</v>
      </c>
      <c r="J17" s="41">
        <v>430</v>
      </c>
      <c r="K17" s="41">
        <v>430</v>
      </c>
      <c r="L17" s="41">
        <v>3217.3</v>
      </c>
      <c r="M17" s="41">
        <v>11336.4</v>
      </c>
      <c r="N17" s="41">
        <v>2629.44</v>
      </c>
      <c r="O17" s="41">
        <v>4144.91</v>
      </c>
      <c r="P17" s="41">
        <v>37</v>
      </c>
      <c r="Q17" s="41">
        <v>65</v>
      </c>
      <c r="R17" s="41">
        <f t="shared" si="1"/>
        <v>20660.839999999997</v>
      </c>
      <c r="S17" s="61">
        <f t="shared" si="0"/>
        <v>214715.61</v>
      </c>
    </row>
    <row r="18" spans="1:19" s="36" customFormat="1" ht="13.5" customHeight="1">
      <c r="A18" s="58" t="s">
        <v>65</v>
      </c>
      <c r="B18" s="40">
        <v>6329.2</v>
      </c>
      <c r="C18" s="40">
        <v>71515.5</v>
      </c>
      <c r="D18" s="40">
        <v>7984.8459999999986</v>
      </c>
      <c r="E18" s="40">
        <v>133737.60000000001</v>
      </c>
      <c r="F18" s="40">
        <v>182.89</v>
      </c>
      <c r="G18" s="40">
        <v>1020.6</v>
      </c>
      <c r="H18" s="40">
        <v>141.80000000000001</v>
      </c>
      <c r="I18" s="40">
        <v>193</v>
      </c>
      <c r="J18" s="40">
        <v>508.6</v>
      </c>
      <c r="K18" s="40">
        <v>572.5</v>
      </c>
      <c r="L18" s="40">
        <v>3264.6</v>
      </c>
      <c r="M18" s="40">
        <v>11928.2</v>
      </c>
      <c r="N18" s="40">
        <v>2463.6999999999998</v>
      </c>
      <c r="O18" s="40">
        <v>4015.95</v>
      </c>
      <c r="P18" s="40">
        <v>40.6</v>
      </c>
      <c r="Q18" s="40">
        <v>65</v>
      </c>
      <c r="R18" s="40">
        <f>SUM(B18,D18,F18,H18,J18,L18,N18)</f>
        <v>20875.635999999999</v>
      </c>
      <c r="S18" s="59">
        <f t="shared" si="0"/>
        <v>223088.95000000004</v>
      </c>
    </row>
    <row r="19" spans="1:19" s="36" customFormat="1" ht="13.5" customHeight="1">
      <c r="A19" s="60" t="s">
        <v>78</v>
      </c>
      <c r="B19" s="41">
        <v>6383</v>
      </c>
      <c r="C19" s="41">
        <v>74877.5</v>
      </c>
      <c r="D19" s="41">
        <v>8494.5</v>
      </c>
      <c r="E19" s="41">
        <v>146554.5</v>
      </c>
      <c r="F19" s="41">
        <v>190.9</v>
      </c>
      <c r="G19" s="41">
        <v>1031.3</v>
      </c>
      <c r="H19" s="42" t="s">
        <v>75</v>
      </c>
      <c r="I19" s="41"/>
      <c r="J19" s="41">
        <v>510.1</v>
      </c>
      <c r="K19" s="41">
        <v>605.20000000000005</v>
      </c>
      <c r="L19" s="41">
        <v>3305.7</v>
      </c>
      <c r="M19" s="41">
        <v>12007</v>
      </c>
      <c r="N19" s="41">
        <v>2940.4</v>
      </c>
      <c r="O19" s="41">
        <v>5350.5</v>
      </c>
      <c r="P19" s="41">
        <v>40.6</v>
      </c>
      <c r="Q19" s="41">
        <v>65</v>
      </c>
      <c r="R19" s="41">
        <f t="shared" si="1"/>
        <v>21824.600000000002</v>
      </c>
      <c r="S19" s="61">
        <f t="shared" si="0"/>
        <v>240531.6</v>
      </c>
    </row>
    <row r="20" spans="1:19" s="36" customFormat="1" ht="13.5" customHeight="1">
      <c r="A20" s="58" t="s">
        <v>79</v>
      </c>
      <c r="B20" s="40">
        <v>6705</v>
      </c>
      <c r="C20" s="40">
        <v>76424.210000000006</v>
      </c>
      <c r="D20" s="40">
        <v>8989.5400000000009</v>
      </c>
      <c r="E20" s="40">
        <v>156325.48000000001</v>
      </c>
      <c r="F20" s="40">
        <v>253.66</v>
      </c>
      <c r="G20" s="40">
        <v>1651.61</v>
      </c>
      <c r="H20" s="40"/>
      <c r="I20" s="40"/>
      <c r="J20" s="40">
        <v>505.6</v>
      </c>
      <c r="K20" s="40">
        <v>565.70000000000005</v>
      </c>
      <c r="L20" s="40">
        <v>3576.53</v>
      </c>
      <c r="M20" s="40">
        <v>16358.68</v>
      </c>
      <c r="N20" s="40">
        <v>3212.47</v>
      </c>
      <c r="O20" s="40">
        <v>5951.46</v>
      </c>
      <c r="P20" s="40" t="s">
        <v>84</v>
      </c>
      <c r="Q20" s="40" t="s">
        <v>84</v>
      </c>
      <c r="R20" s="40">
        <f t="shared" si="1"/>
        <v>23242.799999999999</v>
      </c>
      <c r="S20" s="59">
        <f t="shared" si="0"/>
        <v>257277.13999999998</v>
      </c>
    </row>
    <row r="21" spans="1:19" s="37" customFormat="1" ht="13.5" customHeight="1">
      <c r="A21" s="60" t="s">
        <v>83</v>
      </c>
      <c r="B21" s="41">
        <v>6982</v>
      </c>
      <c r="C21" s="41">
        <v>81285</v>
      </c>
      <c r="D21" s="41">
        <v>9205</v>
      </c>
      <c r="E21" s="41">
        <v>162187</v>
      </c>
      <c r="F21" s="41">
        <v>233</v>
      </c>
      <c r="G21" s="41">
        <v>1729</v>
      </c>
      <c r="H21" s="41"/>
      <c r="I21" s="41"/>
      <c r="J21" s="41">
        <v>557</v>
      </c>
      <c r="K21" s="41">
        <v>918</v>
      </c>
      <c r="L21" s="41">
        <v>3641</v>
      </c>
      <c r="M21" s="41">
        <v>16985</v>
      </c>
      <c r="N21" s="41">
        <v>3076</v>
      </c>
      <c r="O21" s="41">
        <v>5744</v>
      </c>
      <c r="P21" s="41" t="s">
        <v>84</v>
      </c>
      <c r="Q21" s="41" t="s">
        <v>84</v>
      </c>
      <c r="R21" s="41">
        <v>23695</v>
      </c>
      <c r="S21" s="61">
        <v>268847</v>
      </c>
    </row>
    <row r="22" spans="1:19" s="37" customFormat="1" ht="13.5" customHeight="1">
      <c r="A22" s="58" t="s">
        <v>93</v>
      </c>
      <c r="B22" s="40">
        <v>7216.3119999999999</v>
      </c>
      <c r="C22" s="40">
        <v>88977.134449999998</v>
      </c>
      <c r="D22" s="40">
        <v>9396.0571999999993</v>
      </c>
      <c r="E22" s="40">
        <v>162896.91059000001</v>
      </c>
      <c r="F22" s="40">
        <v>255.02203</v>
      </c>
      <c r="G22" s="40">
        <v>1754.4914969999998</v>
      </c>
      <c r="H22" s="40"/>
      <c r="I22" s="40"/>
      <c r="J22" s="40">
        <v>493.25200000000001</v>
      </c>
      <c r="K22" s="40">
        <v>895.30218000000002</v>
      </c>
      <c r="L22" s="40">
        <v>3674.5970000000007</v>
      </c>
      <c r="M22" s="40">
        <v>16301.22347513143</v>
      </c>
      <c r="N22" s="40">
        <v>3163.241</v>
      </c>
      <c r="O22" s="40">
        <v>5908.2900000000018</v>
      </c>
      <c r="P22" s="40">
        <v>17</v>
      </c>
      <c r="Q22" s="40">
        <v>76.149999999999991</v>
      </c>
      <c r="R22" s="40">
        <v>24198.481229999998</v>
      </c>
      <c r="S22" s="59">
        <v>277352.03670965589</v>
      </c>
    </row>
    <row r="23" spans="1:19" s="37" customFormat="1" ht="13.5" customHeight="1">
      <c r="A23" s="60" t="s">
        <v>95</v>
      </c>
      <c r="B23" s="41">
        <v>6242.2880500000028</v>
      </c>
      <c r="C23" s="41">
        <v>86283.024279999969</v>
      </c>
      <c r="D23" s="41">
        <v>9493.6582500000022</v>
      </c>
      <c r="E23" s="41">
        <v>167058.496354</v>
      </c>
      <c r="F23" s="41">
        <v>246.12989999999996</v>
      </c>
      <c r="G23" s="41">
        <v>1640.5533807264958</v>
      </c>
      <c r="H23" s="41"/>
      <c r="I23" s="41"/>
      <c r="J23" s="41">
        <v>507.84299999999996</v>
      </c>
      <c r="K23" s="41">
        <v>830.84549199999992</v>
      </c>
      <c r="L23" s="41">
        <v>3537.7930000000006</v>
      </c>
      <c r="M23" s="41">
        <v>15644.416999999996</v>
      </c>
      <c r="N23" s="41">
        <v>3188.0460000000003</v>
      </c>
      <c r="O23" s="41">
        <v>5732.420000000001</v>
      </c>
      <c r="P23" s="41">
        <v>28</v>
      </c>
      <c r="Q23" s="41">
        <v>76.149999999999991</v>
      </c>
      <c r="R23" s="41">
        <v>23215.758200000007</v>
      </c>
      <c r="S23" s="61">
        <v>277742.97946877411</v>
      </c>
    </row>
    <row r="24" spans="1:19" ht="13.5" customHeight="1">
      <c r="A24" s="80" t="s">
        <v>100</v>
      </c>
      <c r="B24" s="81"/>
      <c r="C24" s="81"/>
      <c r="D24" s="81"/>
      <c r="E24" s="81"/>
      <c r="F24" s="81"/>
      <c r="G24" s="81"/>
      <c r="H24" s="81"/>
      <c r="I24" s="81"/>
      <c r="J24" s="34"/>
      <c r="K24" s="34"/>
      <c r="L24" s="34"/>
      <c r="M24" s="34"/>
      <c r="N24" s="34"/>
      <c r="O24" s="34"/>
      <c r="P24" s="34"/>
      <c r="Q24" s="34"/>
      <c r="R24" s="34"/>
      <c r="S24" s="35"/>
    </row>
    <row r="25" spans="1:19" ht="13.5" customHeight="1">
      <c r="A25" s="33" t="s">
        <v>56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5"/>
    </row>
    <row r="26" spans="1:19" ht="13.5" customHeight="1">
      <c r="A26" s="25" t="s">
        <v>68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10"/>
      <c r="M26" s="10"/>
      <c r="N26" s="10"/>
      <c r="O26" s="10"/>
      <c r="P26" s="10"/>
      <c r="Q26" s="10"/>
      <c r="R26" s="10"/>
      <c r="S26" s="11"/>
    </row>
    <row r="27" spans="1:19" ht="13.5" customHeight="1">
      <c r="A27" s="38" t="s">
        <v>67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10"/>
      <c r="M27" s="10"/>
      <c r="N27" s="10"/>
      <c r="O27" s="10"/>
      <c r="P27" s="10"/>
      <c r="Q27" s="10"/>
      <c r="R27" s="10"/>
      <c r="S27" s="11"/>
    </row>
    <row r="28" spans="1:19" ht="13.5" customHeight="1">
      <c r="A28" s="118" t="s">
        <v>70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0"/>
      <c r="M28" s="10"/>
      <c r="N28" s="10"/>
      <c r="O28" s="10"/>
      <c r="P28" s="10"/>
      <c r="Q28" s="10"/>
      <c r="R28" s="10"/>
      <c r="S28" s="11"/>
    </row>
    <row r="29" spans="1:19" ht="13.5" customHeight="1">
      <c r="A29" s="122" t="s">
        <v>81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0"/>
      <c r="M29" s="10"/>
      <c r="N29" s="10"/>
      <c r="O29" s="10"/>
      <c r="P29" s="10"/>
      <c r="Q29" s="10"/>
      <c r="R29" s="10"/>
      <c r="S29" s="11"/>
    </row>
    <row r="30" spans="1:19" ht="13.5" customHeight="1">
      <c r="A30" s="122" t="s">
        <v>82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0"/>
      <c r="M30" s="10"/>
      <c r="N30" s="10"/>
      <c r="O30" s="10"/>
      <c r="P30" s="10"/>
      <c r="Q30" s="10"/>
      <c r="R30" s="10"/>
      <c r="S30" s="11"/>
    </row>
    <row r="31" spans="1:19" ht="13.5" customHeight="1">
      <c r="A31" s="124" t="s">
        <v>73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0"/>
      <c r="M31" s="10"/>
      <c r="N31" s="10"/>
      <c r="O31" s="10"/>
      <c r="P31" s="10"/>
      <c r="Q31" s="10"/>
      <c r="R31" s="10"/>
      <c r="S31" s="11"/>
    </row>
    <row r="32" spans="1:19" ht="13.5" customHeight="1" thickBo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4"/>
    </row>
  </sheetData>
  <mergeCells count="16">
    <mergeCell ref="A29:K29"/>
    <mergeCell ref="A30:K30"/>
    <mergeCell ref="A31:K31"/>
    <mergeCell ref="J7:K7"/>
    <mergeCell ref="L7:M7"/>
    <mergeCell ref="B7:C7"/>
    <mergeCell ref="D7:E7"/>
    <mergeCell ref="F7:G7"/>
    <mergeCell ref="H7:I7"/>
    <mergeCell ref="A2:S2"/>
    <mergeCell ref="A4:S4"/>
    <mergeCell ref="A5:S5"/>
    <mergeCell ref="A6:S6"/>
    <mergeCell ref="A28:K28"/>
    <mergeCell ref="N7:O7"/>
    <mergeCell ref="R7:S7"/>
  </mergeCells>
  <pageMargins left="0.94488188976377963" right="0.23622047244094491" top="0.23622047244094491" bottom="0" header="0" footer="0"/>
  <pageSetup paperSize="9" scale="75" orientation="landscape" r:id="rId1"/>
  <headerFooter alignWithMargins="0"/>
  <ignoredErrors>
    <ignoredError sqref="A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syncVertical="1" syncRef="A16" transitionEvaluation="1"/>
  <dimension ref="A1:FR64"/>
  <sheetViews>
    <sheetView showGridLines="0" tabSelected="1" view="pageBreakPreview" topLeftCell="A16" zoomScaleSheetLayoutView="100" workbookViewId="0">
      <selection activeCell="E68" sqref="E68"/>
    </sheetView>
  </sheetViews>
  <sheetFormatPr defaultColWidth="9.625" defaultRowHeight="12.75"/>
  <cols>
    <col min="1" max="1" width="15" style="1" customWidth="1"/>
    <col min="2" max="37" width="10.125" style="1" customWidth="1"/>
    <col min="38" max="49" width="10.125" style="1" hidden="1" customWidth="1"/>
    <col min="50" max="50" width="7.875" style="1" customWidth="1"/>
    <col min="51" max="51" width="8.875" style="1" customWidth="1"/>
    <col min="52" max="52" width="7.5" style="1" customWidth="1"/>
    <col min="53" max="53" width="8.75" style="1" customWidth="1"/>
    <col min="54" max="54" width="8" style="1" customWidth="1"/>
    <col min="55" max="55" width="9" style="1" customWidth="1"/>
    <col min="56" max="56" width="8.375" style="1" customWidth="1"/>
    <col min="57" max="57" width="8.125" style="1" customWidth="1"/>
    <col min="58" max="58" width="8.625" style="1" customWidth="1"/>
    <col min="59" max="59" width="7.875" style="1" customWidth="1"/>
    <col min="60" max="85" width="10.125" style="1" customWidth="1"/>
    <col min="86" max="95" width="10.125" style="1" hidden="1" customWidth="1"/>
    <col min="96" max="105" width="10.125" style="1" customWidth="1"/>
    <col min="106" max="109" width="10.125" style="23" customWidth="1"/>
    <col min="110" max="110" width="50.625" style="23" customWidth="1"/>
    <col min="111" max="111" width="9.625" style="23"/>
    <col min="112" max="112" width="50.625" style="23" customWidth="1"/>
    <col min="113" max="174" width="9.625" style="23"/>
    <col min="175" max="16384" width="9.625" style="1"/>
  </cols>
  <sheetData>
    <row r="1" spans="1:174">
      <c r="A1" s="15"/>
      <c r="B1" s="73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73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73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73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73"/>
      <c r="AY1" s="16"/>
      <c r="AZ1" s="16"/>
      <c r="BA1" s="16"/>
      <c r="BB1" s="17"/>
      <c r="BC1" s="17"/>
      <c r="BD1" s="17"/>
      <c r="BE1" s="17"/>
      <c r="BF1" s="17"/>
      <c r="BG1" s="17"/>
      <c r="BH1" s="17"/>
      <c r="BI1" s="17"/>
      <c r="BJ1" s="73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73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73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73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54"/>
    </row>
    <row r="2" spans="1:174" ht="15.75">
      <c r="A2" s="43"/>
      <c r="B2" s="107" t="s">
        <v>97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 t="s">
        <v>97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 t="s">
        <v>97</v>
      </c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 t="s">
        <v>97</v>
      </c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 t="s">
        <v>97</v>
      </c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 t="s">
        <v>97</v>
      </c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 t="s">
        <v>97</v>
      </c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 t="s">
        <v>97</v>
      </c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7" t="s">
        <v>97</v>
      </c>
      <c r="CU2" s="107"/>
      <c r="CV2" s="107"/>
      <c r="CW2" s="107"/>
      <c r="CX2" s="107"/>
      <c r="CY2" s="107"/>
      <c r="CZ2" s="107"/>
      <c r="DA2" s="107"/>
      <c r="DB2" s="107"/>
      <c r="DC2" s="107"/>
      <c r="DD2" s="107"/>
      <c r="DE2" s="108"/>
    </row>
    <row r="3" spans="1:174">
      <c r="A3" s="18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74"/>
    </row>
    <row r="4" spans="1:174" ht="15.75">
      <c r="A4" s="30"/>
      <c r="B4" s="110" t="s">
        <v>102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 t="s">
        <v>102</v>
      </c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 t="s">
        <v>102</v>
      </c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 t="s">
        <v>102</v>
      </c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 t="s">
        <v>102</v>
      </c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 t="s">
        <v>102</v>
      </c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 t="s">
        <v>102</v>
      </c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 t="s">
        <v>102</v>
      </c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 t="s">
        <v>102</v>
      </c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1"/>
    </row>
    <row r="5" spans="1:174">
      <c r="A5" s="32"/>
      <c r="B5" s="113" t="s">
        <v>25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 t="s">
        <v>25</v>
      </c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 t="s">
        <v>25</v>
      </c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 t="s">
        <v>25</v>
      </c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 t="s">
        <v>25</v>
      </c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 t="s">
        <v>25</v>
      </c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 t="s">
        <v>25</v>
      </c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 t="s">
        <v>25</v>
      </c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 t="s">
        <v>25</v>
      </c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4"/>
    </row>
    <row r="6" spans="1:174" s="20" customFormat="1">
      <c r="A6" s="31"/>
      <c r="B6" s="116" t="s">
        <v>64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 t="s">
        <v>64</v>
      </c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 t="s">
        <v>64</v>
      </c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 t="s">
        <v>64</v>
      </c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 t="s">
        <v>64</v>
      </c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 t="s">
        <v>64</v>
      </c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 t="s">
        <v>64</v>
      </c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 t="s">
        <v>64</v>
      </c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 t="s">
        <v>64</v>
      </c>
      <c r="CU6" s="116"/>
      <c r="CV6" s="116"/>
      <c r="CW6" s="116"/>
      <c r="CX6" s="116"/>
      <c r="CY6" s="116"/>
      <c r="CZ6" s="116"/>
      <c r="DA6" s="116"/>
      <c r="DB6" s="116"/>
      <c r="DC6" s="116"/>
      <c r="DD6" s="116"/>
      <c r="DE6" s="117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</row>
    <row r="7" spans="1:174" ht="12.75" customHeight="1">
      <c r="A7" s="22"/>
      <c r="B7" s="134" t="s">
        <v>24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40"/>
      <c r="N7" s="134" t="s">
        <v>28</v>
      </c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 t="s">
        <v>29</v>
      </c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28" t="s">
        <v>30</v>
      </c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9"/>
      <c r="AX7" s="134" t="s">
        <v>57</v>
      </c>
      <c r="AY7" s="135"/>
      <c r="AZ7" s="135"/>
      <c r="BA7" s="135"/>
      <c r="BB7" s="135"/>
      <c r="BC7" s="135"/>
      <c r="BD7" s="135"/>
      <c r="BE7" s="135"/>
      <c r="BF7" s="135"/>
      <c r="BG7" s="135"/>
      <c r="BH7" s="135"/>
      <c r="BI7" s="135"/>
      <c r="BJ7" s="135" t="s">
        <v>58</v>
      </c>
      <c r="BK7" s="135"/>
      <c r="BL7" s="135"/>
      <c r="BM7" s="135"/>
      <c r="BN7" s="135"/>
      <c r="BO7" s="135"/>
      <c r="BP7" s="135"/>
      <c r="BQ7" s="135"/>
      <c r="BR7" s="135"/>
      <c r="BS7" s="135"/>
      <c r="BT7" s="135"/>
      <c r="BU7" s="140"/>
      <c r="BV7" s="134" t="s">
        <v>59</v>
      </c>
      <c r="BW7" s="135"/>
      <c r="BX7" s="135"/>
      <c r="BY7" s="135"/>
      <c r="BZ7" s="135"/>
      <c r="CA7" s="135"/>
      <c r="CB7" s="135"/>
      <c r="CC7" s="135"/>
      <c r="CD7" s="135"/>
      <c r="CE7" s="135"/>
      <c r="CF7" s="135"/>
      <c r="CG7" s="140"/>
      <c r="CH7" s="127" t="s">
        <v>60</v>
      </c>
      <c r="CI7" s="128"/>
      <c r="CJ7" s="128"/>
      <c r="CK7" s="128"/>
      <c r="CL7" s="128"/>
      <c r="CM7" s="129"/>
      <c r="CN7" s="137" t="s">
        <v>61</v>
      </c>
      <c r="CO7" s="138"/>
      <c r="CP7" s="138"/>
      <c r="CQ7" s="138"/>
      <c r="CR7" s="138"/>
      <c r="CS7" s="139"/>
      <c r="CT7" s="134" t="s">
        <v>62</v>
      </c>
      <c r="CU7" s="135"/>
      <c r="CV7" s="135"/>
      <c r="CW7" s="135"/>
      <c r="CX7" s="135"/>
      <c r="CY7" s="135"/>
      <c r="CZ7" s="135"/>
      <c r="DA7" s="135"/>
      <c r="DB7" s="135"/>
      <c r="DC7" s="135"/>
      <c r="DD7" s="135"/>
      <c r="DE7" s="136"/>
    </row>
    <row r="8" spans="1:174" ht="15.75">
      <c r="A8" s="27" t="s">
        <v>92</v>
      </c>
      <c r="B8" s="131" t="s">
        <v>66</v>
      </c>
      <c r="C8" s="131"/>
      <c r="D8" s="131" t="s">
        <v>71</v>
      </c>
      <c r="E8" s="131"/>
      <c r="F8" s="131" t="s">
        <v>77</v>
      </c>
      <c r="G8" s="131"/>
      <c r="H8" s="131" t="s">
        <v>83</v>
      </c>
      <c r="I8" s="131"/>
      <c r="J8" s="132" t="s">
        <v>93</v>
      </c>
      <c r="K8" s="133"/>
      <c r="L8" s="132" t="s">
        <v>94</v>
      </c>
      <c r="M8" s="133"/>
      <c r="N8" s="131" t="s">
        <v>66</v>
      </c>
      <c r="O8" s="131"/>
      <c r="P8" s="131" t="s">
        <v>71</v>
      </c>
      <c r="Q8" s="131"/>
      <c r="R8" s="131" t="s">
        <v>77</v>
      </c>
      <c r="S8" s="131"/>
      <c r="T8" s="131" t="s">
        <v>83</v>
      </c>
      <c r="U8" s="131"/>
      <c r="V8" s="132" t="s">
        <v>93</v>
      </c>
      <c r="W8" s="133"/>
      <c r="X8" s="132" t="s">
        <v>94</v>
      </c>
      <c r="Y8" s="133"/>
      <c r="Z8" s="131" t="s">
        <v>66</v>
      </c>
      <c r="AA8" s="131"/>
      <c r="AB8" s="131" t="s">
        <v>71</v>
      </c>
      <c r="AC8" s="131"/>
      <c r="AD8" s="131" t="s">
        <v>77</v>
      </c>
      <c r="AE8" s="131"/>
      <c r="AF8" s="131" t="s">
        <v>83</v>
      </c>
      <c r="AG8" s="131"/>
      <c r="AH8" s="132" t="s">
        <v>93</v>
      </c>
      <c r="AI8" s="133"/>
      <c r="AJ8" s="132" t="s">
        <v>94</v>
      </c>
      <c r="AK8" s="133"/>
      <c r="AL8" s="132" t="s">
        <v>66</v>
      </c>
      <c r="AM8" s="133"/>
      <c r="AN8" s="132" t="s">
        <v>71</v>
      </c>
      <c r="AO8" s="133"/>
      <c r="AP8" s="132" t="s">
        <v>77</v>
      </c>
      <c r="AQ8" s="133"/>
      <c r="AR8" s="132" t="s">
        <v>83</v>
      </c>
      <c r="AS8" s="133"/>
      <c r="AT8" s="132" t="s">
        <v>93</v>
      </c>
      <c r="AU8" s="133"/>
      <c r="AV8" s="132" t="s">
        <v>94</v>
      </c>
      <c r="AW8" s="133"/>
      <c r="AX8" s="131" t="s">
        <v>66</v>
      </c>
      <c r="AY8" s="131"/>
      <c r="AZ8" s="131" t="s">
        <v>71</v>
      </c>
      <c r="BA8" s="131"/>
      <c r="BB8" s="131" t="s">
        <v>77</v>
      </c>
      <c r="BC8" s="131"/>
      <c r="BD8" s="131" t="s">
        <v>83</v>
      </c>
      <c r="BE8" s="131"/>
      <c r="BF8" s="132" t="s">
        <v>93</v>
      </c>
      <c r="BG8" s="133"/>
      <c r="BH8" s="132" t="s">
        <v>94</v>
      </c>
      <c r="BI8" s="133"/>
      <c r="BJ8" s="131" t="s">
        <v>66</v>
      </c>
      <c r="BK8" s="131"/>
      <c r="BL8" s="131" t="s">
        <v>71</v>
      </c>
      <c r="BM8" s="131"/>
      <c r="BN8" s="131" t="s">
        <v>77</v>
      </c>
      <c r="BO8" s="131"/>
      <c r="BP8" s="131" t="s">
        <v>83</v>
      </c>
      <c r="BQ8" s="131"/>
      <c r="BR8" s="132" t="s">
        <v>93</v>
      </c>
      <c r="BS8" s="133"/>
      <c r="BT8" s="132" t="s">
        <v>94</v>
      </c>
      <c r="BU8" s="133"/>
      <c r="BV8" s="131" t="s">
        <v>66</v>
      </c>
      <c r="BW8" s="131"/>
      <c r="BX8" s="131" t="s">
        <v>71</v>
      </c>
      <c r="BY8" s="131"/>
      <c r="BZ8" s="131" t="s">
        <v>77</v>
      </c>
      <c r="CA8" s="131"/>
      <c r="CB8" s="131" t="s">
        <v>83</v>
      </c>
      <c r="CC8" s="131"/>
      <c r="CD8" s="132" t="s">
        <v>93</v>
      </c>
      <c r="CE8" s="133"/>
      <c r="CF8" s="132" t="s">
        <v>94</v>
      </c>
      <c r="CG8" s="133"/>
      <c r="CH8" s="47" t="s">
        <v>66</v>
      </c>
      <c r="CI8" s="47" t="s">
        <v>71</v>
      </c>
      <c r="CJ8" s="47" t="s">
        <v>77</v>
      </c>
      <c r="CK8" s="47" t="s">
        <v>83</v>
      </c>
      <c r="CL8" s="29" t="s">
        <v>93</v>
      </c>
      <c r="CM8" s="29" t="s">
        <v>94</v>
      </c>
      <c r="CN8" s="47" t="s">
        <v>66</v>
      </c>
      <c r="CO8" s="47" t="s">
        <v>71</v>
      </c>
      <c r="CP8" s="47" t="s">
        <v>77</v>
      </c>
      <c r="CQ8" s="47" t="s">
        <v>83</v>
      </c>
      <c r="CR8" s="29" t="s">
        <v>93</v>
      </c>
      <c r="CS8" s="29" t="s">
        <v>94</v>
      </c>
      <c r="CT8" s="142" t="s">
        <v>66</v>
      </c>
      <c r="CU8" s="133"/>
      <c r="CV8" s="132" t="s">
        <v>71</v>
      </c>
      <c r="CW8" s="133"/>
      <c r="CX8" s="132" t="s">
        <v>77</v>
      </c>
      <c r="CY8" s="133"/>
      <c r="CZ8" s="132" t="s">
        <v>83</v>
      </c>
      <c r="DA8" s="133"/>
      <c r="DB8" s="132" t="s">
        <v>93</v>
      </c>
      <c r="DC8" s="133"/>
      <c r="DD8" s="132" t="s">
        <v>94</v>
      </c>
      <c r="DE8" s="141"/>
    </row>
    <row r="9" spans="1:174">
      <c r="A9" s="28"/>
      <c r="B9" s="47" t="s">
        <v>26</v>
      </c>
      <c r="C9" s="26" t="s">
        <v>27</v>
      </c>
      <c r="D9" s="47" t="s">
        <v>26</v>
      </c>
      <c r="E9" s="26" t="s">
        <v>27</v>
      </c>
      <c r="F9" s="47" t="s">
        <v>26</v>
      </c>
      <c r="G9" s="26" t="s">
        <v>27</v>
      </c>
      <c r="H9" s="47" t="s">
        <v>26</v>
      </c>
      <c r="I9" s="26" t="s">
        <v>27</v>
      </c>
      <c r="J9" s="47" t="s">
        <v>26</v>
      </c>
      <c r="K9" s="26" t="s">
        <v>27</v>
      </c>
      <c r="L9" s="47" t="s">
        <v>26</v>
      </c>
      <c r="M9" s="26" t="s">
        <v>27</v>
      </c>
      <c r="N9" s="47" t="s">
        <v>26</v>
      </c>
      <c r="O9" s="26" t="s">
        <v>27</v>
      </c>
      <c r="P9" s="47" t="s">
        <v>26</v>
      </c>
      <c r="Q9" s="26" t="s">
        <v>27</v>
      </c>
      <c r="R9" s="47" t="s">
        <v>26</v>
      </c>
      <c r="S9" s="26" t="s">
        <v>27</v>
      </c>
      <c r="T9" s="47" t="s">
        <v>26</v>
      </c>
      <c r="U9" s="26" t="s">
        <v>27</v>
      </c>
      <c r="V9" s="47" t="s">
        <v>26</v>
      </c>
      <c r="W9" s="26" t="s">
        <v>27</v>
      </c>
      <c r="X9" s="47" t="s">
        <v>26</v>
      </c>
      <c r="Y9" s="26" t="s">
        <v>27</v>
      </c>
      <c r="Z9" s="47" t="s">
        <v>26</v>
      </c>
      <c r="AA9" s="26" t="s">
        <v>27</v>
      </c>
      <c r="AB9" s="47" t="s">
        <v>26</v>
      </c>
      <c r="AC9" s="26" t="s">
        <v>27</v>
      </c>
      <c r="AD9" s="47" t="s">
        <v>26</v>
      </c>
      <c r="AE9" s="26" t="s">
        <v>27</v>
      </c>
      <c r="AF9" s="47" t="s">
        <v>26</v>
      </c>
      <c r="AG9" s="26" t="s">
        <v>27</v>
      </c>
      <c r="AH9" s="47" t="s">
        <v>26</v>
      </c>
      <c r="AI9" s="26" t="s">
        <v>27</v>
      </c>
      <c r="AJ9" s="47" t="s">
        <v>26</v>
      </c>
      <c r="AK9" s="26" t="s">
        <v>27</v>
      </c>
      <c r="AL9" s="47" t="s">
        <v>26</v>
      </c>
      <c r="AM9" s="26" t="s">
        <v>27</v>
      </c>
      <c r="AN9" s="47" t="s">
        <v>26</v>
      </c>
      <c r="AO9" s="26" t="s">
        <v>27</v>
      </c>
      <c r="AP9" s="47" t="s">
        <v>26</v>
      </c>
      <c r="AQ9" s="26" t="s">
        <v>27</v>
      </c>
      <c r="AR9" s="47" t="s">
        <v>26</v>
      </c>
      <c r="AS9" s="26" t="s">
        <v>27</v>
      </c>
      <c r="AT9" s="47" t="s">
        <v>26</v>
      </c>
      <c r="AU9" s="26" t="s">
        <v>27</v>
      </c>
      <c r="AV9" s="47" t="s">
        <v>26</v>
      </c>
      <c r="AW9" s="26" t="s">
        <v>27</v>
      </c>
      <c r="AX9" s="47" t="s">
        <v>26</v>
      </c>
      <c r="AY9" s="26" t="s">
        <v>27</v>
      </c>
      <c r="AZ9" s="47" t="s">
        <v>26</v>
      </c>
      <c r="BA9" s="26" t="s">
        <v>27</v>
      </c>
      <c r="BB9" s="47" t="s">
        <v>26</v>
      </c>
      <c r="BC9" s="26" t="s">
        <v>27</v>
      </c>
      <c r="BD9" s="47" t="s">
        <v>26</v>
      </c>
      <c r="BE9" s="26" t="s">
        <v>27</v>
      </c>
      <c r="BF9" s="47" t="s">
        <v>26</v>
      </c>
      <c r="BG9" s="26" t="s">
        <v>27</v>
      </c>
      <c r="BH9" s="47" t="s">
        <v>26</v>
      </c>
      <c r="BI9" s="26" t="s">
        <v>27</v>
      </c>
      <c r="BJ9" s="47" t="s">
        <v>26</v>
      </c>
      <c r="BK9" s="26" t="s">
        <v>27</v>
      </c>
      <c r="BL9" s="47" t="s">
        <v>26</v>
      </c>
      <c r="BM9" s="26" t="s">
        <v>27</v>
      </c>
      <c r="BN9" s="47" t="s">
        <v>26</v>
      </c>
      <c r="BO9" s="26" t="s">
        <v>27</v>
      </c>
      <c r="BP9" s="47" t="s">
        <v>26</v>
      </c>
      <c r="BQ9" s="26" t="s">
        <v>27</v>
      </c>
      <c r="BR9" s="47" t="s">
        <v>26</v>
      </c>
      <c r="BS9" s="26" t="s">
        <v>27</v>
      </c>
      <c r="BT9" s="47" t="s">
        <v>26</v>
      </c>
      <c r="BU9" s="26" t="s">
        <v>27</v>
      </c>
      <c r="BV9" s="47" t="s">
        <v>26</v>
      </c>
      <c r="BW9" s="26" t="s">
        <v>27</v>
      </c>
      <c r="BX9" s="47" t="s">
        <v>26</v>
      </c>
      <c r="BY9" s="26" t="s">
        <v>27</v>
      </c>
      <c r="BZ9" s="47" t="s">
        <v>26</v>
      </c>
      <c r="CA9" s="26" t="s">
        <v>27</v>
      </c>
      <c r="CB9" s="47" t="s">
        <v>26</v>
      </c>
      <c r="CC9" s="26" t="s">
        <v>27</v>
      </c>
      <c r="CD9" s="47" t="s">
        <v>26</v>
      </c>
      <c r="CE9" s="26" t="s">
        <v>27</v>
      </c>
      <c r="CF9" s="47" t="s">
        <v>26</v>
      </c>
      <c r="CG9" s="26" t="s">
        <v>27</v>
      </c>
      <c r="CH9" s="26" t="s">
        <v>27</v>
      </c>
      <c r="CI9" s="26" t="s">
        <v>27</v>
      </c>
      <c r="CJ9" s="26" t="s">
        <v>27</v>
      </c>
      <c r="CK9" s="26" t="s">
        <v>27</v>
      </c>
      <c r="CL9" s="26" t="s">
        <v>27</v>
      </c>
      <c r="CM9" s="26" t="s">
        <v>27</v>
      </c>
      <c r="CN9" s="26" t="s">
        <v>27</v>
      </c>
      <c r="CO9" s="26" t="s">
        <v>27</v>
      </c>
      <c r="CP9" s="26" t="s">
        <v>27</v>
      </c>
      <c r="CQ9" s="26" t="s">
        <v>27</v>
      </c>
      <c r="CR9" s="26" t="s">
        <v>27</v>
      </c>
      <c r="CS9" s="26" t="s">
        <v>27</v>
      </c>
      <c r="CT9" s="48" t="s">
        <v>26</v>
      </c>
      <c r="CU9" s="26" t="s">
        <v>27</v>
      </c>
      <c r="CV9" s="47" t="s">
        <v>26</v>
      </c>
      <c r="CW9" s="26" t="s">
        <v>27</v>
      </c>
      <c r="CX9" s="47" t="s">
        <v>26</v>
      </c>
      <c r="CY9" s="26" t="s">
        <v>27</v>
      </c>
      <c r="CZ9" s="47" t="s">
        <v>26</v>
      </c>
      <c r="DA9" s="26" t="s">
        <v>27</v>
      </c>
      <c r="DB9" s="47" t="s">
        <v>26</v>
      </c>
      <c r="DC9" s="26" t="s">
        <v>27</v>
      </c>
      <c r="DD9" s="47" t="s">
        <v>26</v>
      </c>
      <c r="DE9" s="75" t="s">
        <v>27</v>
      </c>
    </row>
    <row r="10" spans="1:174">
      <c r="A10" s="56">
        <v>1</v>
      </c>
      <c r="B10" s="47">
        <v>2</v>
      </c>
      <c r="C10" s="47">
        <v>3</v>
      </c>
      <c r="D10" s="47">
        <v>4</v>
      </c>
      <c r="E10" s="47">
        <v>5</v>
      </c>
      <c r="F10" s="47">
        <v>6</v>
      </c>
      <c r="G10" s="47">
        <v>7</v>
      </c>
      <c r="H10" s="47">
        <v>8</v>
      </c>
      <c r="I10" s="47">
        <v>9</v>
      </c>
      <c r="J10" s="47">
        <v>10</v>
      </c>
      <c r="K10" s="47">
        <v>11</v>
      </c>
      <c r="L10" s="47">
        <v>12</v>
      </c>
      <c r="M10" s="47">
        <v>13</v>
      </c>
      <c r="N10" s="47">
        <v>14</v>
      </c>
      <c r="O10" s="47">
        <v>15</v>
      </c>
      <c r="P10" s="47">
        <v>16</v>
      </c>
      <c r="Q10" s="47">
        <v>17</v>
      </c>
      <c r="R10" s="47">
        <v>18</v>
      </c>
      <c r="S10" s="47">
        <v>19</v>
      </c>
      <c r="T10" s="47">
        <v>20</v>
      </c>
      <c r="U10" s="47">
        <v>21</v>
      </c>
      <c r="V10" s="47">
        <v>22</v>
      </c>
      <c r="W10" s="47">
        <v>23</v>
      </c>
      <c r="X10" s="47">
        <v>24</v>
      </c>
      <c r="Y10" s="47">
        <v>25</v>
      </c>
      <c r="Z10" s="47">
        <v>26</v>
      </c>
      <c r="AA10" s="47">
        <v>27</v>
      </c>
      <c r="AB10" s="47">
        <v>28</v>
      </c>
      <c r="AC10" s="47">
        <v>29</v>
      </c>
      <c r="AD10" s="47">
        <v>30</v>
      </c>
      <c r="AE10" s="47">
        <v>31</v>
      </c>
      <c r="AF10" s="47">
        <v>32</v>
      </c>
      <c r="AG10" s="47">
        <v>33</v>
      </c>
      <c r="AH10" s="47">
        <v>34</v>
      </c>
      <c r="AI10" s="47">
        <v>35</v>
      </c>
      <c r="AJ10" s="47">
        <v>36</v>
      </c>
      <c r="AK10" s="47">
        <v>37</v>
      </c>
      <c r="AL10" s="47">
        <v>38</v>
      </c>
      <c r="AM10" s="47">
        <v>39</v>
      </c>
      <c r="AN10" s="47">
        <v>40</v>
      </c>
      <c r="AO10" s="47">
        <v>41</v>
      </c>
      <c r="AP10" s="47">
        <v>42</v>
      </c>
      <c r="AQ10" s="47">
        <v>43</v>
      </c>
      <c r="AR10" s="47">
        <v>44</v>
      </c>
      <c r="AS10" s="47">
        <v>45</v>
      </c>
      <c r="AT10" s="47">
        <v>46</v>
      </c>
      <c r="AU10" s="47">
        <v>47</v>
      </c>
      <c r="AV10" s="47">
        <v>48</v>
      </c>
      <c r="AW10" s="47">
        <v>49</v>
      </c>
      <c r="AX10" s="47">
        <v>50</v>
      </c>
      <c r="AY10" s="47">
        <v>51</v>
      </c>
      <c r="AZ10" s="47">
        <v>52</v>
      </c>
      <c r="BA10" s="47">
        <v>53</v>
      </c>
      <c r="BB10" s="47">
        <v>54</v>
      </c>
      <c r="BC10" s="47">
        <v>55</v>
      </c>
      <c r="BD10" s="47">
        <v>56</v>
      </c>
      <c r="BE10" s="47">
        <v>57</v>
      </c>
      <c r="BF10" s="47">
        <v>58</v>
      </c>
      <c r="BG10" s="47">
        <v>59</v>
      </c>
      <c r="BH10" s="47">
        <v>60</v>
      </c>
      <c r="BI10" s="47">
        <v>61</v>
      </c>
      <c r="BJ10" s="47">
        <v>62</v>
      </c>
      <c r="BK10" s="47">
        <v>63</v>
      </c>
      <c r="BL10" s="47">
        <v>64</v>
      </c>
      <c r="BM10" s="47">
        <v>65</v>
      </c>
      <c r="BN10" s="47">
        <v>66</v>
      </c>
      <c r="BO10" s="47">
        <v>67</v>
      </c>
      <c r="BP10" s="47">
        <v>68</v>
      </c>
      <c r="BQ10" s="47">
        <v>69</v>
      </c>
      <c r="BR10" s="47">
        <v>70</v>
      </c>
      <c r="BS10" s="47">
        <v>71</v>
      </c>
      <c r="BT10" s="47">
        <v>72</v>
      </c>
      <c r="BU10" s="47">
        <v>73</v>
      </c>
      <c r="BV10" s="47">
        <v>74</v>
      </c>
      <c r="BW10" s="47">
        <v>75</v>
      </c>
      <c r="BX10" s="47">
        <v>76</v>
      </c>
      <c r="BY10" s="47">
        <v>77</v>
      </c>
      <c r="BZ10" s="47">
        <v>78</v>
      </c>
      <c r="CA10" s="47">
        <v>79</v>
      </c>
      <c r="CB10" s="47">
        <v>80</v>
      </c>
      <c r="CC10" s="47">
        <v>81</v>
      </c>
      <c r="CD10" s="47">
        <v>82</v>
      </c>
      <c r="CE10" s="47">
        <v>83</v>
      </c>
      <c r="CF10" s="47">
        <v>84</v>
      </c>
      <c r="CG10" s="47">
        <v>85</v>
      </c>
      <c r="CH10" s="47">
        <v>86</v>
      </c>
      <c r="CI10" s="47">
        <v>87</v>
      </c>
      <c r="CJ10" s="47">
        <v>88</v>
      </c>
      <c r="CK10" s="47">
        <v>89</v>
      </c>
      <c r="CL10" s="47">
        <v>90</v>
      </c>
      <c r="CM10" s="47">
        <v>91</v>
      </c>
      <c r="CN10" s="47">
        <v>92</v>
      </c>
      <c r="CO10" s="47">
        <v>93</v>
      </c>
      <c r="CP10" s="47">
        <v>94</v>
      </c>
      <c r="CQ10" s="47">
        <v>95</v>
      </c>
      <c r="CR10" s="47">
        <v>96</v>
      </c>
      <c r="CS10" s="47">
        <v>97</v>
      </c>
      <c r="CT10" s="47">
        <v>98</v>
      </c>
      <c r="CU10" s="47">
        <v>99</v>
      </c>
      <c r="CV10" s="47">
        <v>100</v>
      </c>
      <c r="CW10" s="47">
        <v>101</v>
      </c>
      <c r="CX10" s="47">
        <v>102</v>
      </c>
      <c r="CY10" s="47">
        <v>103</v>
      </c>
      <c r="CZ10" s="47">
        <v>104</v>
      </c>
      <c r="DA10" s="47">
        <v>105</v>
      </c>
      <c r="DB10" s="51">
        <v>106</v>
      </c>
      <c r="DC10" s="51">
        <v>107</v>
      </c>
      <c r="DD10" s="51">
        <v>108</v>
      </c>
      <c r="DE10" s="76">
        <v>109</v>
      </c>
    </row>
    <row r="11" spans="1:174">
      <c r="A11" s="21" t="s">
        <v>3</v>
      </c>
      <c r="B11" s="49"/>
      <c r="C11" s="50"/>
      <c r="D11" s="49"/>
      <c r="E11" s="50"/>
      <c r="F11" s="49"/>
      <c r="G11" s="50"/>
      <c r="H11" s="49"/>
      <c r="I11" s="50"/>
      <c r="J11" s="49"/>
      <c r="K11" s="50"/>
      <c r="L11" s="49"/>
      <c r="M11" s="50"/>
      <c r="N11" s="91"/>
      <c r="O11" s="92"/>
      <c r="P11" s="91"/>
      <c r="Q11" s="92"/>
      <c r="R11" s="91"/>
      <c r="S11" s="92"/>
      <c r="T11" s="91"/>
      <c r="U11" s="92"/>
      <c r="V11" s="91"/>
      <c r="W11" s="92"/>
      <c r="X11" s="91"/>
      <c r="Y11" s="92"/>
      <c r="Z11" s="91"/>
      <c r="AA11" s="92"/>
      <c r="AB11" s="91"/>
      <c r="AC11" s="92"/>
      <c r="AD11" s="91"/>
      <c r="AE11" s="92"/>
      <c r="AF11" s="91"/>
      <c r="AG11" s="92"/>
      <c r="AH11" s="91"/>
      <c r="AI11" s="92"/>
      <c r="AJ11" s="91"/>
      <c r="AK11" s="92"/>
      <c r="AL11" s="91"/>
      <c r="AM11" s="92"/>
      <c r="AN11" s="91"/>
      <c r="AO11" s="92"/>
      <c r="AP11" s="91"/>
      <c r="AQ11" s="92"/>
      <c r="AR11" s="91"/>
      <c r="AS11" s="92"/>
      <c r="AT11" s="91"/>
      <c r="AU11" s="92"/>
      <c r="AV11" s="91"/>
      <c r="AW11" s="92"/>
      <c r="AX11" s="91"/>
      <c r="AY11" s="92"/>
      <c r="AZ11" s="91"/>
      <c r="BA11" s="92"/>
      <c r="BB11" s="91"/>
      <c r="BC11" s="92"/>
      <c r="BD11" s="91"/>
      <c r="BE11" s="92"/>
      <c r="BF11" s="91"/>
      <c r="BG11" s="92"/>
      <c r="BH11" s="91"/>
      <c r="BI11" s="92"/>
      <c r="BJ11" s="91"/>
      <c r="BK11" s="92"/>
      <c r="BL11" s="91"/>
      <c r="BM11" s="92"/>
      <c r="BN11" s="91"/>
      <c r="BO11" s="92"/>
      <c r="BP11" s="91"/>
      <c r="BQ11" s="92"/>
      <c r="BR11" s="91"/>
      <c r="BS11" s="92"/>
      <c r="BT11" s="91"/>
      <c r="BU11" s="92"/>
      <c r="BV11" s="91"/>
      <c r="BW11" s="92"/>
      <c r="BX11" s="91"/>
      <c r="BY11" s="92"/>
      <c r="BZ11" s="91"/>
      <c r="CA11" s="92"/>
      <c r="CB11" s="91"/>
      <c r="CC11" s="92"/>
      <c r="CD11" s="91"/>
      <c r="CE11" s="92"/>
      <c r="CF11" s="91"/>
      <c r="CG11" s="92"/>
      <c r="CH11" s="91"/>
      <c r="CI11" s="92"/>
      <c r="CJ11" s="91"/>
      <c r="CK11" s="92"/>
      <c r="CL11" s="91"/>
      <c r="CM11" s="92"/>
      <c r="CN11" s="91"/>
      <c r="CO11" s="92"/>
      <c r="CP11" s="91"/>
      <c r="CQ11" s="92"/>
      <c r="CR11" s="91"/>
      <c r="CS11" s="92"/>
      <c r="CT11" s="91"/>
      <c r="CU11" s="92"/>
      <c r="CV11" s="91"/>
      <c r="CW11" s="92"/>
      <c r="CX11" s="91"/>
      <c r="CY11" s="92"/>
      <c r="CZ11" s="91"/>
      <c r="DA11" s="92"/>
      <c r="DB11" s="91"/>
      <c r="DC11" s="92"/>
      <c r="DD11" s="91"/>
      <c r="DE11" s="93"/>
    </row>
    <row r="12" spans="1:174" s="3" customFormat="1" ht="15" customHeight="1">
      <c r="A12" s="62" t="s">
        <v>4</v>
      </c>
      <c r="B12" s="82">
        <v>921.1</v>
      </c>
      <c r="C12" s="83">
        <v>12918.3</v>
      </c>
      <c r="D12" s="82">
        <v>646.1</v>
      </c>
      <c r="E12" s="83">
        <v>9417</v>
      </c>
      <c r="F12" s="82">
        <v>671.69</v>
      </c>
      <c r="G12" s="83">
        <v>9841.07</v>
      </c>
      <c r="H12" s="82">
        <v>940.74</v>
      </c>
      <c r="I12" s="83">
        <v>13939.08</v>
      </c>
      <c r="J12" s="82">
        <v>640.04899999999986</v>
      </c>
      <c r="K12" s="83">
        <v>10510.556</v>
      </c>
      <c r="L12" s="82">
        <v>547.84500000000014</v>
      </c>
      <c r="M12" s="83">
        <v>9124.2189999999991</v>
      </c>
      <c r="N12" s="82">
        <v>331.3</v>
      </c>
      <c r="O12" s="83">
        <v>5426.2</v>
      </c>
      <c r="P12" s="82">
        <v>651.20000000000005</v>
      </c>
      <c r="Q12" s="83">
        <v>11847.6</v>
      </c>
      <c r="R12" s="82">
        <v>660.97</v>
      </c>
      <c r="S12" s="83">
        <v>12025.28</v>
      </c>
      <c r="T12" s="82">
        <v>686.08</v>
      </c>
      <c r="U12" s="83">
        <v>12104.65</v>
      </c>
      <c r="V12" s="82">
        <v>439.64299999999997</v>
      </c>
      <c r="W12" s="83">
        <v>8149.7619999999997</v>
      </c>
      <c r="X12" s="82">
        <v>354.86100000000005</v>
      </c>
      <c r="Y12" s="83">
        <v>6445.6019999999999</v>
      </c>
      <c r="Z12" s="82">
        <v>21.4</v>
      </c>
      <c r="AA12" s="83">
        <v>130.30000000000001</v>
      </c>
      <c r="AB12" s="82">
        <v>21.8</v>
      </c>
      <c r="AC12" s="83">
        <v>133.69999999999999</v>
      </c>
      <c r="AD12" s="82">
        <v>64.150000000000006</v>
      </c>
      <c r="AE12" s="83">
        <v>389.01</v>
      </c>
      <c r="AF12" s="82">
        <v>34.85</v>
      </c>
      <c r="AG12" s="83">
        <v>224.41</v>
      </c>
      <c r="AH12" s="82">
        <v>20.373000000000001</v>
      </c>
      <c r="AI12" s="83">
        <v>136.267</v>
      </c>
      <c r="AJ12" s="82">
        <v>14.387</v>
      </c>
      <c r="AK12" s="83">
        <v>103.31899999999999</v>
      </c>
      <c r="AL12" s="82" t="s">
        <v>5</v>
      </c>
      <c r="AM12" s="83" t="s">
        <v>5</v>
      </c>
      <c r="AN12" s="82" t="s">
        <v>75</v>
      </c>
      <c r="AO12" s="83" t="s">
        <v>75</v>
      </c>
      <c r="AP12" s="82"/>
      <c r="AQ12" s="83"/>
      <c r="AR12" s="82"/>
      <c r="AS12" s="83"/>
      <c r="AT12" s="82"/>
      <c r="AU12" s="83"/>
      <c r="AV12" s="82"/>
      <c r="AW12" s="83"/>
      <c r="AX12" s="82">
        <v>20.3</v>
      </c>
      <c r="AY12" s="83">
        <v>79.900000000000006</v>
      </c>
      <c r="AZ12" s="82">
        <v>20.3</v>
      </c>
      <c r="BA12" s="83">
        <v>79.900000000000006</v>
      </c>
      <c r="BB12" s="82">
        <v>0.26</v>
      </c>
      <c r="BC12" s="83">
        <v>3.84</v>
      </c>
      <c r="BD12" s="82">
        <v>0.28999999999999998</v>
      </c>
      <c r="BE12" s="83">
        <v>4.3600000000000003</v>
      </c>
      <c r="BF12" s="82">
        <v>1.8839999999999999</v>
      </c>
      <c r="BG12" s="83">
        <v>3.51</v>
      </c>
      <c r="BH12" s="82">
        <v>0.45</v>
      </c>
      <c r="BI12" s="83">
        <v>1.1879999999999999</v>
      </c>
      <c r="BJ12" s="82">
        <v>304.3</v>
      </c>
      <c r="BK12" s="83">
        <v>768.9</v>
      </c>
      <c r="BL12" s="82">
        <v>304.8</v>
      </c>
      <c r="BM12" s="83">
        <v>777.2</v>
      </c>
      <c r="BN12" s="82">
        <v>350</v>
      </c>
      <c r="BO12" s="83">
        <v>1396.11</v>
      </c>
      <c r="BP12" s="82">
        <v>334.14</v>
      </c>
      <c r="BQ12" s="83">
        <v>1452.97</v>
      </c>
      <c r="BR12" s="82">
        <v>329.58699999999999</v>
      </c>
      <c r="BS12" s="83">
        <v>1364.6784751314303</v>
      </c>
      <c r="BT12" s="82">
        <v>315.42399999999998</v>
      </c>
      <c r="BU12" s="83">
        <v>1200.96</v>
      </c>
      <c r="BV12" s="82">
        <v>312.5</v>
      </c>
      <c r="BW12" s="83">
        <v>1159.7</v>
      </c>
      <c r="BX12" s="82">
        <v>289.2</v>
      </c>
      <c r="BY12" s="83">
        <v>1069.2</v>
      </c>
      <c r="BZ12" s="82">
        <v>292.82</v>
      </c>
      <c r="CA12" s="83">
        <v>1129.31</v>
      </c>
      <c r="CB12" s="82">
        <v>312.62</v>
      </c>
      <c r="CC12" s="83">
        <v>1187.68</v>
      </c>
      <c r="CD12" s="82">
        <v>169.35799999999998</v>
      </c>
      <c r="CE12" s="83">
        <v>775.81999999999994</v>
      </c>
      <c r="CF12" s="82">
        <v>169.35799999999998</v>
      </c>
      <c r="CG12" s="83">
        <v>775.81999999999994</v>
      </c>
      <c r="CH12" s="82" t="s">
        <v>5</v>
      </c>
      <c r="CI12" s="83" t="s">
        <v>5</v>
      </c>
      <c r="CJ12" s="82" t="s">
        <v>5</v>
      </c>
      <c r="CK12" s="83" t="s">
        <v>5</v>
      </c>
      <c r="CL12" s="82"/>
      <c r="CM12" s="83"/>
      <c r="CN12" s="82" t="s">
        <v>5</v>
      </c>
      <c r="CO12" s="83" t="s">
        <v>5</v>
      </c>
      <c r="CP12" s="82" t="s">
        <v>5</v>
      </c>
      <c r="CQ12" s="83" t="s">
        <v>5</v>
      </c>
      <c r="CR12" s="82">
        <v>1.5</v>
      </c>
      <c r="CS12" s="83">
        <v>1.5</v>
      </c>
      <c r="CT12" s="94">
        <f t="shared" ref="CT12:CT35" si="0">SUM(B12,N12,Z12,AL12,AX12,BJ12,BV12)</f>
        <v>1910.9</v>
      </c>
      <c r="CU12" s="95">
        <f t="shared" ref="CU12:CU35" si="1">SUM(C12,O12,AA12,AM12,AY12,BK12,BW12,CH12,CN12)</f>
        <v>20483.300000000003</v>
      </c>
      <c r="CV12" s="94">
        <f>SUM(D12,P12,AB12,AN12,AZ12,BL12,BX12)</f>
        <v>1933.4</v>
      </c>
      <c r="CW12" s="95">
        <f>SUM(E12,Q12,AC12,AO12,BA12,BM12,BY12,CI12,CO12)</f>
        <v>23324.600000000002</v>
      </c>
      <c r="CX12" s="94">
        <f>SUM(F12,R12,AD12,AP12,BB12,BN12,BZ12)</f>
        <v>2039.89</v>
      </c>
      <c r="CY12" s="95">
        <f>SUM(G12,S12,AE12,AQ12,BC12,BO12,CA12,CJ12,CP12)</f>
        <v>24784.62</v>
      </c>
      <c r="CZ12" s="94">
        <f>SUM(H12,T12,AF12,AR12,BD12,BP12,CB12)</f>
        <v>2308.7199999999998</v>
      </c>
      <c r="DA12" s="95">
        <v>28913.15</v>
      </c>
      <c r="DB12" s="94">
        <v>1600.8939999999998</v>
      </c>
      <c r="DC12" s="95">
        <v>20972.093475131427</v>
      </c>
      <c r="DD12" s="94">
        <v>1402.325</v>
      </c>
      <c r="DE12" s="96">
        <v>17673.815692307693</v>
      </c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</row>
    <row r="13" spans="1:174">
      <c r="A13" s="62" t="s">
        <v>37</v>
      </c>
      <c r="B13" s="84">
        <v>72</v>
      </c>
      <c r="C13" s="85">
        <v>107.9</v>
      </c>
      <c r="D13" s="84">
        <v>72</v>
      </c>
      <c r="E13" s="85">
        <v>107.9</v>
      </c>
      <c r="F13" s="84">
        <v>85.11</v>
      </c>
      <c r="G13" s="85">
        <v>308.86</v>
      </c>
      <c r="H13" s="84">
        <v>86.86</v>
      </c>
      <c r="I13" s="85">
        <v>312.24</v>
      </c>
      <c r="J13" s="84">
        <v>89.088999999999999</v>
      </c>
      <c r="K13" s="85">
        <v>321.25700000000001</v>
      </c>
      <c r="L13" s="84">
        <v>90</v>
      </c>
      <c r="M13" s="85">
        <v>331.40000000000003</v>
      </c>
      <c r="N13" s="84">
        <v>4.2</v>
      </c>
      <c r="O13" s="85">
        <v>38.5</v>
      </c>
      <c r="P13" s="84">
        <v>4.2</v>
      </c>
      <c r="Q13" s="85">
        <v>38.5</v>
      </c>
      <c r="R13" s="84">
        <v>6.34</v>
      </c>
      <c r="S13" s="85">
        <v>83.5</v>
      </c>
      <c r="T13" s="84">
        <v>1.52</v>
      </c>
      <c r="U13" s="85">
        <v>37.56</v>
      </c>
      <c r="V13" s="84">
        <v>1.4</v>
      </c>
      <c r="W13" s="85">
        <v>35</v>
      </c>
      <c r="X13" s="84">
        <v>1.7000000000000002</v>
      </c>
      <c r="Y13" s="85">
        <v>41</v>
      </c>
      <c r="Z13" s="84">
        <v>1.22</v>
      </c>
      <c r="AA13" s="85" t="s">
        <v>5</v>
      </c>
      <c r="AB13" s="84">
        <v>1.2</v>
      </c>
      <c r="AC13" s="85" t="s">
        <v>5</v>
      </c>
      <c r="AD13" s="84">
        <v>1.22</v>
      </c>
      <c r="AE13" s="85">
        <v>0</v>
      </c>
      <c r="AF13" s="84">
        <v>0.02</v>
      </c>
      <c r="AG13" s="85">
        <v>0.01</v>
      </c>
      <c r="AH13" s="84">
        <v>2.3099999999999999E-2</v>
      </c>
      <c r="AI13" s="85">
        <v>9.7999999999999997E-3</v>
      </c>
      <c r="AJ13" s="84">
        <v>2.3099999999999999E-2</v>
      </c>
      <c r="AK13" s="85">
        <v>9.7999999999999997E-3</v>
      </c>
      <c r="AL13" s="84">
        <v>4.8</v>
      </c>
      <c r="AM13" s="85">
        <v>0.6</v>
      </c>
      <c r="AN13" s="84" t="s">
        <v>76</v>
      </c>
      <c r="AO13" s="85" t="s">
        <v>76</v>
      </c>
      <c r="AP13" s="84" t="s">
        <v>76</v>
      </c>
      <c r="AQ13" s="85"/>
      <c r="AR13" s="84" t="s">
        <v>76</v>
      </c>
      <c r="AS13" s="85"/>
      <c r="AT13" s="84"/>
      <c r="AU13" s="85"/>
      <c r="AV13" s="84"/>
      <c r="AW13" s="85"/>
      <c r="AX13" s="84" t="s">
        <v>5</v>
      </c>
      <c r="AY13" s="85" t="s">
        <v>5</v>
      </c>
      <c r="AZ13" s="84" t="s">
        <v>5</v>
      </c>
      <c r="BA13" s="85" t="s">
        <v>5</v>
      </c>
      <c r="BB13" s="84">
        <v>5.15</v>
      </c>
      <c r="BC13" s="85">
        <v>109.18</v>
      </c>
      <c r="BD13" s="84">
        <v>5.15</v>
      </c>
      <c r="BE13" s="85">
        <v>109.18</v>
      </c>
      <c r="BF13" s="84">
        <v>5.1479999999999997</v>
      </c>
      <c r="BG13" s="85">
        <v>109.178</v>
      </c>
      <c r="BH13" s="84">
        <v>5.1479999999999997</v>
      </c>
      <c r="BI13" s="85">
        <v>109.178</v>
      </c>
      <c r="BJ13" s="84" t="s">
        <v>5</v>
      </c>
      <c r="BK13" s="85" t="s">
        <v>5</v>
      </c>
      <c r="BL13" s="84">
        <v>0</v>
      </c>
      <c r="BM13" s="85">
        <v>0</v>
      </c>
      <c r="BN13" s="84">
        <v>0</v>
      </c>
      <c r="BO13" s="85">
        <v>0</v>
      </c>
      <c r="BP13" s="84">
        <v>0</v>
      </c>
      <c r="BQ13" s="85">
        <v>0</v>
      </c>
      <c r="BR13" s="84">
        <v>1</v>
      </c>
      <c r="BS13" s="85">
        <v>0.56000000000000005</v>
      </c>
      <c r="BT13" s="84">
        <v>0</v>
      </c>
      <c r="BU13" s="85">
        <v>0</v>
      </c>
      <c r="BV13" s="84">
        <v>7.6</v>
      </c>
      <c r="BW13" s="85">
        <v>43.3</v>
      </c>
      <c r="BX13" s="84">
        <v>10.1</v>
      </c>
      <c r="BY13" s="85">
        <v>61.6</v>
      </c>
      <c r="BZ13" s="84">
        <v>10.050000000000001</v>
      </c>
      <c r="CA13" s="85">
        <v>61.6</v>
      </c>
      <c r="CB13" s="84">
        <v>10.17</v>
      </c>
      <c r="CC13" s="85">
        <v>64.27</v>
      </c>
      <c r="CD13" s="84">
        <v>10.17</v>
      </c>
      <c r="CE13" s="85">
        <v>64.27000000000001</v>
      </c>
      <c r="CF13" s="84">
        <v>10.17</v>
      </c>
      <c r="CG13" s="85">
        <v>64.27000000000001</v>
      </c>
      <c r="CH13" s="84" t="s">
        <v>5</v>
      </c>
      <c r="CI13" s="85" t="s">
        <v>5</v>
      </c>
      <c r="CJ13" s="84" t="s">
        <v>5</v>
      </c>
      <c r="CK13" s="85" t="s">
        <v>5</v>
      </c>
      <c r="CL13" s="84"/>
      <c r="CM13" s="85"/>
      <c r="CN13" s="84" t="s">
        <v>5</v>
      </c>
      <c r="CO13" s="85" t="s">
        <v>5</v>
      </c>
      <c r="CP13" s="84" t="s">
        <v>5</v>
      </c>
      <c r="CQ13" s="85" t="s">
        <v>5</v>
      </c>
      <c r="CR13" s="84"/>
      <c r="CS13" s="85"/>
      <c r="CT13" s="97">
        <f t="shared" si="0"/>
        <v>89.82</v>
      </c>
      <c r="CU13" s="98">
        <f t="shared" si="1"/>
        <v>190.3</v>
      </c>
      <c r="CV13" s="97">
        <f>SUM(D13,P13,AB13,AN12,AZ13,BL13,BX13)</f>
        <v>87.5</v>
      </c>
      <c r="CW13" s="98">
        <f>SUM(E13,Q13,AC13,AO12,BA13,BM13,BY13,CI13,CO13)</f>
        <v>208</v>
      </c>
      <c r="CX13" s="97">
        <f>SUM(F13,R13,AD13,AP12,BB13,BN13,BZ13)</f>
        <v>107.87</v>
      </c>
      <c r="CY13" s="98">
        <f>SUM(G13,S13,AE13,AQ12,BC13,BO13,CA13,CJ13,CP13)</f>
        <v>563.14</v>
      </c>
      <c r="CZ13" s="97">
        <f>SUM(H13,T13,AF13,AR12,BD13,BP13,CB13)</f>
        <v>103.72</v>
      </c>
      <c r="DA13" s="98">
        <v>523.26</v>
      </c>
      <c r="DB13" s="97">
        <v>106.8301</v>
      </c>
      <c r="DC13" s="98">
        <v>532.13748620268609</v>
      </c>
      <c r="DD13" s="97">
        <v>107.0411</v>
      </c>
      <c r="DE13" s="99">
        <v>547.72048620268617</v>
      </c>
    </row>
    <row r="14" spans="1:174" s="3" customFormat="1">
      <c r="A14" s="62" t="s">
        <v>38</v>
      </c>
      <c r="B14" s="82">
        <v>117.3</v>
      </c>
      <c r="C14" s="83">
        <v>1575.5</v>
      </c>
      <c r="D14" s="82">
        <v>137.5</v>
      </c>
      <c r="E14" s="83">
        <v>1763.5</v>
      </c>
      <c r="F14" s="82">
        <v>142.76</v>
      </c>
      <c r="G14" s="83">
        <v>1851.77</v>
      </c>
      <c r="H14" s="82">
        <v>150.71</v>
      </c>
      <c r="I14" s="83">
        <v>2073.8200000000002</v>
      </c>
      <c r="J14" s="82">
        <v>144.678</v>
      </c>
      <c r="K14" s="83">
        <v>2007.799</v>
      </c>
      <c r="L14" s="82">
        <v>155.506</v>
      </c>
      <c r="M14" s="83">
        <v>2242.7379999999998</v>
      </c>
      <c r="N14" s="82">
        <v>255.2</v>
      </c>
      <c r="O14" s="83">
        <v>4569.8999999999996</v>
      </c>
      <c r="P14" s="82">
        <v>260.10000000000002</v>
      </c>
      <c r="Q14" s="83">
        <v>2925.5</v>
      </c>
      <c r="R14" s="82">
        <v>266</v>
      </c>
      <c r="S14" s="83">
        <v>3045.56</v>
      </c>
      <c r="T14" s="82">
        <v>278.74</v>
      </c>
      <c r="U14" s="83">
        <v>3415.07</v>
      </c>
      <c r="V14" s="82">
        <v>281.40000000000003</v>
      </c>
      <c r="W14" s="83">
        <v>3031.9039999999995</v>
      </c>
      <c r="X14" s="82">
        <v>296.226</v>
      </c>
      <c r="Y14" s="83">
        <v>4752.1339999999991</v>
      </c>
      <c r="Z14" s="82" t="s">
        <v>5</v>
      </c>
      <c r="AA14" s="83" t="s">
        <v>5</v>
      </c>
      <c r="AB14" s="82" t="s">
        <v>5</v>
      </c>
      <c r="AC14" s="83" t="s">
        <v>5</v>
      </c>
      <c r="AD14" s="82">
        <v>0</v>
      </c>
      <c r="AE14" s="83">
        <v>0</v>
      </c>
      <c r="AF14" s="82">
        <v>1.8</v>
      </c>
      <c r="AG14" s="83">
        <v>11.7</v>
      </c>
      <c r="AH14" s="82">
        <v>2.9999999999999996</v>
      </c>
      <c r="AI14" s="83">
        <v>20</v>
      </c>
      <c r="AJ14" s="82">
        <v>3.5300000000000002</v>
      </c>
      <c r="AK14" s="83">
        <v>22.8</v>
      </c>
      <c r="AL14" s="82" t="s">
        <v>5</v>
      </c>
      <c r="AM14" s="83" t="s">
        <v>5</v>
      </c>
      <c r="AN14" s="82" t="s">
        <v>76</v>
      </c>
      <c r="AO14" s="83" t="s">
        <v>76</v>
      </c>
      <c r="AP14" s="82" t="s">
        <v>76</v>
      </c>
      <c r="AQ14" s="83" t="s">
        <v>76</v>
      </c>
      <c r="AR14" s="82" t="s">
        <v>76</v>
      </c>
      <c r="AS14" s="83" t="s">
        <v>76</v>
      </c>
      <c r="AT14" s="82"/>
      <c r="AU14" s="83"/>
      <c r="AV14" s="82"/>
      <c r="AW14" s="83"/>
      <c r="AX14" s="82" t="s">
        <v>5</v>
      </c>
      <c r="AY14" s="83" t="s">
        <v>5</v>
      </c>
      <c r="AZ14" s="82">
        <v>0</v>
      </c>
      <c r="BA14" s="83">
        <v>0</v>
      </c>
      <c r="BB14" s="82"/>
      <c r="BC14" s="83"/>
      <c r="BD14" s="82">
        <v>0</v>
      </c>
      <c r="BE14" s="83">
        <v>0</v>
      </c>
      <c r="BF14" s="82">
        <v>4.3499999999999996</v>
      </c>
      <c r="BG14" s="83">
        <v>0.16</v>
      </c>
      <c r="BH14" s="82">
        <v>4.9930000000000003</v>
      </c>
      <c r="BI14" s="83">
        <v>0.16200000000000001</v>
      </c>
      <c r="BJ14" s="82">
        <v>88.8</v>
      </c>
      <c r="BK14" s="83">
        <v>163.69999999999999</v>
      </c>
      <c r="BL14" s="82">
        <v>88.8</v>
      </c>
      <c r="BM14" s="83">
        <v>163.69999999999999</v>
      </c>
      <c r="BN14" s="82">
        <v>94.52</v>
      </c>
      <c r="BO14" s="83">
        <v>268.16000000000003</v>
      </c>
      <c r="BP14" s="82">
        <v>98.11</v>
      </c>
      <c r="BQ14" s="83">
        <v>183.36</v>
      </c>
      <c r="BR14" s="82">
        <v>97.802999999999997</v>
      </c>
      <c r="BS14" s="83">
        <v>174.56</v>
      </c>
      <c r="BT14" s="82">
        <v>98.760999999999996</v>
      </c>
      <c r="BU14" s="83">
        <v>238.06299999999999</v>
      </c>
      <c r="BV14" s="82">
        <v>27.4</v>
      </c>
      <c r="BW14" s="83">
        <v>18.600000000000001</v>
      </c>
      <c r="BX14" s="82">
        <v>89.2</v>
      </c>
      <c r="BY14" s="83">
        <v>222.1</v>
      </c>
      <c r="BZ14" s="82">
        <v>93.05</v>
      </c>
      <c r="CA14" s="83">
        <v>261.56</v>
      </c>
      <c r="CB14" s="82">
        <v>96.66</v>
      </c>
      <c r="CC14" s="83">
        <v>287.5</v>
      </c>
      <c r="CD14" s="82">
        <v>93.082999999999998</v>
      </c>
      <c r="CE14" s="83">
        <v>279.14</v>
      </c>
      <c r="CF14" s="82">
        <v>93.082999999999998</v>
      </c>
      <c r="CG14" s="83">
        <v>279.14</v>
      </c>
      <c r="CH14" s="82" t="s">
        <v>5</v>
      </c>
      <c r="CI14" s="83" t="s">
        <v>5</v>
      </c>
      <c r="CJ14" s="82" t="s">
        <v>5</v>
      </c>
      <c r="CK14" s="83" t="s">
        <v>5</v>
      </c>
      <c r="CL14" s="82"/>
      <c r="CM14" s="83"/>
      <c r="CN14" s="82" t="s">
        <v>5</v>
      </c>
      <c r="CO14" s="83" t="s">
        <v>5</v>
      </c>
      <c r="CP14" s="82" t="s">
        <v>5</v>
      </c>
      <c r="CQ14" s="83" t="s">
        <v>5</v>
      </c>
      <c r="CR14" s="82"/>
      <c r="CS14" s="83"/>
      <c r="CT14" s="94">
        <f t="shared" si="0"/>
        <v>488.7</v>
      </c>
      <c r="CU14" s="95">
        <f t="shared" si="1"/>
        <v>6327.7</v>
      </c>
      <c r="CV14" s="94">
        <f t="shared" ref="CV14:CV35" si="2">SUM(D14,P14,AB14,AN14,AZ14,BL14,BX14)</f>
        <v>575.6</v>
      </c>
      <c r="CW14" s="95">
        <f t="shared" ref="CW14:CW35" si="3">SUM(E14,Q14,AC14,AO14,BA14,BM14,BY14,CI14,CO14)</f>
        <v>5074.8</v>
      </c>
      <c r="CX14" s="94">
        <f t="shared" ref="CX14:CX35" si="4">SUM(F14,R14,AD14,AP14,BB14,BN14,BZ14)</f>
        <v>596.32999999999993</v>
      </c>
      <c r="CY14" s="95">
        <f t="shared" ref="CY14:CY35" si="5">SUM(G14,S14,AE14,AQ14,BC14,BO14,CA14,CJ14,CP14)</f>
        <v>5427.05</v>
      </c>
      <c r="CZ14" s="94">
        <f t="shared" ref="CZ14:CZ35" si="6">SUM(H14,T14,AF14,AR14,BD14,BP14,CB14)</f>
        <v>626.02</v>
      </c>
      <c r="DA14" s="95">
        <v>5971.45</v>
      </c>
      <c r="DB14" s="94">
        <v>624.31400000000008</v>
      </c>
      <c r="DC14" s="95">
        <v>5546.2578565323565</v>
      </c>
      <c r="DD14" s="94">
        <v>652.09899999999993</v>
      </c>
      <c r="DE14" s="96">
        <v>7568.0734177045179</v>
      </c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</row>
    <row r="15" spans="1:174">
      <c r="A15" s="62" t="s">
        <v>39</v>
      </c>
      <c r="B15" s="84">
        <v>293.60000000000002</v>
      </c>
      <c r="C15" s="85">
        <v>3464.9</v>
      </c>
      <c r="D15" s="84">
        <v>296.39999999999998</v>
      </c>
      <c r="E15" s="85">
        <v>3911.8</v>
      </c>
      <c r="F15" s="84">
        <v>299.24</v>
      </c>
      <c r="G15" s="85">
        <v>3946.39</v>
      </c>
      <c r="H15" s="84">
        <v>301.45</v>
      </c>
      <c r="I15" s="85">
        <v>4249.1899999999996</v>
      </c>
      <c r="J15" s="84">
        <v>302.06500000000011</v>
      </c>
      <c r="K15" s="85">
        <v>4013.5749999999998</v>
      </c>
      <c r="L15" s="84">
        <v>303.79000000000002</v>
      </c>
      <c r="M15" s="85">
        <v>4000.3979999999992</v>
      </c>
      <c r="N15" s="84">
        <v>836</v>
      </c>
      <c r="O15" s="85">
        <v>13906.8</v>
      </c>
      <c r="P15" s="84">
        <v>845</v>
      </c>
      <c r="Q15" s="85">
        <v>14630.2</v>
      </c>
      <c r="R15" s="84">
        <v>857.01</v>
      </c>
      <c r="S15" s="85">
        <v>15552.38</v>
      </c>
      <c r="T15" s="84">
        <v>861.79</v>
      </c>
      <c r="U15" s="85">
        <v>16325.68</v>
      </c>
      <c r="V15" s="84">
        <v>809.79900000000009</v>
      </c>
      <c r="W15" s="85">
        <v>15097.765999999998</v>
      </c>
      <c r="X15" s="84">
        <v>841.99599999999975</v>
      </c>
      <c r="Y15" s="85">
        <v>14467.151</v>
      </c>
      <c r="Z15" s="84">
        <v>0.2</v>
      </c>
      <c r="AA15" s="85">
        <v>2.2999999999999998</v>
      </c>
      <c r="AB15" s="84">
        <v>0.2</v>
      </c>
      <c r="AC15" s="85">
        <v>2.2999999999999998</v>
      </c>
      <c r="AD15" s="84">
        <v>0.9</v>
      </c>
      <c r="AE15" s="85">
        <v>8.7200000000000006</v>
      </c>
      <c r="AF15" s="84">
        <v>1.02</v>
      </c>
      <c r="AG15" s="85">
        <v>10.15</v>
      </c>
      <c r="AH15" s="84">
        <v>0.82199999999999995</v>
      </c>
      <c r="AI15" s="85">
        <v>7.633</v>
      </c>
      <c r="AJ15" s="84">
        <v>1.427</v>
      </c>
      <c r="AK15" s="85">
        <v>13.681000000000001</v>
      </c>
      <c r="AL15" s="84" t="s">
        <v>5</v>
      </c>
      <c r="AM15" s="85" t="s">
        <v>5</v>
      </c>
      <c r="AN15" s="84" t="s">
        <v>76</v>
      </c>
      <c r="AO15" s="85" t="s">
        <v>76</v>
      </c>
      <c r="AP15" s="84" t="s">
        <v>76</v>
      </c>
      <c r="AQ15" s="85" t="s">
        <v>76</v>
      </c>
      <c r="AR15" s="84" t="s">
        <v>76</v>
      </c>
      <c r="AS15" s="85" t="s">
        <v>76</v>
      </c>
      <c r="AT15" s="84"/>
      <c r="AU15" s="85"/>
      <c r="AV15" s="84"/>
      <c r="AW15" s="85"/>
      <c r="AX15" s="84" t="s">
        <v>5</v>
      </c>
      <c r="AY15" s="85" t="s">
        <v>5</v>
      </c>
      <c r="AZ15" s="84" t="s">
        <v>5</v>
      </c>
      <c r="BA15" s="85" t="s">
        <v>5</v>
      </c>
      <c r="BB15" s="84">
        <v>3.56</v>
      </c>
      <c r="BC15" s="85">
        <v>0.45</v>
      </c>
      <c r="BD15" s="84">
        <v>3.82</v>
      </c>
      <c r="BE15" s="85">
        <v>0.5</v>
      </c>
      <c r="BF15" s="84">
        <v>4.5640000000000001</v>
      </c>
      <c r="BG15" s="85">
        <v>0.59399999999999997</v>
      </c>
      <c r="BH15" s="84">
        <v>4</v>
      </c>
      <c r="BI15" s="85">
        <v>0.68899999999999995</v>
      </c>
      <c r="BJ15" s="84" t="s">
        <v>5</v>
      </c>
      <c r="BK15" s="85" t="s">
        <v>5</v>
      </c>
      <c r="BL15" s="84">
        <v>0</v>
      </c>
      <c r="BM15" s="85">
        <v>0</v>
      </c>
      <c r="BN15" s="84">
        <v>15.24</v>
      </c>
      <c r="BO15" s="85">
        <v>97.54</v>
      </c>
      <c r="BP15" s="84">
        <v>15.25</v>
      </c>
      <c r="BQ15" s="85">
        <v>97.14</v>
      </c>
      <c r="BR15" s="84">
        <v>15.246</v>
      </c>
      <c r="BS15" s="85">
        <v>97.331999999999994</v>
      </c>
      <c r="BT15" s="84">
        <v>14.9</v>
      </c>
      <c r="BU15" s="85">
        <v>97.3</v>
      </c>
      <c r="BV15" s="84">
        <v>11.3</v>
      </c>
      <c r="BW15" s="85">
        <v>12.4</v>
      </c>
      <c r="BX15" s="84">
        <v>13</v>
      </c>
      <c r="BY15" s="85">
        <v>12.5</v>
      </c>
      <c r="BZ15" s="84">
        <v>13.01</v>
      </c>
      <c r="CA15" s="85">
        <v>12.54</v>
      </c>
      <c r="CB15" s="84">
        <v>13.01</v>
      </c>
      <c r="CC15" s="85">
        <v>12.54</v>
      </c>
      <c r="CD15" s="84">
        <v>13.010000000000002</v>
      </c>
      <c r="CE15" s="85">
        <v>12.54</v>
      </c>
      <c r="CF15" s="84">
        <v>13.010000000000002</v>
      </c>
      <c r="CG15" s="85">
        <v>12.54</v>
      </c>
      <c r="CH15" s="84" t="s">
        <v>5</v>
      </c>
      <c r="CI15" s="85" t="s">
        <v>5</v>
      </c>
      <c r="CJ15" s="84" t="s">
        <v>5</v>
      </c>
      <c r="CK15" s="85" t="s">
        <v>5</v>
      </c>
      <c r="CL15" s="84"/>
      <c r="CM15" s="85"/>
      <c r="CN15" s="84" t="s">
        <v>5</v>
      </c>
      <c r="CO15" s="85" t="s">
        <v>5</v>
      </c>
      <c r="CP15" s="84" t="s">
        <v>5</v>
      </c>
      <c r="CQ15" s="85" t="s">
        <v>5</v>
      </c>
      <c r="CR15" s="84">
        <v>6.5</v>
      </c>
      <c r="CS15" s="85">
        <v>6.5</v>
      </c>
      <c r="CT15" s="97">
        <f t="shared" si="0"/>
        <v>1141.0999999999999</v>
      </c>
      <c r="CU15" s="98">
        <f t="shared" si="1"/>
        <v>17386.400000000001</v>
      </c>
      <c r="CV15" s="97">
        <f t="shared" si="2"/>
        <v>1154.6000000000001</v>
      </c>
      <c r="CW15" s="98">
        <f t="shared" si="3"/>
        <v>18556.8</v>
      </c>
      <c r="CX15" s="97">
        <f t="shared" si="4"/>
        <v>1188.96</v>
      </c>
      <c r="CY15" s="98">
        <f t="shared" si="5"/>
        <v>19618.020000000004</v>
      </c>
      <c r="CZ15" s="97">
        <f t="shared" si="6"/>
        <v>1196.3399999999999</v>
      </c>
      <c r="DA15" s="98">
        <v>20695.189999999999</v>
      </c>
      <c r="DB15" s="97">
        <v>1145.5060000000003</v>
      </c>
      <c r="DC15" s="98">
        <v>19238.683519230766</v>
      </c>
      <c r="DD15" s="97">
        <v>1179.1229999999998</v>
      </c>
      <c r="DE15" s="99">
        <v>18601.022538461537</v>
      </c>
    </row>
    <row r="16" spans="1:174" s="3" customFormat="1">
      <c r="A16" s="62" t="s">
        <v>55</v>
      </c>
      <c r="B16" s="82">
        <v>125.3</v>
      </c>
      <c r="C16" s="83">
        <v>1185.9000000000001</v>
      </c>
      <c r="D16" s="82">
        <v>177</v>
      </c>
      <c r="E16" s="83">
        <v>1569.6</v>
      </c>
      <c r="F16" s="82">
        <v>185.19</v>
      </c>
      <c r="G16" s="83">
        <v>1569.18</v>
      </c>
      <c r="H16" s="82">
        <v>195.61</v>
      </c>
      <c r="I16" s="83">
        <v>1702.32</v>
      </c>
      <c r="J16" s="82">
        <v>212.88999999999996</v>
      </c>
      <c r="K16" s="83">
        <v>1930.1799999999998</v>
      </c>
      <c r="L16" s="82">
        <v>221.59000000000003</v>
      </c>
      <c r="M16" s="83">
        <v>2113.36</v>
      </c>
      <c r="N16" s="82">
        <v>315.39999999999998</v>
      </c>
      <c r="O16" s="83">
        <v>3601.1</v>
      </c>
      <c r="P16" s="82">
        <v>345.8</v>
      </c>
      <c r="Q16" s="83">
        <v>4248.8</v>
      </c>
      <c r="R16" s="82">
        <v>351.55</v>
      </c>
      <c r="S16" s="83">
        <v>4582.63</v>
      </c>
      <c r="T16" s="82">
        <v>380.66</v>
      </c>
      <c r="U16" s="83">
        <v>4993.8500000000004</v>
      </c>
      <c r="V16" s="82">
        <v>403.43</v>
      </c>
      <c r="W16" s="83">
        <v>5465.92</v>
      </c>
      <c r="X16" s="82">
        <v>418.63</v>
      </c>
      <c r="Y16" s="83">
        <v>5739.5099999999993</v>
      </c>
      <c r="Z16" s="82">
        <v>4.09</v>
      </c>
      <c r="AA16" s="83">
        <v>13.5</v>
      </c>
      <c r="AB16" s="82">
        <v>6.9</v>
      </c>
      <c r="AC16" s="83">
        <v>27.1</v>
      </c>
      <c r="AD16" s="82">
        <v>8.41</v>
      </c>
      <c r="AE16" s="83">
        <v>32.85</v>
      </c>
      <c r="AF16" s="82">
        <v>9.7899999999999991</v>
      </c>
      <c r="AG16" s="83">
        <v>37.75</v>
      </c>
      <c r="AH16" s="82">
        <v>10.129999999999999</v>
      </c>
      <c r="AI16" s="83">
        <v>45.73</v>
      </c>
      <c r="AJ16" s="82">
        <v>10.960999999999999</v>
      </c>
      <c r="AK16" s="83">
        <v>50.028999999999996</v>
      </c>
      <c r="AL16" s="82" t="s">
        <v>5</v>
      </c>
      <c r="AM16" s="83" t="s">
        <v>5</v>
      </c>
      <c r="AN16" s="82" t="s">
        <v>76</v>
      </c>
      <c r="AO16" s="83" t="s">
        <v>76</v>
      </c>
      <c r="AP16" s="82" t="s">
        <v>76</v>
      </c>
      <c r="AQ16" s="83" t="s">
        <v>76</v>
      </c>
      <c r="AR16" s="82" t="s">
        <v>76</v>
      </c>
      <c r="AS16" s="83" t="s">
        <v>76</v>
      </c>
      <c r="AT16" s="82"/>
      <c r="AU16" s="83"/>
      <c r="AV16" s="82"/>
      <c r="AW16" s="83"/>
      <c r="AX16" s="82">
        <v>11.2</v>
      </c>
      <c r="AY16" s="83">
        <v>64.5</v>
      </c>
      <c r="AZ16" s="82">
        <v>11.2</v>
      </c>
      <c r="BA16" s="83">
        <v>64.5</v>
      </c>
      <c r="BB16" s="82">
        <v>12.12</v>
      </c>
      <c r="BC16" s="83">
        <v>91.41</v>
      </c>
      <c r="BD16" s="82">
        <v>10.27</v>
      </c>
      <c r="BE16" s="83">
        <v>60.28</v>
      </c>
      <c r="BF16" s="82">
        <v>8.44</v>
      </c>
      <c r="BG16" s="83">
        <v>50.25</v>
      </c>
      <c r="BH16" s="82">
        <v>7.95</v>
      </c>
      <c r="BI16" s="83">
        <v>55.19</v>
      </c>
      <c r="BJ16" s="82">
        <v>33</v>
      </c>
      <c r="BK16" s="83">
        <v>17</v>
      </c>
      <c r="BL16" s="82">
        <v>33.700000000000003</v>
      </c>
      <c r="BM16" s="83">
        <v>25.3</v>
      </c>
      <c r="BN16" s="82">
        <v>14.29</v>
      </c>
      <c r="BO16" s="83">
        <v>21.32</v>
      </c>
      <c r="BP16" s="82">
        <v>14.91</v>
      </c>
      <c r="BQ16" s="83">
        <v>17.47</v>
      </c>
      <c r="BR16" s="82">
        <v>15.12</v>
      </c>
      <c r="BS16" s="83">
        <v>23.96</v>
      </c>
      <c r="BT16" s="82">
        <v>15.41</v>
      </c>
      <c r="BU16" s="83">
        <v>27.67</v>
      </c>
      <c r="BV16" s="82">
        <v>11.6</v>
      </c>
      <c r="BW16" s="83">
        <v>7.2</v>
      </c>
      <c r="BX16" s="82">
        <v>11.7</v>
      </c>
      <c r="BY16" s="83">
        <v>8.3000000000000007</v>
      </c>
      <c r="BZ16" s="82">
        <v>11.67</v>
      </c>
      <c r="CA16" s="83">
        <v>8.32</v>
      </c>
      <c r="CB16" s="82">
        <v>12.31</v>
      </c>
      <c r="CC16" s="83">
        <v>15.37</v>
      </c>
      <c r="CD16" s="82">
        <v>11.8</v>
      </c>
      <c r="CE16" s="83">
        <v>8.2999999999999989</v>
      </c>
      <c r="CF16" s="82">
        <v>11.689</v>
      </c>
      <c r="CG16" s="83">
        <v>11.65</v>
      </c>
      <c r="CH16" s="82" t="s">
        <v>5</v>
      </c>
      <c r="CI16" s="83" t="s">
        <v>5</v>
      </c>
      <c r="CJ16" s="82" t="s">
        <v>5</v>
      </c>
      <c r="CK16" s="83" t="s">
        <v>5</v>
      </c>
      <c r="CL16" s="82"/>
      <c r="CM16" s="83"/>
      <c r="CN16" s="82" t="s">
        <v>5</v>
      </c>
      <c r="CO16" s="83" t="s">
        <v>5</v>
      </c>
      <c r="CP16" s="82" t="s">
        <v>5</v>
      </c>
      <c r="CQ16" s="83" t="s">
        <v>5</v>
      </c>
      <c r="CR16" s="82">
        <v>0.5</v>
      </c>
      <c r="CS16" s="83">
        <v>0.5</v>
      </c>
      <c r="CT16" s="94">
        <f t="shared" si="0"/>
        <v>500.59</v>
      </c>
      <c r="CU16" s="95">
        <f t="shared" si="1"/>
        <v>4889.2</v>
      </c>
      <c r="CV16" s="94">
        <f t="shared" si="2"/>
        <v>586.30000000000007</v>
      </c>
      <c r="CW16" s="95">
        <f t="shared" si="3"/>
        <v>5943.6</v>
      </c>
      <c r="CX16" s="94">
        <f t="shared" si="4"/>
        <v>583.2299999999999</v>
      </c>
      <c r="CY16" s="95">
        <f t="shared" si="5"/>
        <v>6305.71</v>
      </c>
      <c r="CZ16" s="94">
        <f t="shared" si="6"/>
        <v>623.54999999999984</v>
      </c>
      <c r="DA16" s="95">
        <v>6827.04</v>
      </c>
      <c r="DB16" s="94">
        <v>661.81</v>
      </c>
      <c r="DC16" s="95">
        <v>7524.84</v>
      </c>
      <c r="DD16" s="94">
        <v>686.23</v>
      </c>
      <c r="DE16" s="96">
        <v>7997.9089999999987</v>
      </c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</row>
    <row r="17" spans="1:174">
      <c r="A17" s="62" t="s">
        <v>6</v>
      </c>
      <c r="B17" s="84">
        <v>11</v>
      </c>
      <c r="C17" s="85">
        <v>78.400000000000006</v>
      </c>
      <c r="D17" s="84">
        <v>11</v>
      </c>
      <c r="E17" s="85">
        <v>78.599999999999994</v>
      </c>
      <c r="F17" s="84">
        <v>11.13</v>
      </c>
      <c r="G17" s="85">
        <v>154.66999999999999</v>
      </c>
      <c r="H17" s="84">
        <v>11.16</v>
      </c>
      <c r="I17" s="85">
        <v>80.900000000000006</v>
      </c>
      <c r="J17" s="84">
        <v>11.276999999999999</v>
      </c>
      <c r="K17" s="85">
        <v>81.191000000000003</v>
      </c>
      <c r="L17" s="84">
        <v>11.457000000000001</v>
      </c>
      <c r="M17" s="85">
        <v>83.096000000000004</v>
      </c>
      <c r="N17" s="84">
        <v>5.7</v>
      </c>
      <c r="O17" s="85">
        <v>57.8</v>
      </c>
      <c r="P17" s="84">
        <v>5.7</v>
      </c>
      <c r="Q17" s="85">
        <v>57.8</v>
      </c>
      <c r="R17" s="84">
        <v>6.5</v>
      </c>
      <c r="S17" s="85">
        <v>78.2</v>
      </c>
      <c r="T17" s="84">
        <v>6.65</v>
      </c>
      <c r="U17" s="85">
        <v>80.510000000000005</v>
      </c>
      <c r="V17" s="84">
        <v>7.0039999999999996</v>
      </c>
      <c r="W17" s="85">
        <v>79.92</v>
      </c>
      <c r="X17" s="84">
        <v>7.1879999999999997</v>
      </c>
      <c r="Y17" s="85">
        <v>82.001000000000005</v>
      </c>
      <c r="Z17" s="84" t="s">
        <v>5</v>
      </c>
      <c r="AA17" s="85" t="s">
        <v>5</v>
      </c>
      <c r="AB17" s="84" t="s">
        <v>5</v>
      </c>
      <c r="AC17" s="85" t="s">
        <v>5</v>
      </c>
      <c r="AD17" s="84">
        <v>0</v>
      </c>
      <c r="AE17" s="85">
        <v>0</v>
      </c>
      <c r="AF17" s="84">
        <v>0</v>
      </c>
      <c r="AG17" s="85">
        <v>0</v>
      </c>
      <c r="AH17" s="84">
        <v>6.5000000000000006E-3</v>
      </c>
      <c r="AI17" s="85">
        <v>2.3E-2</v>
      </c>
      <c r="AJ17" s="84">
        <v>1.2E-2</v>
      </c>
      <c r="AK17" s="85">
        <v>3.3000000000000002E-2</v>
      </c>
      <c r="AL17" s="84" t="s">
        <v>5</v>
      </c>
      <c r="AM17" s="85" t="s">
        <v>5</v>
      </c>
      <c r="AN17" s="84" t="s">
        <v>76</v>
      </c>
      <c r="AO17" s="85" t="s">
        <v>76</v>
      </c>
      <c r="AP17" s="84" t="s">
        <v>76</v>
      </c>
      <c r="AQ17" s="85" t="s">
        <v>76</v>
      </c>
      <c r="AR17" s="84" t="s">
        <v>76</v>
      </c>
      <c r="AS17" s="85" t="s">
        <v>76</v>
      </c>
      <c r="AT17" s="84"/>
      <c r="AU17" s="85"/>
      <c r="AV17" s="84"/>
      <c r="AW17" s="85"/>
      <c r="AX17" s="84" t="s">
        <v>5</v>
      </c>
      <c r="AY17" s="85" t="s">
        <v>5</v>
      </c>
      <c r="AZ17" s="84" t="s">
        <v>5</v>
      </c>
      <c r="BA17" s="85" t="s">
        <v>5</v>
      </c>
      <c r="BB17" s="84"/>
      <c r="BC17" s="85"/>
      <c r="BD17" s="84">
        <v>0</v>
      </c>
      <c r="BE17" s="85">
        <v>0</v>
      </c>
      <c r="BF17" s="84"/>
      <c r="BG17" s="85"/>
      <c r="BH17" s="84"/>
      <c r="BI17" s="85"/>
      <c r="BJ17" s="84">
        <v>82.5</v>
      </c>
      <c r="BK17" s="85">
        <v>116.8</v>
      </c>
      <c r="BL17" s="84">
        <v>83.5</v>
      </c>
      <c r="BM17" s="85">
        <v>114.8</v>
      </c>
      <c r="BN17" s="84">
        <v>84.93</v>
      </c>
      <c r="BO17" s="85">
        <v>120.62</v>
      </c>
      <c r="BP17" s="84">
        <v>84.91</v>
      </c>
      <c r="BQ17" s="85">
        <v>117.27</v>
      </c>
      <c r="BR17" s="84">
        <v>85.460000000000008</v>
      </c>
      <c r="BS17" s="85">
        <v>123.43</v>
      </c>
      <c r="BT17" s="84">
        <v>85.695999999999998</v>
      </c>
      <c r="BU17" s="85">
        <v>122.80000000000001</v>
      </c>
      <c r="BV17" s="84">
        <v>0.7</v>
      </c>
      <c r="BW17" s="85">
        <v>0.2</v>
      </c>
      <c r="BX17" s="84">
        <v>0.7</v>
      </c>
      <c r="BY17" s="85">
        <v>0.2</v>
      </c>
      <c r="BZ17" s="84">
        <v>0.73</v>
      </c>
      <c r="CA17" s="85">
        <v>0.23</v>
      </c>
      <c r="CB17" s="84">
        <v>0.73</v>
      </c>
      <c r="CC17" s="85">
        <v>0.23</v>
      </c>
      <c r="CD17" s="84">
        <v>0.91</v>
      </c>
      <c r="CE17" s="85">
        <v>0.28000000000000003</v>
      </c>
      <c r="CF17" s="84">
        <v>0.91</v>
      </c>
      <c r="CG17" s="85">
        <v>0.28000000000000003</v>
      </c>
      <c r="CH17" s="84" t="s">
        <v>5</v>
      </c>
      <c r="CI17" s="85" t="s">
        <v>5</v>
      </c>
      <c r="CJ17" s="84" t="s">
        <v>5</v>
      </c>
      <c r="CK17" s="85" t="s">
        <v>5</v>
      </c>
      <c r="CL17" s="84"/>
      <c r="CM17" s="85"/>
      <c r="CN17" s="84" t="s">
        <v>5</v>
      </c>
      <c r="CO17" s="85" t="s">
        <v>5</v>
      </c>
      <c r="CP17" s="84" t="s">
        <v>5</v>
      </c>
      <c r="CQ17" s="85" t="s">
        <v>5</v>
      </c>
      <c r="CR17" s="84"/>
      <c r="CS17" s="85"/>
      <c r="CT17" s="97">
        <f t="shared" si="0"/>
        <v>99.9</v>
      </c>
      <c r="CU17" s="98">
        <f t="shared" si="1"/>
        <v>253.2</v>
      </c>
      <c r="CV17" s="97">
        <f t="shared" si="2"/>
        <v>100.9</v>
      </c>
      <c r="CW17" s="98">
        <f t="shared" si="3"/>
        <v>251.39999999999998</v>
      </c>
      <c r="CX17" s="97">
        <f t="shared" si="4"/>
        <v>103.29</v>
      </c>
      <c r="CY17" s="98">
        <f t="shared" si="5"/>
        <v>353.72</v>
      </c>
      <c r="CZ17" s="97">
        <f t="shared" si="6"/>
        <v>103.45</v>
      </c>
      <c r="DA17" s="98">
        <v>278.91000000000003</v>
      </c>
      <c r="DB17" s="97">
        <v>104.6575</v>
      </c>
      <c r="DC17" s="98">
        <v>284.94441880341878</v>
      </c>
      <c r="DD17" s="97">
        <v>105.26300000000001</v>
      </c>
      <c r="DE17" s="99">
        <v>288.32984126984127</v>
      </c>
    </row>
    <row r="18" spans="1:174" s="3" customFormat="1">
      <c r="A18" s="62" t="s">
        <v>40</v>
      </c>
      <c r="B18" s="82">
        <v>352.9</v>
      </c>
      <c r="C18" s="83">
        <v>6985.1</v>
      </c>
      <c r="D18" s="82">
        <v>349.9</v>
      </c>
      <c r="E18" s="83">
        <v>7245</v>
      </c>
      <c r="F18" s="82">
        <v>353.73</v>
      </c>
      <c r="G18" s="83">
        <v>7522.43</v>
      </c>
      <c r="H18" s="82">
        <v>381.5</v>
      </c>
      <c r="I18" s="83">
        <v>8413.17</v>
      </c>
      <c r="J18" s="82">
        <v>370.76</v>
      </c>
      <c r="K18" s="83">
        <v>8001.9599999999982</v>
      </c>
      <c r="L18" s="82">
        <v>370.76</v>
      </c>
      <c r="M18" s="83">
        <v>8001.9599999999982</v>
      </c>
      <c r="N18" s="82">
        <v>406.8</v>
      </c>
      <c r="O18" s="83">
        <v>7255.5</v>
      </c>
      <c r="P18" s="82">
        <v>515.9</v>
      </c>
      <c r="Q18" s="83">
        <v>9379.5</v>
      </c>
      <c r="R18" s="82">
        <v>517.63</v>
      </c>
      <c r="S18" s="83">
        <v>10049.81</v>
      </c>
      <c r="T18" s="82">
        <v>537.64</v>
      </c>
      <c r="U18" s="83">
        <v>10520.69</v>
      </c>
      <c r="V18" s="82">
        <v>582.28</v>
      </c>
      <c r="W18" s="83">
        <v>11571.24</v>
      </c>
      <c r="X18" s="82">
        <v>578.35</v>
      </c>
      <c r="Y18" s="83">
        <v>11543.288999999999</v>
      </c>
      <c r="Z18" s="82">
        <v>12.53</v>
      </c>
      <c r="AA18" s="83">
        <v>49.5</v>
      </c>
      <c r="AB18" s="82">
        <v>12.5</v>
      </c>
      <c r="AC18" s="83">
        <v>49.5</v>
      </c>
      <c r="AD18" s="82">
        <v>15.96</v>
      </c>
      <c r="AE18" s="83">
        <v>135.5</v>
      </c>
      <c r="AF18" s="82">
        <v>17.27</v>
      </c>
      <c r="AG18" s="83">
        <v>149.27000000000001</v>
      </c>
      <c r="AH18" s="82">
        <v>17.3</v>
      </c>
      <c r="AI18" s="83">
        <v>163.60000000000002</v>
      </c>
      <c r="AJ18" s="82">
        <v>17.3</v>
      </c>
      <c r="AK18" s="83">
        <v>163.60000000000002</v>
      </c>
      <c r="AL18" s="82" t="s">
        <v>5</v>
      </c>
      <c r="AM18" s="83" t="s">
        <v>5</v>
      </c>
      <c r="AN18" s="82" t="s">
        <v>76</v>
      </c>
      <c r="AO18" s="83" t="s">
        <v>76</v>
      </c>
      <c r="AP18" s="82" t="s">
        <v>76</v>
      </c>
      <c r="AQ18" s="83" t="s">
        <v>76</v>
      </c>
      <c r="AR18" s="82" t="s">
        <v>76</v>
      </c>
      <c r="AS18" s="83" t="s">
        <v>76</v>
      </c>
      <c r="AT18" s="82"/>
      <c r="AU18" s="83"/>
      <c r="AV18" s="82"/>
      <c r="AW18" s="83"/>
      <c r="AX18" s="82" t="s">
        <v>5</v>
      </c>
      <c r="AY18" s="83" t="s">
        <v>5</v>
      </c>
      <c r="AZ18" s="82" t="s">
        <v>5</v>
      </c>
      <c r="BA18" s="83" t="s">
        <v>5</v>
      </c>
      <c r="BB18" s="82"/>
      <c r="BC18" s="83"/>
      <c r="BD18" s="82">
        <v>0</v>
      </c>
      <c r="BE18" s="83">
        <v>0</v>
      </c>
      <c r="BF18" s="82"/>
      <c r="BG18" s="83"/>
      <c r="BH18" s="82"/>
      <c r="BI18" s="83"/>
      <c r="BJ18" s="82">
        <v>16</v>
      </c>
      <c r="BK18" s="83">
        <v>108</v>
      </c>
      <c r="BL18" s="82">
        <v>23.1</v>
      </c>
      <c r="BM18" s="83">
        <v>129.30000000000001</v>
      </c>
      <c r="BN18" s="82">
        <v>28.56</v>
      </c>
      <c r="BO18" s="83">
        <v>240.75</v>
      </c>
      <c r="BP18" s="82">
        <v>29.09</v>
      </c>
      <c r="BQ18" s="83">
        <v>246.4</v>
      </c>
      <c r="BR18" s="82">
        <v>39.6</v>
      </c>
      <c r="BS18" s="83">
        <v>227.57000000000002</v>
      </c>
      <c r="BT18" s="82">
        <v>39.6</v>
      </c>
      <c r="BU18" s="83">
        <v>227.57000000000002</v>
      </c>
      <c r="BV18" s="82">
        <v>266.3</v>
      </c>
      <c r="BW18" s="83">
        <v>400.9</v>
      </c>
      <c r="BX18" s="82">
        <v>479.4</v>
      </c>
      <c r="BY18" s="83">
        <v>792.6</v>
      </c>
      <c r="BZ18" s="82">
        <v>551.66999999999996</v>
      </c>
      <c r="CA18" s="83">
        <v>882.14</v>
      </c>
      <c r="CB18" s="82">
        <v>551.67999999999995</v>
      </c>
      <c r="CC18" s="83">
        <v>882.14</v>
      </c>
      <c r="CD18" s="82">
        <v>541.81500000000005</v>
      </c>
      <c r="CE18" s="83">
        <v>848.48</v>
      </c>
      <c r="CF18" s="82">
        <v>608.85799999999983</v>
      </c>
      <c r="CG18" s="83">
        <v>1019.9599999999999</v>
      </c>
      <c r="CH18" s="82" t="s">
        <v>5</v>
      </c>
      <c r="CI18" s="83" t="s">
        <v>5</v>
      </c>
      <c r="CJ18" s="82" t="s">
        <v>5</v>
      </c>
      <c r="CK18" s="83" t="s">
        <v>5</v>
      </c>
      <c r="CL18" s="82"/>
      <c r="CM18" s="83"/>
      <c r="CN18" s="82" t="s">
        <v>5</v>
      </c>
      <c r="CO18" s="83" t="s">
        <v>5</v>
      </c>
      <c r="CP18" s="82" t="s">
        <v>5</v>
      </c>
      <c r="CQ18" s="83" t="s">
        <v>5</v>
      </c>
      <c r="CR18" s="82">
        <v>0.1</v>
      </c>
      <c r="CS18" s="83">
        <v>0.1</v>
      </c>
      <c r="CT18" s="94">
        <f t="shared" si="0"/>
        <v>1054.53</v>
      </c>
      <c r="CU18" s="95">
        <f t="shared" si="1"/>
        <v>14799</v>
      </c>
      <c r="CV18" s="94">
        <f t="shared" si="2"/>
        <v>1380.8</v>
      </c>
      <c r="CW18" s="95">
        <f t="shared" si="3"/>
        <v>17595.899999999998</v>
      </c>
      <c r="CX18" s="94">
        <f t="shared" si="4"/>
        <v>1467.55</v>
      </c>
      <c r="CY18" s="95">
        <f t="shared" si="5"/>
        <v>18830.629999999997</v>
      </c>
      <c r="CZ18" s="94">
        <f t="shared" si="6"/>
        <v>1517.1799999999998</v>
      </c>
      <c r="DA18" s="95">
        <v>20211.669999999998</v>
      </c>
      <c r="DB18" s="94">
        <v>1551.7549999999999</v>
      </c>
      <c r="DC18" s="95">
        <v>20812.949999999993</v>
      </c>
      <c r="DD18" s="94">
        <v>1614.8679999999997</v>
      </c>
      <c r="DE18" s="96">
        <v>20956.478999999992</v>
      </c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</row>
    <row r="19" spans="1:174">
      <c r="A19" s="62" t="s">
        <v>7</v>
      </c>
      <c r="B19" s="84">
        <v>41.5</v>
      </c>
      <c r="C19" s="85">
        <v>303.89999999999998</v>
      </c>
      <c r="D19" s="84">
        <v>46.3</v>
      </c>
      <c r="E19" s="85">
        <v>356.6</v>
      </c>
      <c r="F19" s="84">
        <v>47.03</v>
      </c>
      <c r="G19" s="85">
        <v>476.55</v>
      </c>
      <c r="H19" s="84">
        <v>49.53</v>
      </c>
      <c r="I19" s="85">
        <v>516.07000000000005</v>
      </c>
      <c r="J19" s="84">
        <v>50.589999999999996</v>
      </c>
      <c r="K19" s="85">
        <v>554.90000000000009</v>
      </c>
      <c r="L19" s="84">
        <v>51.390000000000008</v>
      </c>
      <c r="M19" s="85">
        <v>596.14999999999986</v>
      </c>
      <c r="N19" s="84">
        <v>300.89999999999998</v>
      </c>
      <c r="O19" s="85">
        <v>3987</v>
      </c>
      <c r="P19" s="84">
        <v>346.4</v>
      </c>
      <c r="Q19" s="85">
        <v>4649.3</v>
      </c>
      <c r="R19" s="84">
        <v>356.77</v>
      </c>
      <c r="S19" s="85">
        <v>5068.42</v>
      </c>
      <c r="T19" s="84">
        <v>360.33</v>
      </c>
      <c r="U19" s="85">
        <v>5011.3100000000004</v>
      </c>
      <c r="V19" s="84">
        <v>373.17</v>
      </c>
      <c r="W19" s="85">
        <v>5565.9</v>
      </c>
      <c r="X19" s="84">
        <v>368.41999999999996</v>
      </c>
      <c r="Y19" s="85">
        <v>5291.52</v>
      </c>
      <c r="Z19" s="84">
        <v>6.2</v>
      </c>
      <c r="AA19" s="85">
        <v>60.3</v>
      </c>
      <c r="AB19" s="84">
        <v>6.2</v>
      </c>
      <c r="AC19" s="85">
        <v>60.3</v>
      </c>
      <c r="AD19" s="84">
        <v>6.34</v>
      </c>
      <c r="AE19" s="85">
        <v>64.150000000000006</v>
      </c>
      <c r="AF19" s="84">
        <v>6.47</v>
      </c>
      <c r="AG19" s="85">
        <v>64.72</v>
      </c>
      <c r="AH19" s="84">
        <v>6.48</v>
      </c>
      <c r="AI19" s="85">
        <v>65.45</v>
      </c>
      <c r="AJ19" s="84">
        <v>6.0699999999999994</v>
      </c>
      <c r="AK19" s="85">
        <v>62.85</v>
      </c>
      <c r="AL19" s="84" t="s">
        <v>5</v>
      </c>
      <c r="AM19" s="85" t="s">
        <v>5</v>
      </c>
      <c r="AN19" s="84" t="s">
        <v>76</v>
      </c>
      <c r="AO19" s="85" t="s">
        <v>76</v>
      </c>
      <c r="AP19" s="84" t="s">
        <v>76</v>
      </c>
      <c r="AQ19" s="85" t="s">
        <v>76</v>
      </c>
      <c r="AR19" s="84" t="s">
        <v>76</v>
      </c>
      <c r="AS19" s="85" t="s">
        <v>76</v>
      </c>
      <c r="AT19" s="84"/>
      <c r="AU19" s="85"/>
      <c r="AV19" s="84"/>
      <c r="AW19" s="85"/>
      <c r="AX19" s="84">
        <v>1</v>
      </c>
      <c r="AY19" s="85">
        <v>2.8</v>
      </c>
      <c r="AZ19" s="84">
        <v>1</v>
      </c>
      <c r="BA19" s="85">
        <v>0.6</v>
      </c>
      <c r="BB19" s="84">
        <v>1.73</v>
      </c>
      <c r="BC19" s="85">
        <v>1.1299999999999999</v>
      </c>
      <c r="BD19" s="84">
        <v>1.75</v>
      </c>
      <c r="BE19" s="85">
        <v>1.1399999999999999</v>
      </c>
      <c r="BF19" s="84">
        <v>1.76</v>
      </c>
      <c r="BG19" s="85">
        <v>1.1399999999999999</v>
      </c>
      <c r="BH19" s="84">
        <v>0.55000000000000004</v>
      </c>
      <c r="BI19" s="85">
        <v>1.23</v>
      </c>
      <c r="BJ19" s="84" t="s">
        <v>5</v>
      </c>
      <c r="BK19" s="85" t="s">
        <v>5</v>
      </c>
      <c r="BL19" s="84">
        <v>0</v>
      </c>
      <c r="BM19" s="85">
        <v>0</v>
      </c>
      <c r="BN19" s="84">
        <v>0</v>
      </c>
      <c r="BO19" s="85">
        <v>0</v>
      </c>
      <c r="BP19" s="84">
        <v>0</v>
      </c>
      <c r="BQ19" s="85">
        <v>0</v>
      </c>
      <c r="BR19" s="84">
        <v>0</v>
      </c>
      <c r="BS19" s="85">
        <v>0</v>
      </c>
      <c r="BT19" s="84">
        <v>0</v>
      </c>
      <c r="BU19" s="85">
        <v>0</v>
      </c>
      <c r="BV19" s="84">
        <v>5.2</v>
      </c>
      <c r="BW19" s="85">
        <v>24.5</v>
      </c>
      <c r="BX19" s="84">
        <v>15.1</v>
      </c>
      <c r="BY19" s="85">
        <v>77.900000000000006</v>
      </c>
      <c r="BZ19" s="84">
        <v>12.8</v>
      </c>
      <c r="CA19" s="85">
        <v>61.69</v>
      </c>
      <c r="CB19" s="84">
        <v>16.13</v>
      </c>
      <c r="CC19" s="85">
        <v>82.82</v>
      </c>
      <c r="CD19" s="84">
        <v>16.125</v>
      </c>
      <c r="CE19" s="85">
        <v>82.82</v>
      </c>
      <c r="CF19" s="84">
        <v>16.125</v>
      </c>
      <c r="CG19" s="85">
        <v>82.82</v>
      </c>
      <c r="CH19" s="84">
        <v>8.1</v>
      </c>
      <c r="CI19" s="85">
        <v>8.1</v>
      </c>
      <c r="CJ19" s="84" t="s">
        <v>5</v>
      </c>
      <c r="CK19" s="85" t="s">
        <v>5</v>
      </c>
      <c r="CL19" s="84"/>
      <c r="CM19" s="85"/>
      <c r="CN19" s="84" t="s">
        <v>5</v>
      </c>
      <c r="CO19" s="85" t="s">
        <v>5</v>
      </c>
      <c r="CP19" s="84" t="s">
        <v>5</v>
      </c>
      <c r="CQ19" s="85" t="s">
        <v>5</v>
      </c>
      <c r="CR19" s="84">
        <v>4</v>
      </c>
      <c r="CS19" s="85">
        <v>4</v>
      </c>
      <c r="CT19" s="97">
        <f t="shared" si="0"/>
        <v>354.79999999999995</v>
      </c>
      <c r="CU19" s="98">
        <f t="shared" si="1"/>
        <v>4386.6000000000004</v>
      </c>
      <c r="CV19" s="97">
        <f t="shared" si="2"/>
        <v>415</v>
      </c>
      <c r="CW19" s="98">
        <f t="shared" si="3"/>
        <v>5152.8000000000011</v>
      </c>
      <c r="CX19" s="97">
        <f t="shared" si="4"/>
        <v>424.66999999999996</v>
      </c>
      <c r="CY19" s="98">
        <f t="shared" si="5"/>
        <v>5671.94</v>
      </c>
      <c r="CZ19" s="97">
        <f t="shared" si="6"/>
        <v>434.21000000000004</v>
      </c>
      <c r="DA19" s="98">
        <v>5676.08</v>
      </c>
      <c r="DB19" s="97">
        <v>448.125</v>
      </c>
      <c r="DC19" s="98">
        <v>6285.4652182539676</v>
      </c>
      <c r="DD19" s="97">
        <v>442.55499999999995</v>
      </c>
      <c r="DE19" s="99">
        <v>6043.4896214896216</v>
      </c>
    </row>
    <row r="20" spans="1:174" s="3" customFormat="1">
      <c r="A20" s="62" t="s">
        <v>41</v>
      </c>
      <c r="B20" s="82">
        <v>208.4</v>
      </c>
      <c r="C20" s="86">
        <v>382.7</v>
      </c>
      <c r="D20" s="82">
        <v>214.8</v>
      </c>
      <c r="E20" s="86">
        <v>1031.0999999999999</v>
      </c>
      <c r="F20" s="82">
        <v>214.57</v>
      </c>
      <c r="G20" s="86">
        <v>372.82</v>
      </c>
      <c r="H20" s="82">
        <v>218.03</v>
      </c>
      <c r="I20" s="86">
        <v>555.71</v>
      </c>
      <c r="J20" s="82">
        <v>220.70599999999999</v>
      </c>
      <c r="K20" s="86">
        <v>866.34400000000005</v>
      </c>
      <c r="L20" s="82">
        <v>220.70599999999999</v>
      </c>
      <c r="M20" s="86">
        <v>751.93799999999987</v>
      </c>
      <c r="N20" s="82">
        <v>79.8</v>
      </c>
      <c r="O20" s="86">
        <v>1390.7</v>
      </c>
      <c r="P20" s="82">
        <v>80.400000000000006</v>
      </c>
      <c r="Q20" s="86">
        <v>1474.9</v>
      </c>
      <c r="R20" s="82">
        <v>85.68</v>
      </c>
      <c r="S20" s="86">
        <v>1561.51</v>
      </c>
      <c r="T20" s="82">
        <v>79.459999999999994</v>
      </c>
      <c r="U20" s="86">
        <v>1521.13</v>
      </c>
      <c r="V20" s="82">
        <v>86.600000000000009</v>
      </c>
      <c r="W20" s="86">
        <v>1635.875</v>
      </c>
      <c r="X20" s="82">
        <v>83.748999999999995</v>
      </c>
      <c r="Y20" s="86">
        <v>1585.3679999999999</v>
      </c>
      <c r="Z20" s="82">
        <v>0.68</v>
      </c>
      <c r="AA20" s="86">
        <v>0.6</v>
      </c>
      <c r="AB20" s="82">
        <v>0.7</v>
      </c>
      <c r="AC20" s="86">
        <v>0.6</v>
      </c>
      <c r="AD20" s="82">
        <v>0.86</v>
      </c>
      <c r="AE20" s="86">
        <v>35.29</v>
      </c>
      <c r="AF20" s="82">
        <v>0.91</v>
      </c>
      <c r="AG20" s="86">
        <v>37.71</v>
      </c>
      <c r="AH20" s="82">
        <v>0.82299999999999995</v>
      </c>
      <c r="AI20" s="86">
        <v>28.139299999999999</v>
      </c>
      <c r="AJ20" s="82">
        <v>0.80200000000000005</v>
      </c>
      <c r="AK20" s="86">
        <v>27.204999999999998</v>
      </c>
      <c r="AL20" s="82">
        <v>11</v>
      </c>
      <c r="AM20" s="86">
        <v>3.3</v>
      </c>
      <c r="AN20" s="82" t="s">
        <v>76</v>
      </c>
      <c r="AO20" s="86" t="s">
        <v>76</v>
      </c>
      <c r="AP20" s="82" t="s">
        <v>76</v>
      </c>
      <c r="AQ20" s="86" t="s">
        <v>76</v>
      </c>
      <c r="AR20" s="82" t="s">
        <v>76</v>
      </c>
      <c r="AS20" s="86" t="s">
        <v>76</v>
      </c>
      <c r="AT20" s="82"/>
      <c r="AU20" s="86"/>
      <c r="AV20" s="82"/>
      <c r="AW20" s="86"/>
      <c r="AX20" s="82" t="s">
        <v>5</v>
      </c>
      <c r="AY20" s="86" t="s">
        <v>5</v>
      </c>
      <c r="AZ20" s="82" t="s">
        <v>5</v>
      </c>
      <c r="BA20" s="86" t="s">
        <v>5</v>
      </c>
      <c r="BB20" s="82"/>
      <c r="BC20" s="86"/>
      <c r="BD20" s="82">
        <v>0</v>
      </c>
      <c r="BE20" s="86">
        <v>0</v>
      </c>
      <c r="BF20" s="82">
        <v>1.1100000000000001</v>
      </c>
      <c r="BG20" s="86">
        <v>0.89709000000000005</v>
      </c>
      <c r="BH20" s="82">
        <v>1.1100000000000001</v>
      </c>
      <c r="BI20" s="86">
        <v>0.89709000000000005</v>
      </c>
      <c r="BJ20" s="82" t="s">
        <v>5</v>
      </c>
      <c r="BK20" s="86" t="s">
        <v>5</v>
      </c>
      <c r="BL20" s="82">
        <v>0</v>
      </c>
      <c r="BM20" s="86">
        <v>0</v>
      </c>
      <c r="BN20" s="82">
        <v>0</v>
      </c>
      <c r="BO20" s="86">
        <v>0</v>
      </c>
      <c r="BP20" s="82">
        <v>10.26</v>
      </c>
      <c r="BQ20" s="86">
        <v>0</v>
      </c>
      <c r="BR20" s="82">
        <v>0</v>
      </c>
      <c r="BS20" s="86">
        <v>0</v>
      </c>
      <c r="BT20" s="82">
        <v>0</v>
      </c>
      <c r="BU20" s="86">
        <v>0</v>
      </c>
      <c r="BV20" s="82">
        <v>4.4000000000000004</v>
      </c>
      <c r="BW20" s="86">
        <v>18.600000000000001</v>
      </c>
      <c r="BX20" s="82">
        <v>6.6</v>
      </c>
      <c r="BY20" s="86">
        <v>19.600000000000001</v>
      </c>
      <c r="BZ20" s="82">
        <v>4.7699999999999996</v>
      </c>
      <c r="CA20" s="86">
        <v>19.260000000000002</v>
      </c>
      <c r="CB20" s="82">
        <v>7.3</v>
      </c>
      <c r="CC20" s="86">
        <v>10.26</v>
      </c>
      <c r="CD20" s="82">
        <v>8.4300000000000015</v>
      </c>
      <c r="CE20" s="86">
        <v>14.16</v>
      </c>
      <c r="CF20" s="82">
        <v>8.4300000000000015</v>
      </c>
      <c r="CG20" s="86">
        <v>14.16</v>
      </c>
      <c r="CH20" s="82">
        <v>7.4</v>
      </c>
      <c r="CI20" s="86">
        <v>7.4</v>
      </c>
      <c r="CJ20" s="82" t="s">
        <v>5</v>
      </c>
      <c r="CK20" s="86" t="s">
        <v>5</v>
      </c>
      <c r="CL20" s="82"/>
      <c r="CM20" s="86"/>
      <c r="CN20" s="82" t="s">
        <v>5</v>
      </c>
      <c r="CO20" s="86" t="s">
        <v>5</v>
      </c>
      <c r="CP20" s="82" t="s">
        <v>5</v>
      </c>
      <c r="CQ20" s="86" t="s">
        <v>5</v>
      </c>
      <c r="CR20" s="82">
        <v>5</v>
      </c>
      <c r="CS20" s="86">
        <v>5</v>
      </c>
      <c r="CT20" s="94">
        <f t="shared" si="0"/>
        <v>304.27999999999997</v>
      </c>
      <c r="CU20" s="100">
        <f t="shared" si="1"/>
        <v>1803.3</v>
      </c>
      <c r="CV20" s="94">
        <f t="shared" si="2"/>
        <v>302.50000000000006</v>
      </c>
      <c r="CW20" s="100">
        <f t="shared" si="3"/>
        <v>2533.6</v>
      </c>
      <c r="CX20" s="94">
        <f t="shared" si="4"/>
        <v>305.88</v>
      </c>
      <c r="CY20" s="100">
        <f t="shared" si="5"/>
        <v>1988.8799999999999</v>
      </c>
      <c r="CZ20" s="94">
        <f t="shared" si="6"/>
        <v>315.96000000000004</v>
      </c>
      <c r="DA20" s="100">
        <v>2124.81</v>
      </c>
      <c r="DB20" s="94">
        <v>317.66899999999998</v>
      </c>
      <c r="DC20" s="100">
        <v>2562.7735073840045</v>
      </c>
      <c r="DD20" s="94">
        <v>314.79700000000003</v>
      </c>
      <c r="DE20" s="101">
        <v>2396.1220185714278</v>
      </c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</row>
    <row r="21" spans="1:174">
      <c r="A21" s="62" t="s">
        <v>8</v>
      </c>
      <c r="B21" s="84">
        <v>209.8</v>
      </c>
      <c r="C21" s="85">
        <v>1534.7</v>
      </c>
      <c r="D21" s="84">
        <v>325.60000000000002</v>
      </c>
      <c r="E21" s="85">
        <v>2220.5</v>
      </c>
      <c r="F21" s="84">
        <v>455.74</v>
      </c>
      <c r="G21" s="85">
        <v>2329.89</v>
      </c>
      <c r="H21" s="84">
        <v>347.22</v>
      </c>
      <c r="I21" s="85">
        <v>1742.14</v>
      </c>
      <c r="J21" s="84">
        <v>355.20499999999998</v>
      </c>
      <c r="K21" s="85">
        <v>2073.9439999999995</v>
      </c>
      <c r="L21" s="84">
        <v>352.37599999999998</v>
      </c>
      <c r="M21" s="85">
        <v>1542.6760000000002</v>
      </c>
      <c r="N21" s="84">
        <v>69.8</v>
      </c>
      <c r="O21" s="85">
        <v>1374.2</v>
      </c>
      <c r="P21" s="84">
        <v>69.7</v>
      </c>
      <c r="Q21" s="85">
        <v>1559.1</v>
      </c>
      <c r="R21" s="84">
        <v>63.06</v>
      </c>
      <c r="S21" s="85">
        <v>1395.47</v>
      </c>
      <c r="T21" s="84">
        <v>63.06</v>
      </c>
      <c r="U21" s="85">
        <v>1395.47</v>
      </c>
      <c r="V21" s="84">
        <v>63.056999999999988</v>
      </c>
      <c r="W21" s="85">
        <v>1395.4720000000002</v>
      </c>
      <c r="X21" s="84">
        <v>63.056999999999988</v>
      </c>
      <c r="Y21" s="85">
        <v>1395.4720000000002</v>
      </c>
      <c r="Z21" s="84">
        <v>0.13</v>
      </c>
      <c r="AA21" s="85">
        <v>0.2</v>
      </c>
      <c r="AB21" s="84">
        <v>0.1</v>
      </c>
      <c r="AC21" s="85">
        <v>0.2</v>
      </c>
      <c r="AD21" s="84">
        <v>0.18</v>
      </c>
      <c r="AE21" s="85">
        <v>1.06</v>
      </c>
      <c r="AF21" s="84">
        <v>0.85</v>
      </c>
      <c r="AG21" s="85">
        <v>0.4</v>
      </c>
      <c r="AH21" s="84">
        <v>0.75487000000000004</v>
      </c>
      <c r="AI21" s="85">
        <v>0.42039699999999997</v>
      </c>
      <c r="AJ21" s="84">
        <v>0.45900000000000002</v>
      </c>
      <c r="AK21" s="85">
        <v>0.34600000000000003</v>
      </c>
      <c r="AL21" s="84">
        <v>106.8</v>
      </c>
      <c r="AM21" s="85">
        <v>168.4</v>
      </c>
      <c r="AN21" s="84" t="s">
        <v>76</v>
      </c>
      <c r="AO21" s="85" t="s">
        <v>76</v>
      </c>
      <c r="AP21" s="84" t="s">
        <v>76</v>
      </c>
      <c r="AQ21" s="85" t="s">
        <v>76</v>
      </c>
      <c r="AR21" s="84" t="s">
        <v>76</v>
      </c>
      <c r="AS21" s="85" t="s">
        <v>76</v>
      </c>
      <c r="AT21" s="84"/>
      <c r="AU21" s="85"/>
      <c r="AV21" s="84"/>
      <c r="AW21" s="85"/>
      <c r="AX21" s="84" t="s">
        <v>5</v>
      </c>
      <c r="AY21" s="85" t="s">
        <v>5</v>
      </c>
      <c r="AZ21" s="84" t="s">
        <v>5</v>
      </c>
      <c r="BA21" s="85" t="s">
        <v>5</v>
      </c>
      <c r="BB21" s="84"/>
      <c r="BC21" s="85"/>
      <c r="BD21" s="84">
        <v>0</v>
      </c>
      <c r="BE21" s="85">
        <v>0</v>
      </c>
      <c r="BF21" s="84"/>
      <c r="BG21" s="85"/>
      <c r="BH21" s="84"/>
      <c r="BI21" s="85"/>
      <c r="BJ21" s="84" t="s">
        <v>5</v>
      </c>
      <c r="BK21" s="85" t="s">
        <v>5</v>
      </c>
      <c r="BL21" s="84">
        <v>0</v>
      </c>
      <c r="BM21" s="85">
        <v>0</v>
      </c>
      <c r="BN21" s="84">
        <v>0</v>
      </c>
      <c r="BO21" s="85">
        <v>0</v>
      </c>
      <c r="BP21" s="84">
        <v>0</v>
      </c>
      <c r="BQ21" s="85">
        <v>0</v>
      </c>
      <c r="BR21" s="84">
        <v>0</v>
      </c>
      <c r="BS21" s="85">
        <v>0</v>
      </c>
      <c r="BT21" s="84">
        <v>0</v>
      </c>
      <c r="BU21" s="85">
        <v>0</v>
      </c>
      <c r="BV21" s="84">
        <v>3.9</v>
      </c>
      <c r="BW21" s="85">
        <v>0.9</v>
      </c>
      <c r="BX21" s="84">
        <v>3.9</v>
      </c>
      <c r="BY21" s="85">
        <v>0.9</v>
      </c>
      <c r="BZ21" s="84">
        <v>4.1500000000000004</v>
      </c>
      <c r="CA21" s="85">
        <v>1.08</v>
      </c>
      <c r="CB21" s="84">
        <v>4.1399999999999997</v>
      </c>
      <c r="CC21" s="85">
        <v>1.07</v>
      </c>
      <c r="CD21" s="84">
        <v>4.944</v>
      </c>
      <c r="CE21" s="85">
        <v>1.07</v>
      </c>
      <c r="CF21" s="84">
        <v>4.944</v>
      </c>
      <c r="CG21" s="85">
        <v>1.07</v>
      </c>
      <c r="CH21" s="84">
        <v>0.5</v>
      </c>
      <c r="CI21" s="85">
        <v>0.5</v>
      </c>
      <c r="CJ21" s="84" t="s">
        <v>5</v>
      </c>
      <c r="CK21" s="85" t="s">
        <v>5</v>
      </c>
      <c r="CL21" s="84"/>
      <c r="CM21" s="85"/>
      <c r="CN21" s="84" t="s">
        <v>5</v>
      </c>
      <c r="CO21" s="85" t="s">
        <v>5</v>
      </c>
      <c r="CP21" s="84" t="s">
        <v>5</v>
      </c>
      <c r="CQ21" s="85" t="s">
        <v>5</v>
      </c>
      <c r="CR21" s="84">
        <v>2.5</v>
      </c>
      <c r="CS21" s="85">
        <v>2.5</v>
      </c>
      <c r="CT21" s="97">
        <f t="shared" si="0"/>
        <v>390.43</v>
      </c>
      <c r="CU21" s="98">
        <f t="shared" si="1"/>
        <v>3078.9</v>
      </c>
      <c r="CV21" s="97">
        <f t="shared" si="2"/>
        <v>399.3</v>
      </c>
      <c r="CW21" s="98">
        <f t="shared" si="3"/>
        <v>3781.2</v>
      </c>
      <c r="CX21" s="97">
        <f t="shared" si="4"/>
        <v>523.12999999999988</v>
      </c>
      <c r="CY21" s="98">
        <f t="shared" si="5"/>
        <v>3727.4999999999995</v>
      </c>
      <c r="CZ21" s="97">
        <f t="shared" si="6"/>
        <v>415.27000000000004</v>
      </c>
      <c r="DA21" s="98">
        <v>3139.09</v>
      </c>
      <c r="DB21" s="97">
        <v>423.96086999999994</v>
      </c>
      <c r="DC21" s="98">
        <v>3475.2252471404149</v>
      </c>
      <c r="DD21" s="97">
        <v>420.83600000000001</v>
      </c>
      <c r="DE21" s="99">
        <v>2942.0640000000003</v>
      </c>
    </row>
    <row r="22" spans="1:174" s="3" customFormat="1">
      <c r="A22" s="62" t="s">
        <v>42</v>
      </c>
      <c r="B22" s="82">
        <v>37.700000000000003</v>
      </c>
      <c r="C22" s="86">
        <v>577.6</v>
      </c>
      <c r="D22" s="82">
        <v>72</v>
      </c>
      <c r="E22" s="86">
        <v>779.6</v>
      </c>
      <c r="F22" s="82">
        <v>83.77</v>
      </c>
      <c r="G22" s="86">
        <v>850.2</v>
      </c>
      <c r="H22" s="82">
        <v>93.01</v>
      </c>
      <c r="I22" s="86">
        <v>889.74</v>
      </c>
      <c r="J22" s="82">
        <v>94.03</v>
      </c>
      <c r="K22" s="86">
        <v>890.03499999999997</v>
      </c>
      <c r="L22" s="82">
        <v>94.135000000000005</v>
      </c>
      <c r="M22" s="86">
        <v>898.07799999999997</v>
      </c>
      <c r="N22" s="82">
        <v>212.1</v>
      </c>
      <c r="O22" s="86">
        <v>3469.2</v>
      </c>
      <c r="P22" s="82">
        <v>259.5</v>
      </c>
      <c r="Q22" s="86">
        <v>4112.3999999999996</v>
      </c>
      <c r="R22" s="82">
        <v>261.24</v>
      </c>
      <c r="S22" s="86">
        <v>3902.63</v>
      </c>
      <c r="T22" s="82">
        <v>321.45999999999998</v>
      </c>
      <c r="U22" s="86">
        <v>4325.38</v>
      </c>
      <c r="V22" s="82">
        <v>313.60970000000003</v>
      </c>
      <c r="W22" s="86">
        <v>4238.1309999999994</v>
      </c>
      <c r="X22" s="82">
        <v>316.67100000000005</v>
      </c>
      <c r="Y22" s="86">
        <v>4279.2749999999996</v>
      </c>
      <c r="Z22" s="82">
        <v>1.6</v>
      </c>
      <c r="AA22" s="86">
        <v>22</v>
      </c>
      <c r="AB22" s="82">
        <v>1.6</v>
      </c>
      <c r="AC22" s="86">
        <v>22</v>
      </c>
      <c r="AD22" s="82">
        <v>1.6</v>
      </c>
      <c r="AE22" s="86">
        <v>22.03</v>
      </c>
      <c r="AF22" s="82">
        <v>1.6</v>
      </c>
      <c r="AG22" s="86">
        <v>22.03</v>
      </c>
      <c r="AH22" s="82">
        <v>1.6</v>
      </c>
      <c r="AI22" s="86">
        <v>22.026</v>
      </c>
      <c r="AJ22" s="82">
        <v>1.6</v>
      </c>
      <c r="AK22" s="86">
        <v>22.026</v>
      </c>
      <c r="AL22" s="82" t="s">
        <v>5</v>
      </c>
      <c r="AM22" s="86" t="s">
        <v>5</v>
      </c>
      <c r="AN22" s="82" t="s">
        <v>76</v>
      </c>
      <c r="AO22" s="86" t="s">
        <v>76</v>
      </c>
      <c r="AP22" s="82" t="s">
        <v>76</v>
      </c>
      <c r="AQ22" s="86" t="s">
        <v>76</v>
      </c>
      <c r="AR22" s="82" t="s">
        <v>76</v>
      </c>
      <c r="AS22" s="86" t="s">
        <v>76</v>
      </c>
      <c r="AT22" s="82"/>
      <c r="AU22" s="86"/>
      <c r="AV22" s="82"/>
      <c r="AW22" s="86"/>
      <c r="AX22" s="82">
        <v>0.1</v>
      </c>
      <c r="AY22" s="86" t="s">
        <v>5</v>
      </c>
      <c r="AZ22" s="82">
        <v>0.1</v>
      </c>
      <c r="BA22" s="86">
        <v>0</v>
      </c>
      <c r="BB22" s="82">
        <v>0.1</v>
      </c>
      <c r="BC22" s="86">
        <v>0</v>
      </c>
      <c r="BD22" s="82">
        <v>0.1</v>
      </c>
      <c r="BE22" s="86">
        <v>0</v>
      </c>
      <c r="BF22" s="82"/>
      <c r="BG22" s="86"/>
      <c r="BH22" s="82"/>
      <c r="BI22" s="86"/>
      <c r="BJ22" s="82" t="s">
        <v>5</v>
      </c>
      <c r="BK22" s="86" t="s">
        <v>5</v>
      </c>
      <c r="BL22" s="82">
        <v>0</v>
      </c>
      <c r="BM22" s="86">
        <v>0</v>
      </c>
      <c r="BN22" s="82">
        <v>10.5</v>
      </c>
      <c r="BO22" s="86">
        <v>4</v>
      </c>
      <c r="BP22" s="82">
        <v>11.5</v>
      </c>
      <c r="BQ22" s="86">
        <v>4.6399999999999997</v>
      </c>
      <c r="BR22" s="82">
        <v>13.824999999999999</v>
      </c>
      <c r="BS22" s="86">
        <v>4.5999999999999996</v>
      </c>
      <c r="BT22" s="82">
        <v>14.83</v>
      </c>
      <c r="BU22" s="86">
        <v>4.5</v>
      </c>
      <c r="BV22" s="82" t="s">
        <v>5</v>
      </c>
      <c r="BW22" s="86" t="s">
        <v>5</v>
      </c>
      <c r="BX22" s="82">
        <v>0</v>
      </c>
      <c r="BY22" s="86">
        <v>0</v>
      </c>
      <c r="BZ22" s="82">
        <v>0</v>
      </c>
      <c r="CA22" s="86">
        <v>0</v>
      </c>
      <c r="CB22" s="82">
        <v>0</v>
      </c>
      <c r="CC22" s="86">
        <v>0</v>
      </c>
      <c r="CD22" s="82">
        <v>0</v>
      </c>
      <c r="CE22" s="86">
        <v>0</v>
      </c>
      <c r="CF22" s="82">
        <v>0</v>
      </c>
      <c r="CG22" s="86">
        <v>0</v>
      </c>
      <c r="CH22" s="82" t="s">
        <v>5</v>
      </c>
      <c r="CI22" s="86" t="s">
        <v>5</v>
      </c>
      <c r="CJ22" s="82" t="s">
        <v>5</v>
      </c>
      <c r="CK22" s="86" t="s">
        <v>5</v>
      </c>
      <c r="CL22" s="82"/>
      <c r="CM22" s="86"/>
      <c r="CN22" s="82" t="s">
        <v>5</v>
      </c>
      <c r="CO22" s="86" t="s">
        <v>5</v>
      </c>
      <c r="CP22" s="82" t="s">
        <v>5</v>
      </c>
      <c r="CQ22" s="86" t="s">
        <v>5</v>
      </c>
      <c r="CR22" s="82">
        <v>1.2</v>
      </c>
      <c r="CS22" s="86">
        <v>1.2</v>
      </c>
      <c r="CT22" s="94">
        <f t="shared" si="0"/>
        <v>251.5</v>
      </c>
      <c r="CU22" s="100">
        <f t="shared" si="1"/>
        <v>4068.7999999999997</v>
      </c>
      <c r="CV22" s="94">
        <f t="shared" si="2"/>
        <v>333.20000000000005</v>
      </c>
      <c r="CW22" s="100">
        <f t="shared" si="3"/>
        <v>4914</v>
      </c>
      <c r="CX22" s="94">
        <f t="shared" si="4"/>
        <v>357.21000000000004</v>
      </c>
      <c r="CY22" s="100">
        <f t="shared" si="5"/>
        <v>4778.8599999999997</v>
      </c>
      <c r="CZ22" s="94">
        <f t="shared" si="6"/>
        <v>427.67</v>
      </c>
      <c r="DA22" s="100">
        <v>5241.78</v>
      </c>
      <c r="DB22" s="94">
        <v>423.06470000000007</v>
      </c>
      <c r="DC22" s="100">
        <v>5165.4975555555548</v>
      </c>
      <c r="DD22" s="94">
        <v>427.23600000000005</v>
      </c>
      <c r="DE22" s="101">
        <v>5257.8901111111099</v>
      </c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</row>
    <row r="23" spans="1:174">
      <c r="A23" s="62" t="s">
        <v>9</v>
      </c>
      <c r="B23" s="84">
        <v>351</v>
      </c>
      <c r="C23" s="85">
        <v>5712.4</v>
      </c>
      <c r="D23" s="84">
        <v>377.8</v>
      </c>
      <c r="E23" s="85">
        <v>6273.6</v>
      </c>
      <c r="F23" s="84">
        <v>371.8</v>
      </c>
      <c r="G23" s="85">
        <v>6428.1</v>
      </c>
      <c r="H23" s="84">
        <v>388.2</v>
      </c>
      <c r="I23" s="85">
        <v>6619.6</v>
      </c>
      <c r="J23" s="84">
        <v>396.00000000000006</v>
      </c>
      <c r="K23" s="85">
        <v>6652.42</v>
      </c>
      <c r="L23" s="84">
        <v>407.27</v>
      </c>
      <c r="M23" s="85">
        <v>6941.880000000001</v>
      </c>
      <c r="N23" s="84">
        <v>441.2</v>
      </c>
      <c r="O23" s="85">
        <v>7082.2</v>
      </c>
      <c r="P23" s="84">
        <v>466.3</v>
      </c>
      <c r="Q23" s="85">
        <v>9056.4</v>
      </c>
      <c r="R23" s="84">
        <v>454.7</v>
      </c>
      <c r="S23" s="85">
        <v>7662.5</v>
      </c>
      <c r="T23" s="84">
        <v>436.6</v>
      </c>
      <c r="U23" s="85">
        <v>7841.9</v>
      </c>
      <c r="V23" s="84">
        <v>418.69000000000005</v>
      </c>
      <c r="W23" s="85">
        <v>7500.6900000000005</v>
      </c>
      <c r="X23" s="84">
        <v>462.86</v>
      </c>
      <c r="Y23" s="85">
        <v>8564.7699999999986</v>
      </c>
      <c r="Z23" s="84">
        <v>27.01</v>
      </c>
      <c r="AA23" s="85">
        <v>203.9</v>
      </c>
      <c r="AB23" s="84">
        <v>27</v>
      </c>
      <c r="AC23" s="85">
        <v>203.9</v>
      </c>
      <c r="AD23" s="84">
        <v>29.22</v>
      </c>
      <c r="AE23" s="85">
        <v>211.54</v>
      </c>
      <c r="AF23" s="84">
        <v>29.7</v>
      </c>
      <c r="AG23" s="85">
        <v>207.5</v>
      </c>
      <c r="AH23" s="84">
        <v>30.6</v>
      </c>
      <c r="AI23" s="85">
        <v>211.5</v>
      </c>
      <c r="AJ23" s="84">
        <v>30.900000000000002</v>
      </c>
      <c r="AK23" s="85">
        <v>220</v>
      </c>
      <c r="AL23" s="84" t="s">
        <v>5</v>
      </c>
      <c r="AM23" s="85" t="s">
        <v>5</v>
      </c>
      <c r="AN23" s="84" t="s">
        <v>76</v>
      </c>
      <c r="AO23" s="85" t="s">
        <v>76</v>
      </c>
      <c r="AP23" s="84" t="s">
        <v>76</v>
      </c>
      <c r="AQ23" s="85" t="s">
        <v>76</v>
      </c>
      <c r="AR23" s="84" t="s">
        <v>76</v>
      </c>
      <c r="AS23" s="85" t="s">
        <v>76</v>
      </c>
      <c r="AT23" s="84"/>
      <c r="AU23" s="85"/>
      <c r="AV23" s="84"/>
      <c r="AW23" s="85"/>
      <c r="AX23" s="84">
        <v>3.7</v>
      </c>
      <c r="AY23" s="85">
        <v>22.2</v>
      </c>
      <c r="AZ23" s="84">
        <v>3.7</v>
      </c>
      <c r="BA23" s="85">
        <v>22.2</v>
      </c>
      <c r="BB23" s="84">
        <v>3.41</v>
      </c>
      <c r="BC23" s="85">
        <v>19.8</v>
      </c>
      <c r="BD23" s="84">
        <v>3.71</v>
      </c>
      <c r="BE23" s="85">
        <v>21.66</v>
      </c>
      <c r="BF23" s="84">
        <v>3.7</v>
      </c>
      <c r="BG23" s="85">
        <v>21.1</v>
      </c>
      <c r="BH23" s="84">
        <v>3.38</v>
      </c>
      <c r="BI23" s="85">
        <v>24.84</v>
      </c>
      <c r="BJ23" s="84">
        <v>730.5</v>
      </c>
      <c r="BK23" s="85">
        <v>1777</v>
      </c>
      <c r="BL23" s="84">
        <v>732</v>
      </c>
      <c r="BM23" s="85">
        <v>1781.4</v>
      </c>
      <c r="BN23" s="84">
        <v>879.68</v>
      </c>
      <c r="BO23" s="85">
        <v>4233.3999999999996</v>
      </c>
      <c r="BP23" s="84">
        <v>857.5</v>
      </c>
      <c r="BQ23" s="85">
        <v>4605.2299999999996</v>
      </c>
      <c r="BR23" s="84">
        <v>870.56299999999987</v>
      </c>
      <c r="BS23" s="85">
        <v>3901.002</v>
      </c>
      <c r="BT23" s="84">
        <v>870.64599999999996</v>
      </c>
      <c r="BU23" s="85">
        <v>4070.8</v>
      </c>
      <c r="BV23" s="84">
        <v>217.7</v>
      </c>
      <c r="BW23" s="85">
        <v>303.2</v>
      </c>
      <c r="BX23" s="84">
        <v>259.10000000000002</v>
      </c>
      <c r="BY23" s="85">
        <v>460.4</v>
      </c>
      <c r="BZ23" s="84">
        <v>265.12</v>
      </c>
      <c r="CA23" s="85">
        <v>502.46</v>
      </c>
      <c r="CB23" s="84">
        <v>213.75</v>
      </c>
      <c r="CC23" s="85">
        <v>369.85</v>
      </c>
      <c r="CD23" s="84">
        <v>191.791</v>
      </c>
      <c r="CE23" s="85">
        <v>333.82999999999993</v>
      </c>
      <c r="CF23" s="84">
        <v>195.38700000000006</v>
      </c>
      <c r="CG23" s="85">
        <v>333.26</v>
      </c>
      <c r="CH23" s="84" t="s">
        <v>5</v>
      </c>
      <c r="CI23" s="85" t="s">
        <v>5</v>
      </c>
      <c r="CJ23" s="84" t="s">
        <v>5</v>
      </c>
      <c r="CK23" s="85" t="s">
        <v>5</v>
      </c>
      <c r="CL23" s="84"/>
      <c r="CM23" s="85"/>
      <c r="CN23" s="84" t="s">
        <v>5</v>
      </c>
      <c r="CO23" s="85" t="s">
        <v>5</v>
      </c>
      <c r="CP23" s="84" t="s">
        <v>5</v>
      </c>
      <c r="CQ23" s="85" t="s">
        <v>5</v>
      </c>
      <c r="CR23" s="84">
        <v>2</v>
      </c>
      <c r="CS23" s="85">
        <v>2</v>
      </c>
      <c r="CT23" s="97">
        <f t="shared" si="0"/>
        <v>1771.1100000000001</v>
      </c>
      <c r="CU23" s="98">
        <f t="shared" si="1"/>
        <v>15100.9</v>
      </c>
      <c r="CV23" s="97">
        <f t="shared" si="2"/>
        <v>1865.9</v>
      </c>
      <c r="CW23" s="98">
        <f t="shared" si="3"/>
        <v>17797.900000000001</v>
      </c>
      <c r="CX23" s="97">
        <f t="shared" si="4"/>
        <v>2003.9299999999998</v>
      </c>
      <c r="CY23" s="98">
        <f t="shared" si="5"/>
        <v>19057.8</v>
      </c>
      <c r="CZ23" s="97">
        <f t="shared" si="6"/>
        <v>1929.46</v>
      </c>
      <c r="DA23" s="98">
        <v>19665.740000000002</v>
      </c>
      <c r="DB23" s="97">
        <v>1911.3440000000001</v>
      </c>
      <c r="DC23" s="98">
        <v>18694.069662087913</v>
      </c>
      <c r="DD23" s="97">
        <v>1970.443</v>
      </c>
      <c r="DE23" s="99">
        <v>20228.322719780219</v>
      </c>
    </row>
    <row r="24" spans="1:174" s="3" customFormat="1">
      <c r="A24" s="62" t="s">
        <v>10</v>
      </c>
      <c r="B24" s="82">
        <v>296.7</v>
      </c>
      <c r="C24" s="83">
        <v>2398.3000000000002</v>
      </c>
      <c r="D24" s="82">
        <v>301.3</v>
      </c>
      <c r="E24" s="83">
        <v>2508.3000000000002</v>
      </c>
      <c r="F24" s="82">
        <v>296.14</v>
      </c>
      <c r="G24" s="83">
        <v>2429.54</v>
      </c>
      <c r="H24" s="82">
        <v>314.56</v>
      </c>
      <c r="I24" s="83">
        <v>2583.92</v>
      </c>
      <c r="J24" s="82">
        <v>376.947</v>
      </c>
      <c r="K24" s="83">
        <v>2889.5029999999997</v>
      </c>
      <c r="L24" s="82">
        <v>240.58185</v>
      </c>
      <c r="M24" s="83">
        <v>2313.1988799999999</v>
      </c>
      <c r="N24" s="82">
        <v>151.6</v>
      </c>
      <c r="O24" s="83">
        <v>3518.1</v>
      </c>
      <c r="P24" s="82">
        <v>149.5</v>
      </c>
      <c r="Q24" s="83">
        <v>3392.7</v>
      </c>
      <c r="R24" s="82">
        <v>149.05000000000001</v>
      </c>
      <c r="S24" s="83">
        <v>3626</v>
      </c>
      <c r="T24" s="82">
        <v>146.05000000000001</v>
      </c>
      <c r="U24" s="83">
        <v>3446.91</v>
      </c>
      <c r="V24" s="82">
        <v>147.69400000000002</v>
      </c>
      <c r="W24" s="83">
        <v>3572.6729999999998</v>
      </c>
      <c r="X24" s="82">
        <v>115.43324999999999</v>
      </c>
      <c r="Y24" s="83">
        <v>2882.5149540000002</v>
      </c>
      <c r="Z24" s="82" t="s">
        <v>5</v>
      </c>
      <c r="AA24" s="83" t="s">
        <v>5</v>
      </c>
      <c r="AB24" s="82" t="s">
        <v>5</v>
      </c>
      <c r="AC24" s="83" t="s">
        <v>5</v>
      </c>
      <c r="AD24" s="82">
        <v>0</v>
      </c>
      <c r="AE24" s="83">
        <v>0</v>
      </c>
      <c r="AF24" s="82">
        <v>0</v>
      </c>
      <c r="AG24" s="83">
        <v>0</v>
      </c>
      <c r="AH24" s="82">
        <v>0</v>
      </c>
      <c r="AI24" s="83">
        <v>0</v>
      </c>
      <c r="AJ24" s="82">
        <v>13.3748</v>
      </c>
      <c r="AK24" s="83">
        <v>5.246E-2</v>
      </c>
      <c r="AL24" s="82" t="s">
        <v>5</v>
      </c>
      <c r="AM24" s="83" t="s">
        <v>5</v>
      </c>
      <c r="AN24" s="82" t="s">
        <v>76</v>
      </c>
      <c r="AO24" s="83" t="s">
        <v>76</v>
      </c>
      <c r="AP24" s="82" t="s">
        <v>76</v>
      </c>
      <c r="AQ24" s="83" t="s">
        <v>76</v>
      </c>
      <c r="AR24" s="82" t="s">
        <v>76</v>
      </c>
      <c r="AS24" s="83" t="s">
        <v>76</v>
      </c>
      <c r="AT24" s="82"/>
      <c r="AU24" s="83"/>
      <c r="AV24" s="82"/>
      <c r="AW24" s="83"/>
      <c r="AX24" s="82" t="s">
        <v>5</v>
      </c>
      <c r="AY24" s="83" t="s">
        <v>5</v>
      </c>
      <c r="AZ24" s="82" t="s">
        <v>5</v>
      </c>
      <c r="BA24" s="83" t="s">
        <v>5</v>
      </c>
      <c r="BB24" s="82"/>
      <c r="BC24" s="83"/>
      <c r="BD24" s="82">
        <v>0</v>
      </c>
      <c r="BE24" s="83">
        <v>0</v>
      </c>
      <c r="BF24" s="82"/>
      <c r="BG24" s="83"/>
      <c r="BH24" s="82">
        <v>1.2999999999999999E-2</v>
      </c>
      <c r="BI24" s="83">
        <v>2.1000000000000001E-4</v>
      </c>
      <c r="BJ24" s="82">
        <v>968.2</v>
      </c>
      <c r="BK24" s="83">
        <v>4176.5</v>
      </c>
      <c r="BL24" s="82">
        <v>974.8</v>
      </c>
      <c r="BM24" s="83">
        <v>4182.1000000000004</v>
      </c>
      <c r="BN24" s="82">
        <v>958.29</v>
      </c>
      <c r="BO24" s="83">
        <v>4171.07</v>
      </c>
      <c r="BP24" s="82">
        <v>992.13</v>
      </c>
      <c r="BQ24" s="83">
        <v>4169.79</v>
      </c>
      <c r="BR24" s="82">
        <v>997.70800000000008</v>
      </c>
      <c r="BS24" s="83">
        <v>4307.17</v>
      </c>
      <c r="BT24" s="82">
        <v>850.41700000000003</v>
      </c>
      <c r="BU24" s="83">
        <v>3575.35</v>
      </c>
      <c r="BV24" s="82">
        <v>264.39999999999998</v>
      </c>
      <c r="BW24" s="83">
        <v>136</v>
      </c>
      <c r="BX24" s="82">
        <v>234.8</v>
      </c>
      <c r="BY24" s="83">
        <v>113.1</v>
      </c>
      <c r="BZ24" s="82">
        <v>254.55</v>
      </c>
      <c r="CA24" s="83">
        <v>112.8</v>
      </c>
      <c r="CB24" s="82">
        <v>170.01</v>
      </c>
      <c r="CC24" s="83">
        <v>128.86000000000001</v>
      </c>
      <c r="CD24" s="82">
        <v>166.95599999999999</v>
      </c>
      <c r="CE24" s="83">
        <v>114.06</v>
      </c>
      <c r="CF24" s="82">
        <v>167.61799999999999</v>
      </c>
      <c r="CG24" s="83">
        <v>144.76999999999998</v>
      </c>
      <c r="CH24" s="82" t="s">
        <v>5</v>
      </c>
      <c r="CI24" s="83" t="s">
        <v>5</v>
      </c>
      <c r="CJ24" s="82" t="s">
        <v>5</v>
      </c>
      <c r="CK24" s="83" t="s">
        <v>5</v>
      </c>
      <c r="CL24" s="82"/>
      <c r="CM24" s="83"/>
      <c r="CN24" s="82" t="s">
        <v>5</v>
      </c>
      <c r="CO24" s="83" t="s">
        <v>5</v>
      </c>
      <c r="CP24" s="82" t="s">
        <v>5</v>
      </c>
      <c r="CQ24" s="83" t="s">
        <v>5</v>
      </c>
      <c r="CR24" s="82">
        <v>2</v>
      </c>
      <c r="CS24" s="83">
        <v>2</v>
      </c>
      <c r="CT24" s="94">
        <f t="shared" si="0"/>
        <v>1680.9</v>
      </c>
      <c r="CU24" s="95">
        <f t="shared" si="1"/>
        <v>10228.9</v>
      </c>
      <c r="CV24" s="94">
        <f t="shared" si="2"/>
        <v>1660.3999999999999</v>
      </c>
      <c r="CW24" s="95">
        <f t="shared" si="3"/>
        <v>10196.200000000001</v>
      </c>
      <c r="CX24" s="94">
        <f t="shared" si="4"/>
        <v>1658.03</v>
      </c>
      <c r="CY24" s="95">
        <f t="shared" si="5"/>
        <v>10339.41</v>
      </c>
      <c r="CZ24" s="94">
        <f t="shared" si="6"/>
        <v>1622.75</v>
      </c>
      <c r="DA24" s="95">
        <v>10329.48</v>
      </c>
      <c r="DB24" s="94">
        <v>1689.3050000000003</v>
      </c>
      <c r="DC24" s="95">
        <v>10885.405999999999</v>
      </c>
      <c r="DD24" s="94">
        <v>1387.4378999999999</v>
      </c>
      <c r="DE24" s="96">
        <v>8950.7504942222222</v>
      </c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</row>
    <row r="25" spans="1:174">
      <c r="A25" s="62" t="s">
        <v>16</v>
      </c>
      <c r="B25" s="84">
        <v>113.1</v>
      </c>
      <c r="C25" s="85">
        <v>2864</v>
      </c>
      <c r="D25" s="84">
        <v>132.30000000000001</v>
      </c>
      <c r="E25" s="85">
        <v>3373.5</v>
      </c>
      <c r="F25" s="84">
        <v>159.57</v>
      </c>
      <c r="G25" s="85">
        <v>3391.28</v>
      </c>
      <c r="H25" s="84">
        <v>195.36</v>
      </c>
      <c r="I25" s="85">
        <v>5450</v>
      </c>
      <c r="J25" s="84">
        <v>203.78600000000003</v>
      </c>
      <c r="K25" s="85">
        <v>5695.9990000000007</v>
      </c>
      <c r="L25" s="84">
        <v>219.95599999999999</v>
      </c>
      <c r="M25" s="85">
        <v>6093</v>
      </c>
      <c r="N25" s="84">
        <v>250.7</v>
      </c>
      <c r="O25" s="85">
        <v>3112.6</v>
      </c>
      <c r="P25" s="84">
        <v>283.7</v>
      </c>
      <c r="Q25" s="85">
        <v>3698.6</v>
      </c>
      <c r="R25" s="84">
        <v>506.99</v>
      </c>
      <c r="S25" s="85">
        <v>10084.01</v>
      </c>
      <c r="T25" s="84">
        <v>612.77</v>
      </c>
      <c r="U25" s="85">
        <v>12574</v>
      </c>
      <c r="V25" s="84">
        <v>628.72400000000005</v>
      </c>
      <c r="W25" s="85">
        <v>13019.31</v>
      </c>
      <c r="X25" s="84">
        <v>677.59800000000007</v>
      </c>
      <c r="Y25" s="85">
        <v>14315.406200000001</v>
      </c>
      <c r="Z25" s="84">
        <v>6.59</v>
      </c>
      <c r="AA25" s="85">
        <v>5</v>
      </c>
      <c r="AB25" s="84">
        <v>7.7</v>
      </c>
      <c r="AC25" s="85">
        <v>6</v>
      </c>
      <c r="AD25" s="84">
        <v>15.61</v>
      </c>
      <c r="AE25" s="85">
        <v>150.66999999999999</v>
      </c>
      <c r="AF25" s="84">
        <v>16.62</v>
      </c>
      <c r="AG25" s="85">
        <v>193</v>
      </c>
      <c r="AH25" s="84">
        <v>17.064</v>
      </c>
      <c r="AI25" s="85">
        <v>200.39400000000001</v>
      </c>
      <c r="AJ25" s="84">
        <v>17.75</v>
      </c>
      <c r="AK25" s="85">
        <v>206</v>
      </c>
      <c r="AL25" s="84" t="s">
        <v>5</v>
      </c>
      <c r="AM25" s="85" t="s">
        <v>5</v>
      </c>
      <c r="AN25" s="84" t="s">
        <v>76</v>
      </c>
      <c r="AO25" s="85" t="s">
        <v>76</v>
      </c>
      <c r="AP25" s="84" t="s">
        <v>76</v>
      </c>
      <c r="AQ25" s="85" t="s">
        <v>76</v>
      </c>
      <c r="AR25" s="84" t="s">
        <v>76</v>
      </c>
      <c r="AS25" s="85" t="s">
        <v>76</v>
      </c>
      <c r="AT25" s="84"/>
      <c r="AU25" s="85"/>
      <c r="AV25" s="84"/>
      <c r="AW25" s="85"/>
      <c r="AX25" s="84">
        <v>29.1</v>
      </c>
      <c r="AY25" s="85">
        <v>174</v>
      </c>
      <c r="AZ25" s="84">
        <v>33.9</v>
      </c>
      <c r="BA25" s="85">
        <v>201.5</v>
      </c>
      <c r="BB25" s="84">
        <v>43.6</v>
      </c>
      <c r="BC25" s="85">
        <v>106.81</v>
      </c>
      <c r="BD25" s="84">
        <v>62.63</v>
      </c>
      <c r="BE25" s="85">
        <v>393</v>
      </c>
      <c r="BF25" s="84">
        <v>63.95</v>
      </c>
      <c r="BG25" s="85">
        <v>404.6</v>
      </c>
      <c r="BH25" s="84">
        <v>65.617000000000004</v>
      </c>
      <c r="BI25" s="85">
        <v>414</v>
      </c>
      <c r="BJ25" s="84" t="s">
        <v>5</v>
      </c>
      <c r="BK25" s="85" t="s">
        <v>5</v>
      </c>
      <c r="BL25" s="84">
        <v>0</v>
      </c>
      <c r="BM25" s="85">
        <v>0</v>
      </c>
      <c r="BN25" s="84">
        <v>0</v>
      </c>
      <c r="BO25" s="85">
        <v>0</v>
      </c>
      <c r="BP25" s="84">
        <v>0</v>
      </c>
      <c r="BQ25" s="85">
        <v>0</v>
      </c>
      <c r="BR25" s="84">
        <v>0</v>
      </c>
      <c r="BS25" s="85">
        <v>0</v>
      </c>
      <c r="BT25" s="84">
        <v>0</v>
      </c>
      <c r="BU25" s="85">
        <v>0</v>
      </c>
      <c r="BV25" s="84">
        <v>197.1</v>
      </c>
      <c r="BW25" s="85">
        <v>236.3</v>
      </c>
      <c r="BX25" s="84">
        <v>287.5</v>
      </c>
      <c r="BY25" s="85">
        <v>413.7</v>
      </c>
      <c r="BZ25" s="84">
        <v>299.91000000000003</v>
      </c>
      <c r="CA25" s="85">
        <v>461.17</v>
      </c>
      <c r="CB25" s="84">
        <v>299.91000000000003</v>
      </c>
      <c r="CC25" s="85">
        <v>461.17</v>
      </c>
      <c r="CD25" s="84">
        <v>284.90999999999997</v>
      </c>
      <c r="CE25" s="85">
        <v>454.16999999999996</v>
      </c>
      <c r="CF25" s="84">
        <v>284.90999999999997</v>
      </c>
      <c r="CG25" s="85">
        <v>454.16999999999996</v>
      </c>
      <c r="CH25" s="84" t="s">
        <v>5</v>
      </c>
      <c r="CI25" s="85" t="s">
        <v>5</v>
      </c>
      <c r="CJ25" s="84" t="s">
        <v>5</v>
      </c>
      <c r="CK25" s="85" t="s">
        <v>5</v>
      </c>
      <c r="CL25" s="84"/>
      <c r="CM25" s="85"/>
      <c r="CN25" s="84" t="s">
        <v>5</v>
      </c>
      <c r="CO25" s="85" t="s">
        <v>5</v>
      </c>
      <c r="CP25" s="84" t="s">
        <v>5</v>
      </c>
      <c r="CQ25" s="85" t="s">
        <v>5</v>
      </c>
      <c r="CR25" s="84">
        <v>1.5</v>
      </c>
      <c r="CS25" s="85">
        <v>1.5</v>
      </c>
      <c r="CT25" s="97">
        <f t="shared" si="0"/>
        <v>596.58999999999992</v>
      </c>
      <c r="CU25" s="98">
        <f t="shared" si="1"/>
        <v>6391.9000000000005</v>
      </c>
      <c r="CV25" s="97">
        <f t="shared" si="2"/>
        <v>745.09999999999991</v>
      </c>
      <c r="CW25" s="98">
        <f t="shared" si="3"/>
        <v>7693.3</v>
      </c>
      <c r="CX25" s="97">
        <f t="shared" si="4"/>
        <v>1025.68</v>
      </c>
      <c r="CY25" s="98">
        <f t="shared" si="5"/>
        <v>14193.94</v>
      </c>
      <c r="CZ25" s="97">
        <f t="shared" si="6"/>
        <v>1187.29</v>
      </c>
      <c r="DA25" s="98">
        <v>19071.169999999998</v>
      </c>
      <c r="DB25" s="97">
        <v>1198.4340000000002</v>
      </c>
      <c r="DC25" s="98">
        <v>19775.972999999998</v>
      </c>
      <c r="DD25" s="97">
        <v>1265.8310000000001</v>
      </c>
      <c r="DE25" s="99">
        <v>21484.0762</v>
      </c>
    </row>
    <row r="26" spans="1:174" s="3" customFormat="1">
      <c r="A26" s="62" t="s">
        <v>21</v>
      </c>
      <c r="B26" s="82">
        <v>1540.6</v>
      </c>
      <c r="C26" s="86">
        <v>10396.6</v>
      </c>
      <c r="D26" s="82">
        <v>1537</v>
      </c>
      <c r="E26" s="86">
        <v>9513</v>
      </c>
      <c r="F26" s="82">
        <v>1560</v>
      </c>
      <c r="G26" s="86">
        <v>10538</v>
      </c>
      <c r="H26" s="82">
        <v>1549</v>
      </c>
      <c r="I26" s="86">
        <v>9785</v>
      </c>
      <c r="J26" s="82">
        <v>1565</v>
      </c>
      <c r="K26" s="86">
        <v>13457.92</v>
      </c>
      <c r="L26" s="82">
        <v>645.47</v>
      </c>
      <c r="M26" s="86">
        <v>10540.17</v>
      </c>
      <c r="N26" s="82">
        <v>451.8</v>
      </c>
      <c r="O26" s="86">
        <v>6172.6</v>
      </c>
      <c r="P26" s="82">
        <v>611</v>
      </c>
      <c r="Q26" s="86">
        <v>7504</v>
      </c>
      <c r="R26" s="82">
        <v>591</v>
      </c>
      <c r="S26" s="86">
        <v>8778</v>
      </c>
      <c r="T26" s="82">
        <v>474</v>
      </c>
      <c r="U26" s="86">
        <v>8008</v>
      </c>
      <c r="V26" s="82">
        <v>726</v>
      </c>
      <c r="W26" s="86">
        <v>10161.83</v>
      </c>
      <c r="X26" s="82">
        <v>580.54</v>
      </c>
      <c r="Y26" s="86">
        <v>8136.2599999999984</v>
      </c>
      <c r="Z26" s="82">
        <v>17.510000000000002</v>
      </c>
      <c r="AA26" s="86">
        <v>91.1</v>
      </c>
      <c r="AB26" s="82">
        <v>17.5</v>
      </c>
      <c r="AC26" s="86">
        <v>91.1</v>
      </c>
      <c r="AD26" s="82">
        <v>18.88</v>
      </c>
      <c r="AE26" s="86">
        <v>104</v>
      </c>
      <c r="AF26" s="82">
        <v>22</v>
      </c>
      <c r="AG26" s="86">
        <v>119</v>
      </c>
      <c r="AH26" s="82">
        <v>23</v>
      </c>
      <c r="AI26" s="86">
        <v>122.64999999999999</v>
      </c>
      <c r="AJ26" s="82">
        <v>7.2499999999999991</v>
      </c>
      <c r="AK26" s="86">
        <v>38.53</v>
      </c>
      <c r="AL26" s="82" t="s">
        <v>5</v>
      </c>
      <c r="AM26" s="86" t="s">
        <v>5</v>
      </c>
      <c r="AN26" s="82" t="s">
        <v>76</v>
      </c>
      <c r="AO26" s="86" t="s">
        <v>76</v>
      </c>
      <c r="AP26" s="82" t="s">
        <v>76</v>
      </c>
      <c r="AQ26" s="86" t="s">
        <v>76</v>
      </c>
      <c r="AR26" s="82" t="s">
        <v>76</v>
      </c>
      <c r="AS26" s="86" t="s">
        <v>76</v>
      </c>
      <c r="AT26" s="82"/>
      <c r="AU26" s="86"/>
      <c r="AV26" s="82"/>
      <c r="AW26" s="86"/>
      <c r="AX26" s="82" t="s">
        <v>5</v>
      </c>
      <c r="AY26" s="86" t="s">
        <v>5</v>
      </c>
      <c r="AZ26" s="82" t="s">
        <v>5</v>
      </c>
      <c r="BA26" s="86" t="s">
        <v>5</v>
      </c>
      <c r="BB26" s="82"/>
      <c r="BC26" s="86"/>
      <c r="BD26" s="82">
        <v>0</v>
      </c>
      <c r="BE26" s="86">
        <v>0</v>
      </c>
      <c r="BF26" s="82"/>
      <c r="BG26" s="86"/>
      <c r="BH26" s="82">
        <v>0.3</v>
      </c>
      <c r="BI26" s="86">
        <v>0.09</v>
      </c>
      <c r="BJ26" s="82">
        <v>198.2</v>
      </c>
      <c r="BK26" s="86">
        <v>321.60000000000002</v>
      </c>
      <c r="BL26" s="82">
        <v>204.2</v>
      </c>
      <c r="BM26" s="86">
        <v>331.6</v>
      </c>
      <c r="BN26" s="82">
        <v>206.2</v>
      </c>
      <c r="BO26" s="86">
        <v>339.58</v>
      </c>
      <c r="BP26" s="82">
        <v>214.48</v>
      </c>
      <c r="BQ26" s="86">
        <v>357.24</v>
      </c>
      <c r="BR26" s="82">
        <v>214.48199999999997</v>
      </c>
      <c r="BS26" s="86">
        <v>368.8</v>
      </c>
      <c r="BT26" s="82">
        <v>216.49999999999997</v>
      </c>
      <c r="BU26" s="86">
        <v>367.58000000000004</v>
      </c>
      <c r="BV26" s="82">
        <v>113.6</v>
      </c>
      <c r="BW26" s="86">
        <v>96.6</v>
      </c>
      <c r="BX26" s="82">
        <v>116.5</v>
      </c>
      <c r="BY26" s="86">
        <v>100.6</v>
      </c>
      <c r="BZ26" s="82">
        <v>116.52</v>
      </c>
      <c r="CA26" s="86">
        <v>106.47</v>
      </c>
      <c r="CB26" s="82">
        <v>120.76</v>
      </c>
      <c r="CC26" s="86">
        <v>109.04</v>
      </c>
      <c r="CD26" s="82">
        <v>120.76</v>
      </c>
      <c r="CE26" s="86">
        <v>109.04</v>
      </c>
      <c r="CF26" s="82">
        <v>120.76</v>
      </c>
      <c r="CG26" s="86">
        <v>109.04</v>
      </c>
      <c r="CH26" s="82" t="s">
        <v>5</v>
      </c>
      <c r="CI26" s="86" t="s">
        <v>5</v>
      </c>
      <c r="CJ26" s="82" t="s">
        <v>5</v>
      </c>
      <c r="CK26" s="86" t="s">
        <v>5</v>
      </c>
      <c r="CL26" s="82"/>
      <c r="CM26" s="86"/>
      <c r="CN26" s="82" t="s">
        <v>5</v>
      </c>
      <c r="CO26" s="86" t="s">
        <v>5</v>
      </c>
      <c r="CP26" s="82" t="s">
        <v>5</v>
      </c>
      <c r="CQ26" s="86" t="s">
        <v>5</v>
      </c>
      <c r="CR26" s="82">
        <v>1</v>
      </c>
      <c r="CS26" s="86">
        <v>1</v>
      </c>
      <c r="CT26" s="94">
        <f t="shared" si="0"/>
        <v>2321.7099999999996</v>
      </c>
      <c r="CU26" s="100">
        <f t="shared" si="1"/>
        <v>17078.499999999996</v>
      </c>
      <c r="CV26" s="94">
        <f t="shared" si="2"/>
        <v>2486.1999999999998</v>
      </c>
      <c r="CW26" s="100">
        <f t="shared" si="3"/>
        <v>17540.299999999996</v>
      </c>
      <c r="CX26" s="94">
        <f t="shared" si="4"/>
        <v>2492.6</v>
      </c>
      <c r="CY26" s="100">
        <f t="shared" si="5"/>
        <v>19866.050000000003</v>
      </c>
      <c r="CZ26" s="94">
        <f t="shared" si="6"/>
        <v>2380.2400000000002</v>
      </c>
      <c r="DA26" s="100">
        <v>18378.28</v>
      </c>
      <c r="DB26" s="94">
        <v>2649.2420000000002</v>
      </c>
      <c r="DC26" s="100">
        <v>24265.206666666669</v>
      </c>
      <c r="DD26" s="94">
        <v>1570.82</v>
      </c>
      <c r="DE26" s="101">
        <v>19192.670000000002</v>
      </c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</row>
    <row r="27" spans="1:174">
      <c r="A27" s="62" t="s">
        <v>43</v>
      </c>
      <c r="B27" s="84">
        <v>38.4</v>
      </c>
      <c r="C27" s="85">
        <v>281.89999999999998</v>
      </c>
      <c r="D27" s="84">
        <v>68.7</v>
      </c>
      <c r="E27" s="85">
        <v>286.3</v>
      </c>
      <c r="F27" s="84">
        <v>49.47</v>
      </c>
      <c r="G27" s="85">
        <v>405.85</v>
      </c>
      <c r="H27" s="84">
        <v>51.93</v>
      </c>
      <c r="I27" s="85">
        <v>440.59</v>
      </c>
      <c r="J27" s="84">
        <v>54.05</v>
      </c>
      <c r="K27" s="85">
        <v>515.69000000000005</v>
      </c>
      <c r="L27" s="84">
        <v>55.625999999999998</v>
      </c>
      <c r="M27" s="85">
        <v>533.60400000000004</v>
      </c>
      <c r="N27" s="84">
        <v>19.899999999999999</v>
      </c>
      <c r="O27" s="85">
        <v>221.8</v>
      </c>
      <c r="P27" s="84">
        <v>22.2</v>
      </c>
      <c r="Q27" s="85">
        <v>236.5</v>
      </c>
      <c r="R27" s="84">
        <v>20.83</v>
      </c>
      <c r="S27" s="85">
        <v>200.32</v>
      </c>
      <c r="T27" s="84">
        <v>21.73</v>
      </c>
      <c r="U27" s="85">
        <v>219.82</v>
      </c>
      <c r="V27" s="84">
        <v>25.189999999999998</v>
      </c>
      <c r="W27" s="85">
        <v>271.03999999999996</v>
      </c>
      <c r="X27" s="84">
        <v>27.765999999999998</v>
      </c>
      <c r="Y27" s="85">
        <v>297.72899999999998</v>
      </c>
      <c r="Z27" s="84" t="s">
        <v>5</v>
      </c>
      <c r="AA27" s="85" t="s">
        <v>5</v>
      </c>
      <c r="AB27" s="84">
        <v>0</v>
      </c>
      <c r="AC27" s="85">
        <v>0</v>
      </c>
      <c r="AD27" s="84">
        <v>0</v>
      </c>
      <c r="AE27" s="85">
        <v>0</v>
      </c>
      <c r="AF27" s="84">
        <v>0</v>
      </c>
      <c r="AG27" s="85">
        <v>0</v>
      </c>
      <c r="AH27" s="84">
        <v>0.76</v>
      </c>
      <c r="AI27" s="85">
        <v>0.28199999999999997</v>
      </c>
      <c r="AJ27" s="84">
        <v>0.81</v>
      </c>
      <c r="AK27" s="85">
        <v>0.30100000000000005</v>
      </c>
      <c r="AL27" s="84" t="s">
        <v>5</v>
      </c>
      <c r="AM27" s="85" t="s">
        <v>5</v>
      </c>
      <c r="AN27" s="84" t="s">
        <v>76</v>
      </c>
      <c r="AO27" s="85" t="s">
        <v>76</v>
      </c>
      <c r="AP27" s="84" t="s">
        <v>76</v>
      </c>
      <c r="AQ27" s="85" t="s">
        <v>76</v>
      </c>
      <c r="AR27" s="84" t="s">
        <v>76</v>
      </c>
      <c r="AS27" s="85" t="s">
        <v>76</v>
      </c>
      <c r="AT27" s="84"/>
      <c r="AU27" s="85"/>
      <c r="AV27" s="84"/>
      <c r="AW27" s="85"/>
      <c r="AX27" s="84" t="s">
        <v>5</v>
      </c>
      <c r="AY27" s="85" t="s">
        <v>5</v>
      </c>
      <c r="AZ27" s="84" t="s">
        <v>5</v>
      </c>
      <c r="BA27" s="85" t="s">
        <v>5</v>
      </c>
      <c r="BB27" s="84"/>
      <c r="BC27" s="85"/>
      <c r="BD27" s="84">
        <v>0</v>
      </c>
      <c r="BE27" s="85">
        <v>0</v>
      </c>
      <c r="BF27" s="84"/>
      <c r="BG27" s="85"/>
      <c r="BH27" s="84"/>
      <c r="BI27" s="85"/>
      <c r="BJ27" s="84" t="s">
        <v>5</v>
      </c>
      <c r="BK27" s="85" t="s">
        <v>5</v>
      </c>
      <c r="BL27" s="84">
        <v>0</v>
      </c>
      <c r="BM27" s="85">
        <v>0</v>
      </c>
      <c r="BN27" s="84">
        <v>0</v>
      </c>
      <c r="BO27" s="85">
        <v>0</v>
      </c>
      <c r="BP27" s="84">
        <v>0</v>
      </c>
      <c r="BQ27" s="85">
        <v>0</v>
      </c>
      <c r="BR27" s="84">
        <v>0.9</v>
      </c>
      <c r="BS27" s="85">
        <v>1.5</v>
      </c>
      <c r="BT27" s="84">
        <v>0.9</v>
      </c>
      <c r="BU27" s="85">
        <v>0.15</v>
      </c>
      <c r="BV27" s="84">
        <v>9</v>
      </c>
      <c r="BW27" s="85">
        <v>7.8</v>
      </c>
      <c r="BX27" s="84">
        <v>10.5</v>
      </c>
      <c r="BY27" s="85">
        <v>24.1</v>
      </c>
      <c r="BZ27" s="84">
        <v>10.47</v>
      </c>
      <c r="CA27" s="85">
        <v>24.14</v>
      </c>
      <c r="CB27" s="84">
        <v>10.47</v>
      </c>
      <c r="CC27" s="85">
        <v>24.14</v>
      </c>
      <c r="CD27" s="84">
        <v>10.47</v>
      </c>
      <c r="CE27" s="85">
        <v>24.14</v>
      </c>
      <c r="CF27" s="84">
        <v>10.47</v>
      </c>
      <c r="CG27" s="85">
        <v>24.14</v>
      </c>
      <c r="CH27" s="84" t="s">
        <v>5</v>
      </c>
      <c r="CI27" s="85" t="s">
        <v>5</v>
      </c>
      <c r="CJ27" s="84" t="s">
        <v>5</v>
      </c>
      <c r="CK27" s="85" t="s">
        <v>5</v>
      </c>
      <c r="CL27" s="84"/>
      <c r="CM27" s="85"/>
      <c r="CN27" s="84" t="s">
        <v>5</v>
      </c>
      <c r="CO27" s="85" t="s">
        <v>5</v>
      </c>
      <c r="CP27" s="84" t="s">
        <v>5</v>
      </c>
      <c r="CQ27" s="85" t="s">
        <v>5</v>
      </c>
      <c r="CR27" s="84"/>
      <c r="CS27" s="85"/>
      <c r="CT27" s="97">
        <f t="shared" si="0"/>
        <v>67.3</v>
      </c>
      <c r="CU27" s="98">
        <f t="shared" si="1"/>
        <v>511.5</v>
      </c>
      <c r="CV27" s="97">
        <f t="shared" si="2"/>
        <v>101.4</v>
      </c>
      <c r="CW27" s="98">
        <f t="shared" si="3"/>
        <v>546.9</v>
      </c>
      <c r="CX27" s="97">
        <f t="shared" si="4"/>
        <v>80.77</v>
      </c>
      <c r="CY27" s="98">
        <f t="shared" si="5"/>
        <v>630.31000000000006</v>
      </c>
      <c r="CZ27" s="97">
        <f t="shared" si="6"/>
        <v>84.13</v>
      </c>
      <c r="DA27" s="98">
        <v>684.55</v>
      </c>
      <c r="DB27" s="97">
        <v>91.37</v>
      </c>
      <c r="DC27" s="98">
        <v>812.66177777777784</v>
      </c>
      <c r="DD27" s="97">
        <v>95.572000000000003</v>
      </c>
      <c r="DE27" s="99">
        <v>855.92400000000009</v>
      </c>
    </row>
    <row r="28" spans="1:174" s="3" customFormat="1">
      <c r="A28" s="62" t="s">
        <v>17</v>
      </c>
      <c r="B28" s="82">
        <v>32.9</v>
      </c>
      <c r="C28" s="83">
        <v>294.8</v>
      </c>
      <c r="D28" s="82">
        <v>30.2</v>
      </c>
      <c r="E28" s="83">
        <v>241.9</v>
      </c>
      <c r="F28" s="82">
        <v>32.31</v>
      </c>
      <c r="G28" s="83">
        <v>300.42</v>
      </c>
      <c r="H28" s="82">
        <v>33.15</v>
      </c>
      <c r="I28" s="83">
        <v>316.57</v>
      </c>
      <c r="J28" s="82">
        <v>35.302999999999997</v>
      </c>
      <c r="K28" s="83">
        <v>347.99799999999999</v>
      </c>
      <c r="L28" s="82">
        <v>36.332000000000001</v>
      </c>
      <c r="M28" s="83">
        <v>377.24599999999998</v>
      </c>
      <c r="N28" s="82">
        <v>44.3</v>
      </c>
      <c r="O28" s="83">
        <v>415.8</v>
      </c>
      <c r="P28" s="82">
        <v>41.8</v>
      </c>
      <c r="Q28" s="83">
        <v>356.5</v>
      </c>
      <c r="R28" s="82">
        <v>39.46</v>
      </c>
      <c r="S28" s="83">
        <v>385.01</v>
      </c>
      <c r="T28" s="82">
        <v>40.450000000000003</v>
      </c>
      <c r="U28" s="83">
        <v>403.37</v>
      </c>
      <c r="V28" s="82">
        <v>43.602000000000004</v>
      </c>
      <c r="W28" s="83">
        <v>515.34100000000001</v>
      </c>
      <c r="X28" s="82">
        <v>44.6</v>
      </c>
      <c r="Y28" s="83">
        <v>534</v>
      </c>
      <c r="Z28" s="82" t="s">
        <v>5</v>
      </c>
      <c r="AA28" s="83" t="s">
        <v>5</v>
      </c>
      <c r="AB28" s="82" t="s">
        <v>5</v>
      </c>
      <c r="AC28" s="83" t="s">
        <v>5</v>
      </c>
      <c r="AD28" s="82">
        <v>0</v>
      </c>
      <c r="AE28" s="83">
        <v>0</v>
      </c>
      <c r="AF28" s="82">
        <v>0</v>
      </c>
      <c r="AG28" s="83">
        <v>0</v>
      </c>
      <c r="AH28" s="82">
        <v>5.2000000000000005E-2</v>
      </c>
      <c r="AI28" s="83">
        <v>0</v>
      </c>
      <c r="AJ28" s="82">
        <v>5.6999999999999995E-2</v>
      </c>
      <c r="AK28" s="83">
        <v>0</v>
      </c>
      <c r="AL28" s="82" t="s">
        <v>5</v>
      </c>
      <c r="AM28" s="83" t="s">
        <v>5</v>
      </c>
      <c r="AN28" s="82" t="s">
        <v>76</v>
      </c>
      <c r="AO28" s="83" t="s">
        <v>76</v>
      </c>
      <c r="AP28" s="82" t="s">
        <v>76</v>
      </c>
      <c r="AQ28" s="83" t="s">
        <v>76</v>
      </c>
      <c r="AR28" s="82" t="s">
        <v>76</v>
      </c>
      <c r="AS28" s="83" t="s">
        <v>76</v>
      </c>
      <c r="AT28" s="82"/>
      <c r="AU28" s="83"/>
      <c r="AV28" s="82"/>
      <c r="AW28" s="83"/>
      <c r="AX28" s="82" t="s">
        <v>5</v>
      </c>
      <c r="AY28" s="83" t="s">
        <v>5</v>
      </c>
      <c r="AZ28" s="82" t="s">
        <v>5</v>
      </c>
      <c r="BA28" s="83" t="s">
        <v>5</v>
      </c>
      <c r="BB28" s="82"/>
      <c r="BC28" s="83"/>
      <c r="BD28" s="82">
        <v>0</v>
      </c>
      <c r="BE28" s="83">
        <v>0</v>
      </c>
      <c r="BF28" s="82"/>
      <c r="BG28" s="83"/>
      <c r="BH28" s="82"/>
      <c r="BI28" s="83"/>
      <c r="BJ28" s="82">
        <v>12.4</v>
      </c>
      <c r="BK28" s="83">
        <v>17.100000000000001</v>
      </c>
      <c r="BL28" s="82">
        <v>12.4</v>
      </c>
      <c r="BM28" s="83">
        <v>17.100000000000001</v>
      </c>
      <c r="BN28" s="82">
        <v>22.62</v>
      </c>
      <c r="BO28" s="83">
        <v>28.83</v>
      </c>
      <c r="BP28" s="82">
        <v>23.12</v>
      </c>
      <c r="BQ28" s="83">
        <v>29.19</v>
      </c>
      <c r="BR28" s="82">
        <v>25.61</v>
      </c>
      <c r="BS28" s="83">
        <v>29.4</v>
      </c>
      <c r="BT28" s="82">
        <v>25.61</v>
      </c>
      <c r="BU28" s="83">
        <v>29.18</v>
      </c>
      <c r="BV28" s="82">
        <v>17.399999999999999</v>
      </c>
      <c r="BW28" s="83">
        <v>72</v>
      </c>
      <c r="BX28" s="82">
        <v>16.8</v>
      </c>
      <c r="BY28" s="83">
        <v>71.400000000000006</v>
      </c>
      <c r="BZ28" s="82">
        <v>16.84</v>
      </c>
      <c r="CA28" s="83">
        <v>74.819999999999993</v>
      </c>
      <c r="CB28" s="82">
        <v>16.850000000000001</v>
      </c>
      <c r="CC28" s="83">
        <v>74.81</v>
      </c>
      <c r="CD28" s="82">
        <v>17.501999999999999</v>
      </c>
      <c r="CE28" s="83">
        <v>83.88</v>
      </c>
      <c r="CF28" s="82">
        <v>17.501999999999999</v>
      </c>
      <c r="CG28" s="83">
        <v>83.88</v>
      </c>
      <c r="CH28" s="82" t="s">
        <v>5</v>
      </c>
      <c r="CI28" s="83" t="s">
        <v>5</v>
      </c>
      <c r="CJ28" s="82" t="s">
        <v>5</v>
      </c>
      <c r="CK28" s="83" t="s">
        <v>5</v>
      </c>
      <c r="CL28" s="82"/>
      <c r="CM28" s="83"/>
      <c r="CN28" s="82" t="s">
        <v>5</v>
      </c>
      <c r="CO28" s="83" t="s">
        <v>5</v>
      </c>
      <c r="CP28" s="82" t="s">
        <v>5</v>
      </c>
      <c r="CQ28" s="83" t="s">
        <v>5</v>
      </c>
      <c r="CR28" s="82"/>
      <c r="CS28" s="83"/>
      <c r="CT28" s="94">
        <f t="shared" si="0"/>
        <v>107</v>
      </c>
      <c r="CU28" s="95">
        <f t="shared" si="1"/>
        <v>799.7</v>
      </c>
      <c r="CV28" s="94">
        <f t="shared" si="2"/>
        <v>101.2</v>
      </c>
      <c r="CW28" s="95">
        <f t="shared" si="3"/>
        <v>686.9</v>
      </c>
      <c r="CX28" s="94">
        <f t="shared" si="4"/>
        <v>111.23000000000002</v>
      </c>
      <c r="CY28" s="95">
        <f t="shared" si="5"/>
        <v>789.08000000000015</v>
      </c>
      <c r="CZ28" s="94">
        <f t="shared" si="6"/>
        <v>113.57</v>
      </c>
      <c r="DA28" s="95">
        <v>823.94</v>
      </c>
      <c r="DB28" s="94">
        <v>122.069</v>
      </c>
      <c r="DC28" s="95">
        <v>978.99050488400485</v>
      </c>
      <c r="DD28" s="94">
        <v>124.101</v>
      </c>
      <c r="DE28" s="96">
        <v>1026.9123492063493</v>
      </c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</row>
    <row r="29" spans="1:174">
      <c r="A29" s="62" t="s">
        <v>11</v>
      </c>
      <c r="B29" s="84">
        <v>27.1</v>
      </c>
      <c r="C29" s="85">
        <v>328.3</v>
      </c>
      <c r="D29" s="84">
        <v>27</v>
      </c>
      <c r="E29" s="85">
        <v>211.5</v>
      </c>
      <c r="F29" s="84">
        <v>43.68</v>
      </c>
      <c r="G29" s="85">
        <v>275.70999999999998</v>
      </c>
      <c r="H29" s="84">
        <v>49.68</v>
      </c>
      <c r="I29" s="85">
        <v>292.95</v>
      </c>
      <c r="J29" s="84">
        <v>57.551000000000002</v>
      </c>
      <c r="K29" s="85">
        <v>343.89499999999992</v>
      </c>
      <c r="L29" s="84">
        <v>60.268000000000001</v>
      </c>
      <c r="M29" s="85">
        <v>350.91199999999992</v>
      </c>
      <c r="N29" s="84">
        <v>10.6</v>
      </c>
      <c r="O29" s="85">
        <v>179.1</v>
      </c>
      <c r="P29" s="84">
        <v>17.5</v>
      </c>
      <c r="Q29" s="85">
        <v>115.6</v>
      </c>
      <c r="R29" s="84">
        <v>37.42</v>
      </c>
      <c r="S29" s="85">
        <v>221</v>
      </c>
      <c r="T29" s="84">
        <v>39.33</v>
      </c>
      <c r="U29" s="85">
        <v>236.68</v>
      </c>
      <c r="V29" s="84">
        <v>41.097000000000001</v>
      </c>
      <c r="W29" s="85">
        <v>254.13900000000004</v>
      </c>
      <c r="X29" s="84">
        <v>44.030999999999999</v>
      </c>
      <c r="Y29" s="85">
        <v>273.76300000000003</v>
      </c>
      <c r="Z29" s="84" t="s">
        <v>5</v>
      </c>
      <c r="AA29" s="85" t="s">
        <v>5</v>
      </c>
      <c r="AB29" s="84">
        <v>0.1</v>
      </c>
      <c r="AC29" s="85">
        <v>0</v>
      </c>
      <c r="AD29" s="84">
        <v>0.13</v>
      </c>
      <c r="AE29" s="85">
        <v>0</v>
      </c>
      <c r="AF29" s="84">
        <v>0.16</v>
      </c>
      <c r="AG29" s="85">
        <v>166.83</v>
      </c>
      <c r="AH29" s="84">
        <v>0.19800000000000001</v>
      </c>
      <c r="AI29" s="85">
        <v>171.57</v>
      </c>
      <c r="AJ29" s="84">
        <v>0.19800000000000001</v>
      </c>
      <c r="AK29" s="85">
        <v>181.54312072649572</v>
      </c>
      <c r="AL29" s="84" t="s">
        <v>5</v>
      </c>
      <c r="AM29" s="85" t="s">
        <v>5</v>
      </c>
      <c r="AN29" s="84" t="s">
        <v>76</v>
      </c>
      <c r="AO29" s="85" t="s">
        <v>76</v>
      </c>
      <c r="AP29" s="84" t="s">
        <v>76</v>
      </c>
      <c r="AQ29" s="85" t="s">
        <v>76</v>
      </c>
      <c r="AR29" s="84" t="s">
        <v>76</v>
      </c>
      <c r="AS29" s="85" t="s">
        <v>76</v>
      </c>
      <c r="AT29" s="84"/>
      <c r="AU29" s="85"/>
      <c r="AV29" s="84"/>
      <c r="AW29" s="85"/>
      <c r="AX29" s="84">
        <v>1.9</v>
      </c>
      <c r="AY29" s="85">
        <v>13.9</v>
      </c>
      <c r="AZ29" s="84">
        <v>1.9</v>
      </c>
      <c r="BA29" s="85">
        <v>13.9</v>
      </c>
      <c r="BB29" s="84">
        <v>0.02</v>
      </c>
      <c r="BC29" s="85">
        <v>0.06</v>
      </c>
      <c r="BD29" s="84">
        <v>1.02</v>
      </c>
      <c r="BE29" s="85">
        <v>0.71</v>
      </c>
      <c r="BF29" s="84">
        <v>1.1100000000000001</v>
      </c>
      <c r="BG29" s="85">
        <v>0.89709000000000005</v>
      </c>
      <c r="BH29" s="84">
        <v>1.1000000000000001</v>
      </c>
      <c r="BI29" s="85">
        <v>0.95</v>
      </c>
      <c r="BJ29" s="84">
        <v>6.6</v>
      </c>
      <c r="BK29" s="85">
        <v>8.1999999999999993</v>
      </c>
      <c r="BL29" s="84">
        <v>6.6</v>
      </c>
      <c r="BM29" s="85">
        <v>8.1999999999999993</v>
      </c>
      <c r="BN29" s="84">
        <v>5.03</v>
      </c>
      <c r="BO29" s="85">
        <v>14.45</v>
      </c>
      <c r="BP29" s="84">
        <v>7.59</v>
      </c>
      <c r="BQ29" s="85">
        <v>4.38</v>
      </c>
      <c r="BR29" s="84">
        <v>7.6020000000000003</v>
      </c>
      <c r="BS29" s="85">
        <v>4.4039999999999999</v>
      </c>
      <c r="BT29" s="84">
        <v>10.782</v>
      </c>
      <c r="BU29" s="85">
        <v>7.3819999999999997</v>
      </c>
      <c r="BV29" s="84">
        <v>22.7</v>
      </c>
      <c r="BW29" s="85">
        <v>80.599999999999994</v>
      </c>
      <c r="BX29" s="84">
        <v>21.4</v>
      </c>
      <c r="BY29" s="85">
        <v>110.5</v>
      </c>
      <c r="BZ29" s="84">
        <v>20.65</v>
      </c>
      <c r="CA29" s="85">
        <v>114.98</v>
      </c>
      <c r="CB29" s="84">
        <v>22.47</v>
      </c>
      <c r="CC29" s="85">
        <v>59.62</v>
      </c>
      <c r="CD29" s="84">
        <v>22.470000000000002</v>
      </c>
      <c r="CE29" s="85">
        <v>59.61999999999999</v>
      </c>
      <c r="CF29" s="84">
        <v>23.3</v>
      </c>
      <c r="CG29" s="85">
        <v>65.72</v>
      </c>
      <c r="CH29" s="84" t="s">
        <v>5</v>
      </c>
      <c r="CI29" s="85" t="s">
        <v>5</v>
      </c>
      <c r="CJ29" s="84" t="s">
        <v>5</v>
      </c>
      <c r="CK29" s="85" t="s">
        <v>5</v>
      </c>
      <c r="CL29" s="84"/>
      <c r="CM29" s="85"/>
      <c r="CN29" s="84" t="s">
        <v>5</v>
      </c>
      <c r="CO29" s="85" t="s">
        <v>5</v>
      </c>
      <c r="CP29" s="84" t="s">
        <v>5</v>
      </c>
      <c r="CQ29" s="85" t="s">
        <v>5</v>
      </c>
      <c r="CR29" s="84"/>
      <c r="CS29" s="85"/>
      <c r="CT29" s="97">
        <f t="shared" si="0"/>
        <v>68.900000000000006</v>
      </c>
      <c r="CU29" s="98">
        <f t="shared" si="1"/>
        <v>610.1</v>
      </c>
      <c r="CV29" s="97">
        <f t="shared" si="2"/>
        <v>74.5</v>
      </c>
      <c r="CW29" s="98">
        <f t="shared" si="3"/>
        <v>459.7</v>
      </c>
      <c r="CX29" s="97">
        <f t="shared" si="4"/>
        <v>106.92999999999998</v>
      </c>
      <c r="CY29" s="98">
        <f t="shared" si="5"/>
        <v>626.19999999999993</v>
      </c>
      <c r="CZ29" s="97">
        <f t="shared" si="6"/>
        <v>120.24999999999999</v>
      </c>
      <c r="DA29" s="98">
        <v>761.16</v>
      </c>
      <c r="DB29" s="97">
        <v>130.02799999999999</v>
      </c>
      <c r="DC29" s="98">
        <v>835.75206191697202</v>
      </c>
      <c r="DD29" s="97">
        <v>139.679</v>
      </c>
      <c r="DE29" s="99">
        <v>882.09581288156289</v>
      </c>
    </row>
    <row r="30" spans="1:174" s="3" customFormat="1">
      <c r="A30" s="62" t="s">
        <v>18</v>
      </c>
      <c r="B30" s="82">
        <v>30.8</v>
      </c>
      <c r="C30" s="83">
        <v>223.7</v>
      </c>
      <c r="D30" s="82">
        <v>18.2</v>
      </c>
      <c r="E30" s="83">
        <v>151.30000000000001</v>
      </c>
      <c r="F30" s="82">
        <v>33.700000000000003</v>
      </c>
      <c r="G30" s="83">
        <v>347.68</v>
      </c>
      <c r="H30" s="82">
        <v>37.229999999999997</v>
      </c>
      <c r="I30" s="83">
        <v>275.95</v>
      </c>
      <c r="J30" s="82">
        <v>40.556999999999988</v>
      </c>
      <c r="K30" s="83">
        <v>410.995</v>
      </c>
      <c r="L30" s="82">
        <v>40.556999999999988</v>
      </c>
      <c r="M30" s="83">
        <v>410.995</v>
      </c>
      <c r="N30" s="82">
        <v>10.4</v>
      </c>
      <c r="O30" s="83">
        <v>78.3</v>
      </c>
      <c r="P30" s="82">
        <v>10.7</v>
      </c>
      <c r="Q30" s="83">
        <v>79.400000000000006</v>
      </c>
      <c r="R30" s="82">
        <v>33.04</v>
      </c>
      <c r="S30" s="83">
        <v>222.63</v>
      </c>
      <c r="T30" s="82">
        <v>26.01</v>
      </c>
      <c r="U30" s="83">
        <v>207.74</v>
      </c>
      <c r="V30" s="82">
        <v>38.549999999999997</v>
      </c>
      <c r="W30" s="83">
        <v>492.37400000000002</v>
      </c>
      <c r="X30" s="82">
        <v>38.549999999999997</v>
      </c>
      <c r="Y30" s="83">
        <v>492.37400000000002</v>
      </c>
      <c r="Z30" s="82" t="s">
        <v>5</v>
      </c>
      <c r="AA30" s="83" t="s">
        <v>5</v>
      </c>
      <c r="AB30" s="82">
        <v>0</v>
      </c>
      <c r="AC30" s="83">
        <v>0</v>
      </c>
      <c r="AD30" s="82">
        <v>0.02</v>
      </c>
      <c r="AE30" s="83">
        <v>0</v>
      </c>
      <c r="AF30" s="82">
        <v>0.01</v>
      </c>
      <c r="AG30" s="83">
        <v>0</v>
      </c>
      <c r="AH30" s="82">
        <v>9.6800000000000011E-3</v>
      </c>
      <c r="AI30" s="83">
        <v>0</v>
      </c>
      <c r="AJ30" s="82">
        <v>1.0999999999999999E-2</v>
      </c>
      <c r="AK30" s="83">
        <v>0</v>
      </c>
      <c r="AL30" s="82" t="s">
        <v>5</v>
      </c>
      <c r="AM30" s="83" t="s">
        <v>5</v>
      </c>
      <c r="AN30" s="82" t="s">
        <v>76</v>
      </c>
      <c r="AO30" s="83" t="s">
        <v>76</v>
      </c>
      <c r="AP30" s="82" t="s">
        <v>76</v>
      </c>
      <c r="AQ30" s="83" t="s">
        <v>76</v>
      </c>
      <c r="AR30" s="82" t="s">
        <v>76</v>
      </c>
      <c r="AS30" s="83" t="s">
        <v>76</v>
      </c>
      <c r="AT30" s="82"/>
      <c r="AU30" s="83"/>
      <c r="AV30" s="82"/>
      <c r="AW30" s="83"/>
      <c r="AX30" s="82" t="s">
        <v>5</v>
      </c>
      <c r="AY30" s="83" t="s">
        <v>5</v>
      </c>
      <c r="AZ30" s="82" t="s">
        <v>5</v>
      </c>
      <c r="BA30" s="83" t="s">
        <v>5</v>
      </c>
      <c r="BB30" s="82"/>
      <c r="BC30" s="83"/>
      <c r="BD30" s="82">
        <v>0</v>
      </c>
      <c r="BE30" s="83">
        <v>0</v>
      </c>
      <c r="BF30" s="82"/>
      <c r="BG30" s="83"/>
      <c r="BH30" s="82"/>
      <c r="BI30" s="83"/>
      <c r="BJ30" s="82">
        <f>0.2+0.9</f>
        <v>1.1000000000000001</v>
      </c>
      <c r="BK30" s="83">
        <v>1.6</v>
      </c>
      <c r="BL30" s="82">
        <v>1.1000000000000001</v>
      </c>
      <c r="BM30" s="83">
        <v>1.6</v>
      </c>
      <c r="BN30" s="82">
        <v>1.1000000000000001</v>
      </c>
      <c r="BO30" s="83">
        <v>1.6</v>
      </c>
      <c r="BP30" s="82">
        <v>1.52</v>
      </c>
      <c r="BQ30" s="83">
        <v>10.52</v>
      </c>
      <c r="BR30" s="82">
        <v>1.67</v>
      </c>
      <c r="BS30" s="83">
        <v>11.35</v>
      </c>
      <c r="BT30" s="82">
        <v>2.17</v>
      </c>
      <c r="BU30" s="83">
        <v>11.55</v>
      </c>
      <c r="BV30" s="82">
        <v>7.2</v>
      </c>
      <c r="BW30" s="83">
        <v>38.6</v>
      </c>
      <c r="BX30" s="82">
        <v>7.5</v>
      </c>
      <c r="BY30" s="83">
        <v>38.5</v>
      </c>
      <c r="BZ30" s="82">
        <v>9.77</v>
      </c>
      <c r="CA30" s="83">
        <v>39.17</v>
      </c>
      <c r="CB30" s="82">
        <v>9.77</v>
      </c>
      <c r="CC30" s="83">
        <v>39.159999999999997</v>
      </c>
      <c r="CD30" s="82">
        <v>9.77</v>
      </c>
      <c r="CE30" s="83">
        <v>39.159999999999997</v>
      </c>
      <c r="CF30" s="82">
        <v>9.77</v>
      </c>
      <c r="CG30" s="83">
        <v>39.159999999999997</v>
      </c>
      <c r="CH30" s="82" t="s">
        <v>5</v>
      </c>
      <c r="CI30" s="83" t="s">
        <v>5</v>
      </c>
      <c r="CJ30" s="82" t="s">
        <v>5</v>
      </c>
      <c r="CK30" s="83" t="s">
        <v>5</v>
      </c>
      <c r="CL30" s="82"/>
      <c r="CM30" s="83"/>
      <c r="CN30" s="82" t="s">
        <v>5</v>
      </c>
      <c r="CO30" s="83" t="s">
        <v>5</v>
      </c>
      <c r="CP30" s="82" t="s">
        <v>5</v>
      </c>
      <c r="CQ30" s="83" t="s">
        <v>5</v>
      </c>
      <c r="CR30" s="82"/>
      <c r="CS30" s="83"/>
      <c r="CT30" s="94">
        <f t="shared" si="0"/>
        <v>49.500000000000007</v>
      </c>
      <c r="CU30" s="95">
        <f t="shared" si="1"/>
        <v>342.20000000000005</v>
      </c>
      <c r="CV30" s="94">
        <f t="shared" si="2"/>
        <v>37.5</v>
      </c>
      <c r="CW30" s="95">
        <f t="shared" si="3"/>
        <v>270.8</v>
      </c>
      <c r="CX30" s="94">
        <f t="shared" si="4"/>
        <v>77.63</v>
      </c>
      <c r="CY30" s="95">
        <f t="shared" si="5"/>
        <v>611.07999999999993</v>
      </c>
      <c r="CZ30" s="94">
        <f t="shared" si="6"/>
        <v>74.539999999999992</v>
      </c>
      <c r="DA30" s="95">
        <v>533.47</v>
      </c>
      <c r="DB30" s="94">
        <v>90.556679999999986</v>
      </c>
      <c r="DC30" s="95">
        <v>954.23886495726492</v>
      </c>
      <c r="DD30" s="94">
        <v>91.057999999999979</v>
      </c>
      <c r="DE30" s="96">
        <v>954.07899999999995</v>
      </c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</row>
    <row r="31" spans="1:174">
      <c r="A31" s="62" t="s">
        <v>85</v>
      </c>
      <c r="B31" s="84">
        <v>302.10000000000002</v>
      </c>
      <c r="C31" s="85">
        <v>1845.1</v>
      </c>
      <c r="D31" s="84">
        <v>320.7</v>
      </c>
      <c r="E31" s="85">
        <v>2048.3000000000002</v>
      </c>
      <c r="F31" s="84">
        <v>328.99</v>
      </c>
      <c r="G31" s="85">
        <v>2154.36</v>
      </c>
      <c r="H31" s="84">
        <v>329.38</v>
      </c>
      <c r="I31" s="85">
        <v>2210.42</v>
      </c>
      <c r="J31" s="84">
        <v>325.86</v>
      </c>
      <c r="K31" s="85">
        <v>2148.27</v>
      </c>
      <c r="L31" s="84">
        <v>327.28300000000002</v>
      </c>
      <c r="M31" s="85">
        <v>2156.8200000000002</v>
      </c>
      <c r="N31" s="84">
        <v>694.2</v>
      </c>
      <c r="O31" s="85">
        <v>8963.6</v>
      </c>
      <c r="P31" s="84">
        <v>553.79999999999995</v>
      </c>
      <c r="Q31" s="85">
        <v>7790.1</v>
      </c>
      <c r="R31" s="84">
        <v>690.07</v>
      </c>
      <c r="S31" s="85">
        <v>9520.56</v>
      </c>
      <c r="T31" s="84">
        <v>688.14</v>
      </c>
      <c r="U31" s="85">
        <v>9463.99</v>
      </c>
      <c r="V31" s="84">
        <v>677.33</v>
      </c>
      <c r="W31" s="85">
        <v>9433.6600000000017</v>
      </c>
      <c r="X31" s="84">
        <v>668.81000000000006</v>
      </c>
      <c r="Y31" s="85">
        <v>9425.130000000001</v>
      </c>
      <c r="Z31" s="84">
        <v>7.11</v>
      </c>
      <c r="AA31" s="85">
        <v>25.3</v>
      </c>
      <c r="AB31" s="84">
        <v>7.4</v>
      </c>
      <c r="AC31" s="85">
        <v>3.7</v>
      </c>
      <c r="AD31" s="84">
        <v>7.54</v>
      </c>
      <c r="AE31" s="85">
        <v>26.08</v>
      </c>
      <c r="AF31" s="84">
        <v>7.52</v>
      </c>
      <c r="AG31" s="85">
        <v>26.16</v>
      </c>
      <c r="AH31" s="84">
        <v>7.44</v>
      </c>
      <c r="AI31" s="85">
        <v>37.4</v>
      </c>
      <c r="AJ31" s="84">
        <v>7.4980000000000002</v>
      </c>
      <c r="AK31" s="85">
        <v>25.86</v>
      </c>
      <c r="AL31" s="84"/>
      <c r="AM31" s="85" t="s">
        <v>5</v>
      </c>
      <c r="AN31" s="84" t="s">
        <v>76</v>
      </c>
      <c r="AO31" s="85" t="s">
        <v>76</v>
      </c>
      <c r="AP31" s="84" t="s">
        <v>76</v>
      </c>
      <c r="AQ31" s="85" t="s">
        <v>76</v>
      </c>
      <c r="AR31" s="84" t="s">
        <v>76</v>
      </c>
      <c r="AS31" s="85" t="s">
        <v>76</v>
      </c>
      <c r="AT31" s="84"/>
      <c r="AU31" s="85"/>
      <c r="AV31" s="84"/>
      <c r="AW31" s="85"/>
      <c r="AX31" s="84">
        <v>1.9</v>
      </c>
      <c r="AY31" s="85">
        <v>0.6</v>
      </c>
      <c r="AZ31" s="84">
        <v>1.9</v>
      </c>
      <c r="BA31" s="85">
        <v>0.6</v>
      </c>
      <c r="BB31" s="84">
        <v>1.92</v>
      </c>
      <c r="BC31" s="85">
        <v>0.64</v>
      </c>
      <c r="BD31" s="84">
        <v>1.92</v>
      </c>
      <c r="BE31" s="85">
        <v>0.64</v>
      </c>
      <c r="BF31" s="84">
        <v>1.921</v>
      </c>
      <c r="BG31" s="85">
        <v>0.64</v>
      </c>
      <c r="BH31" s="84">
        <v>1.9</v>
      </c>
      <c r="BI31" s="85">
        <v>0.6</v>
      </c>
      <c r="BJ31" s="84">
        <v>194</v>
      </c>
      <c r="BK31" s="85">
        <v>274</v>
      </c>
      <c r="BL31" s="84">
        <v>200</v>
      </c>
      <c r="BM31" s="85">
        <v>281</v>
      </c>
      <c r="BN31" s="84">
        <v>211.44</v>
      </c>
      <c r="BO31" s="85">
        <v>354.04</v>
      </c>
      <c r="BP31" s="84">
        <v>218.2</v>
      </c>
      <c r="BQ31" s="85">
        <v>363.01</v>
      </c>
      <c r="BR31" s="84">
        <v>217.69</v>
      </c>
      <c r="BS31" s="85">
        <v>309.33999999999997</v>
      </c>
      <c r="BT31" s="84">
        <v>231.09</v>
      </c>
      <c r="BU31" s="85">
        <v>309.13</v>
      </c>
      <c r="BV31" s="84">
        <v>146.69999999999999</v>
      </c>
      <c r="BW31" s="85">
        <v>198.2</v>
      </c>
      <c r="BX31" s="84">
        <v>124</v>
      </c>
      <c r="BY31" s="85">
        <v>174.7</v>
      </c>
      <c r="BZ31" s="84">
        <v>123.92</v>
      </c>
      <c r="CA31" s="85">
        <v>187.5</v>
      </c>
      <c r="CB31" s="84">
        <v>123.92</v>
      </c>
      <c r="CC31" s="85">
        <v>181.5</v>
      </c>
      <c r="CD31" s="84">
        <v>123.32400000000001</v>
      </c>
      <c r="CE31" s="85">
        <v>181.5</v>
      </c>
      <c r="CF31" s="84">
        <v>123.32400000000001</v>
      </c>
      <c r="CG31" s="85">
        <v>181.5</v>
      </c>
      <c r="CH31" s="84" t="s">
        <v>5</v>
      </c>
      <c r="CI31" s="85" t="s">
        <v>5</v>
      </c>
      <c r="CJ31" s="84" t="s">
        <v>5</v>
      </c>
      <c r="CK31" s="85" t="s">
        <v>5</v>
      </c>
      <c r="CL31" s="84"/>
      <c r="CM31" s="85"/>
      <c r="CN31" s="84" t="s">
        <v>5</v>
      </c>
      <c r="CO31" s="85" t="s">
        <v>5</v>
      </c>
      <c r="CP31" s="84" t="s">
        <v>5</v>
      </c>
      <c r="CQ31" s="85" t="s">
        <v>5</v>
      </c>
      <c r="CR31" s="84">
        <v>0.75</v>
      </c>
      <c r="CS31" s="85">
        <v>0.75</v>
      </c>
      <c r="CT31" s="97">
        <f t="shared" si="0"/>
        <v>1346.01</v>
      </c>
      <c r="CU31" s="98">
        <f t="shared" si="1"/>
        <v>11306.800000000001</v>
      </c>
      <c r="CV31" s="97">
        <f t="shared" si="2"/>
        <v>1207.8</v>
      </c>
      <c r="CW31" s="98">
        <f t="shared" si="3"/>
        <v>10298.400000000003</v>
      </c>
      <c r="CX31" s="97">
        <f t="shared" si="4"/>
        <v>1363.8800000000003</v>
      </c>
      <c r="CY31" s="98">
        <f t="shared" si="5"/>
        <v>12243.18</v>
      </c>
      <c r="CZ31" s="97">
        <f t="shared" si="6"/>
        <v>1369.0800000000002</v>
      </c>
      <c r="DA31" s="98">
        <v>12245.72</v>
      </c>
      <c r="DB31" s="97">
        <v>1353.5650000000003</v>
      </c>
      <c r="DC31" s="98">
        <v>12168.959572649574</v>
      </c>
      <c r="DD31" s="97">
        <v>1359.905</v>
      </c>
      <c r="DE31" s="99">
        <v>12156.949903846154</v>
      </c>
    </row>
    <row r="32" spans="1:174" s="3" customFormat="1">
      <c r="A32" s="62" t="s">
        <v>44</v>
      </c>
      <c r="B32" s="82">
        <v>67.599999999999994</v>
      </c>
      <c r="C32" s="83">
        <v>1365.1</v>
      </c>
      <c r="D32" s="82">
        <v>69.8</v>
      </c>
      <c r="E32" s="83">
        <v>1373.2</v>
      </c>
      <c r="F32" s="82">
        <v>71.47</v>
      </c>
      <c r="G32" s="83">
        <v>1419.86</v>
      </c>
      <c r="H32" s="82">
        <v>74.89</v>
      </c>
      <c r="I32" s="83">
        <v>1502.52</v>
      </c>
      <c r="J32" s="82">
        <v>76.591999999999999</v>
      </c>
      <c r="K32" s="83">
        <v>1541.2440000000001</v>
      </c>
      <c r="L32" s="82">
        <v>78.695000000000007</v>
      </c>
      <c r="M32" s="83">
        <v>1742.9669999999999</v>
      </c>
      <c r="N32" s="82">
        <v>183.3</v>
      </c>
      <c r="O32" s="83">
        <v>3522.5</v>
      </c>
      <c r="P32" s="82">
        <v>174.1</v>
      </c>
      <c r="Q32" s="83">
        <v>3585.8</v>
      </c>
      <c r="R32" s="82">
        <v>178.22</v>
      </c>
      <c r="S32" s="83">
        <v>3674.53</v>
      </c>
      <c r="T32" s="82">
        <v>184.1</v>
      </c>
      <c r="U32" s="83">
        <v>3782.61</v>
      </c>
      <c r="V32" s="82">
        <v>191.02100000000002</v>
      </c>
      <c r="W32" s="83">
        <v>3936.1889999999994</v>
      </c>
      <c r="X32" s="82">
        <v>197.13800000000001</v>
      </c>
      <c r="Y32" s="83">
        <v>4066.1659999999997</v>
      </c>
      <c r="Z32" s="82">
        <v>1.7</v>
      </c>
      <c r="AA32" s="83">
        <v>82</v>
      </c>
      <c r="AB32" s="82">
        <v>1.7</v>
      </c>
      <c r="AC32" s="83">
        <v>82</v>
      </c>
      <c r="AD32" s="82">
        <v>2.06</v>
      </c>
      <c r="AE32" s="83">
        <v>10.050000000000001</v>
      </c>
      <c r="AF32" s="82">
        <v>2.11</v>
      </c>
      <c r="AG32" s="83">
        <v>10.45</v>
      </c>
      <c r="AH32" s="82">
        <v>1.351</v>
      </c>
      <c r="AI32" s="83">
        <v>10.462999999999999</v>
      </c>
      <c r="AJ32" s="82">
        <v>1.3740000000000001</v>
      </c>
      <c r="AK32" s="83">
        <v>10.654</v>
      </c>
      <c r="AL32" s="82" t="s">
        <v>5</v>
      </c>
      <c r="AM32" s="83" t="s">
        <v>5</v>
      </c>
      <c r="AN32" s="82" t="s">
        <v>76</v>
      </c>
      <c r="AO32" s="83" t="s">
        <v>76</v>
      </c>
      <c r="AP32" s="82" t="s">
        <v>76</v>
      </c>
      <c r="AQ32" s="83" t="s">
        <v>76</v>
      </c>
      <c r="AR32" s="82" t="s">
        <v>76</v>
      </c>
      <c r="AS32" s="83" t="s">
        <v>76</v>
      </c>
      <c r="AT32" s="82"/>
      <c r="AU32" s="83"/>
      <c r="AV32" s="82"/>
      <c r="AW32" s="83"/>
      <c r="AX32" s="82">
        <v>2.4</v>
      </c>
      <c r="AY32" s="83">
        <v>1.1000000000000001</v>
      </c>
      <c r="AZ32" s="82">
        <v>7.1</v>
      </c>
      <c r="BA32" s="83">
        <v>1.3</v>
      </c>
      <c r="BB32" s="82">
        <v>7.12</v>
      </c>
      <c r="BC32" s="83">
        <v>1.29</v>
      </c>
      <c r="BD32" s="82">
        <v>8.9700000000000006</v>
      </c>
      <c r="BE32" s="83">
        <v>1.43</v>
      </c>
      <c r="BF32" s="82">
        <v>14.005000000000001</v>
      </c>
      <c r="BG32" s="83">
        <v>2.5139999999999998</v>
      </c>
      <c r="BH32" s="82">
        <v>15.1</v>
      </c>
      <c r="BI32" s="83">
        <v>2.9009999999999998</v>
      </c>
      <c r="BJ32" s="82" t="s">
        <v>5</v>
      </c>
      <c r="BK32" s="83" t="s">
        <v>5</v>
      </c>
      <c r="BL32" s="82">
        <v>0</v>
      </c>
      <c r="BM32" s="83">
        <v>0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0</v>
      </c>
      <c r="BU32" s="83">
        <v>0</v>
      </c>
      <c r="BV32" s="82">
        <v>17.5</v>
      </c>
      <c r="BW32" s="83">
        <v>66.7</v>
      </c>
      <c r="BX32" s="82">
        <v>18.399999999999999</v>
      </c>
      <c r="BY32" s="83">
        <v>63.5</v>
      </c>
      <c r="BZ32" s="82">
        <v>18.37</v>
      </c>
      <c r="CA32" s="83">
        <v>68.209999999999994</v>
      </c>
      <c r="CB32" s="82">
        <v>18.37</v>
      </c>
      <c r="CC32" s="83">
        <v>68.209999999999994</v>
      </c>
      <c r="CD32" s="82">
        <v>19.13</v>
      </c>
      <c r="CE32" s="83">
        <v>70.92</v>
      </c>
      <c r="CF32" s="82">
        <v>21.34</v>
      </c>
      <c r="CG32" s="83">
        <v>91.52</v>
      </c>
      <c r="CH32" s="82">
        <v>20</v>
      </c>
      <c r="CI32" s="83">
        <v>20</v>
      </c>
      <c r="CJ32" s="82" t="s">
        <v>5</v>
      </c>
      <c r="CK32" s="83" t="s">
        <v>5</v>
      </c>
      <c r="CL32" s="82"/>
      <c r="CM32" s="83"/>
      <c r="CN32" s="82" t="s">
        <v>5</v>
      </c>
      <c r="CO32" s="83" t="s">
        <v>5</v>
      </c>
      <c r="CP32" s="82" t="s">
        <v>5</v>
      </c>
      <c r="CQ32" s="83" t="s">
        <v>5</v>
      </c>
      <c r="CR32" s="82">
        <v>14</v>
      </c>
      <c r="CS32" s="83">
        <v>14</v>
      </c>
      <c r="CT32" s="94">
        <f t="shared" si="0"/>
        <v>272.5</v>
      </c>
      <c r="CU32" s="95">
        <f t="shared" si="1"/>
        <v>5057.4000000000005</v>
      </c>
      <c r="CV32" s="94">
        <f t="shared" si="2"/>
        <v>271.09999999999997</v>
      </c>
      <c r="CW32" s="95">
        <f t="shared" si="3"/>
        <v>5125.8</v>
      </c>
      <c r="CX32" s="94">
        <f t="shared" si="4"/>
        <v>277.24</v>
      </c>
      <c r="CY32" s="95">
        <f t="shared" si="5"/>
        <v>5173.9400000000005</v>
      </c>
      <c r="CZ32" s="94">
        <f t="shared" si="6"/>
        <v>288.44000000000005</v>
      </c>
      <c r="DA32" s="95">
        <v>5365.22</v>
      </c>
      <c r="DB32" s="94">
        <v>302.09899999999999</v>
      </c>
      <c r="DC32" s="95">
        <v>5575.329999999999</v>
      </c>
      <c r="DD32" s="94">
        <v>313.64700000000005</v>
      </c>
      <c r="DE32" s="96">
        <v>5928.2080000000005</v>
      </c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</row>
    <row r="33" spans="1:174">
      <c r="A33" s="62" t="s">
        <v>12</v>
      </c>
      <c r="B33" s="84">
        <v>32.1</v>
      </c>
      <c r="C33" s="87">
        <v>676.5</v>
      </c>
      <c r="D33" s="84">
        <v>51.1</v>
      </c>
      <c r="E33" s="87">
        <v>695.1</v>
      </c>
      <c r="F33" s="84">
        <v>48.76</v>
      </c>
      <c r="G33" s="87">
        <v>613.92999999999995</v>
      </c>
      <c r="H33" s="84">
        <v>46.52</v>
      </c>
      <c r="I33" s="87">
        <v>716.82</v>
      </c>
      <c r="J33" s="84">
        <v>37.396999999999998</v>
      </c>
      <c r="K33" s="87">
        <v>581.77599999999984</v>
      </c>
      <c r="L33" s="84">
        <v>39.269999999999996</v>
      </c>
      <c r="M33" s="87">
        <v>636.98000000000013</v>
      </c>
      <c r="N33" s="84">
        <v>131.9</v>
      </c>
      <c r="O33" s="87">
        <v>1071.9000000000001</v>
      </c>
      <c r="P33" s="84">
        <v>140.30000000000001</v>
      </c>
      <c r="Q33" s="87">
        <v>885</v>
      </c>
      <c r="R33" s="84">
        <v>181.71</v>
      </c>
      <c r="S33" s="87">
        <v>1287.4100000000001</v>
      </c>
      <c r="T33" s="84">
        <v>224.43</v>
      </c>
      <c r="U33" s="87">
        <v>873.5</v>
      </c>
      <c r="V33" s="84">
        <v>148.88</v>
      </c>
      <c r="W33" s="87">
        <v>1114.0700000000002</v>
      </c>
      <c r="X33" s="84">
        <v>163.82999999999998</v>
      </c>
      <c r="Y33" s="87">
        <v>1270.06</v>
      </c>
      <c r="Z33" s="84">
        <v>3.28</v>
      </c>
      <c r="AA33" s="87">
        <v>4.9000000000000004</v>
      </c>
      <c r="AB33" s="84">
        <v>5.4</v>
      </c>
      <c r="AC33" s="87">
        <v>9.6</v>
      </c>
      <c r="AD33" s="84">
        <v>2.4900000000000002</v>
      </c>
      <c r="AE33" s="87">
        <v>2.69</v>
      </c>
      <c r="AF33" s="84">
        <v>3.43</v>
      </c>
      <c r="AG33" s="87">
        <v>3.72</v>
      </c>
      <c r="AH33" s="84">
        <v>2.5299999999999998</v>
      </c>
      <c r="AI33" s="87">
        <v>2.73</v>
      </c>
      <c r="AJ33" s="84">
        <v>2.71</v>
      </c>
      <c r="AK33" s="87">
        <v>2.91</v>
      </c>
      <c r="AL33" s="84" t="s">
        <v>5</v>
      </c>
      <c r="AM33" s="87" t="s">
        <v>5</v>
      </c>
      <c r="AN33" s="84" t="s">
        <v>76</v>
      </c>
      <c r="AO33" s="87" t="s">
        <v>76</v>
      </c>
      <c r="AP33" s="84" t="s">
        <v>76</v>
      </c>
      <c r="AQ33" s="87" t="s">
        <v>76</v>
      </c>
      <c r="AR33" s="84" t="s">
        <v>76</v>
      </c>
      <c r="AS33" s="87" t="s">
        <v>76</v>
      </c>
      <c r="AT33" s="84"/>
      <c r="AU33" s="87"/>
      <c r="AV33" s="84"/>
      <c r="AW33" s="87"/>
      <c r="AX33" s="84">
        <v>293.2</v>
      </c>
      <c r="AY33" s="87">
        <v>148.5</v>
      </c>
      <c r="AZ33" s="84">
        <v>285.2</v>
      </c>
      <c r="BA33" s="87">
        <v>146.19999999999999</v>
      </c>
      <c r="BB33" s="84">
        <v>280.62</v>
      </c>
      <c r="BC33" s="87">
        <v>149.6</v>
      </c>
      <c r="BD33" s="84">
        <v>308.66000000000003</v>
      </c>
      <c r="BE33" s="87">
        <v>164.53</v>
      </c>
      <c r="BF33" s="84">
        <v>231.24</v>
      </c>
      <c r="BG33" s="87">
        <v>124.30200000000001</v>
      </c>
      <c r="BH33" s="84">
        <v>249.07</v>
      </c>
      <c r="BI33" s="87">
        <v>128.86000000000001</v>
      </c>
      <c r="BJ33" s="84" t="s">
        <v>5</v>
      </c>
      <c r="BK33" s="87" t="s">
        <v>5</v>
      </c>
      <c r="BL33" s="84">
        <v>0</v>
      </c>
      <c r="BM33" s="87">
        <v>0</v>
      </c>
      <c r="BN33" s="84">
        <v>0</v>
      </c>
      <c r="BO33" s="87">
        <v>0</v>
      </c>
      <c r="BP33" s="84">
        <v>0</v>
      </c>
      <c r="BQ33" s="87">
        <v>0</v>
      </c>
      <c r="BR33" s="84">
        <v>0</v>
      </c>
      <c r="BS33" s="87">
        <v>0</v>
      </c>
      <c r="BT33" s="84">
        <v>0</v>
      </c>
      <c r="BU33" s="87">
        <v>0</v>
      </c>
      <c r="BV33" s="84">
        <v>489.7</v>
      </c>
      <c r="BW33" s="87">
        <v>437.2</v>
      </c>
      <c r="BX33" s="84">
        <v>598.9</v>
      </c>
      <c r="BY33" s="87">
        <v>668</v>
      </c>
      <c r="BZ33" s="84">
        <v>730.51</v>
      </c>
      <c r="CA33" s="87">
        <v>871.64</v>
      </c>
      <c r="CB33" s="84">
        <v>720.64</v>
      </c>
      <c r="CC33" s="87">
        <v>870.9</v>
      </c>
      <c r="CD33" s="84">
        <v>819.51199999999994</v>
      </c>
      <c r="CE33" s="87">
        <v>674.84</v>
      </c>
      <c r="CF33" s="84">
        <v>827.99999999999989</v>
      </c>
      <c r="CG33" s="87">
        <v>629.54000000000008</v>
      </c>
      <c r="CH33" s="84">
        <v>0.7</v>
      </c>
      <c r="CI33" s="87">
        <v>0.7</v>
      </c>
      <c r="CJ33" s="84" t="s">
        <v>5</v>
      </c>
      <c r="CK33" s="87" t="s">
        <v>5</v>
      </c>
      <c r="CL33" s="84"/>
      <c r="CM33" s="87"/>
      <c r="CN33" s="84" t="s">
        <v>5</v>
      </c>
      <c r="CO33" s="87" t="s">
        <v>5</v>
      </c>
      <c r="CP33" s="84" t="s">
        <v>5</v>
      </c>
      <c r="CQ33" s="87" t="s">
        <v>5</v>
      </c>
      <c r="CR33" s="84">
        <v>1.8</v>
      </c>
      <c r="CS33" s="87">
        <v>1.8</v>
      </c>
      <c r="CT33" s="97">
        <f t="shared" si="0"/>
        <v>950.18000000000006</v>
      </c>
      <c r="CU33" s="102">
        <f t="shared" si="1"/>
        <v>2339.6999999999998</v>
      </c>
      <c r="CV33" s="97">
        <f t="shared" si="2"/>
        <v>1080.9000000000001</v>
      </c>
      <c r="CW33" s="102">
        <f t="shared" si="3"/>
        <v>2404.5999999999995</v>
      </c>
      <c r="CX33" s="97">
        <f t="shared" si="4"/>
        <v>1244.0900000000001</v>
      </c>
      <c r="CY33" s="102">
        <f t="shared" si="5"/>
        <v>2925.27</v>
      </c>
      <c r="CZ33" s="97">
        <f t="shared" si="6"/>
        <v>1303.6799999999998</v>
      </c>
      <c r="DA33" s="102">
        <v>2619.4499999999998</v>
      </c>
      <c r="DB33" s="97">
        <v>1239.559</v>
      </c>
      <c r="DC33" s="102">
        <v>2499.518</v>
      </c>
      <c r="DD33" s="97">
        <v>1282.8799999999999</v>
      </c>
      <c r="DE33" s="103">
        <v>2670.15</v>
      </c>
    </row>
    <row r="34" spans="1:174" s="3" customFormat="1">
      <c r="A34" s="62" t="s">
        <v>45</v>
      </c>
      <c r="B34" s="82">
        <v>12.2</v>
      </c>
      <c r="C34" s="83">
        <v>18.5</v>
      </c>
      <c r="D34" s="82">
        <v>17.5</v>
      </c>
      <c r="E34" s="83">
        <v>25.8</v>
      </c>
      <c r="F34" s="82">
        <v>13.4</v>
      </c>
      <c r="G34" s="83">
        <v>22.47</v>
      </c>
      <c r="H34" s="82">
        <v>14.65</v>
      </c>
      <c r="I34" s="83">
        <v>24.02</v>
      </c>
      <c r="J34" s="82">
        <v>16.024000000000001</v>
      </c>
      <c r="K34" s="83">
        <v>24.048999999999999</v>
      </c>
      <c r="L34" s="82">
        <v>17.378</v>
      </c>
      <c r="M34" s="83">
        <v>19.675999999999998</v>
      </c>
      <c r="N34" s="82">
        <v>28.7</v>
      </c>
      <c r="O34" s="83">
        <v>147.69999999999999</v>
      </c>
      <c r="P34" s="82">
        <v>23.9</v>
      </c>
      <c r="Q34" s="83">
        <v>120.9</v>
      </c>
      <c r="R34" s="82">
        <v>25.03</v>
      </c>
      <c r="S34" s="83">
        <v>127.65</v>
      </c>
      <c r="T34" s="82">
        <v>25.56</v>
      </c>
      <c r="U34" s="83">
        <v>132.51</v>
      </c>
      <c r="V34" s="82">
        <v>26.112000000000002</v>
      </c>
      <c r="W34" s="83">
        <v>134.52600000000001</v>
      </c>
      <c r="X34" s="82">
        <v>26.100000000000005</v>
      </c>
      <c r="Y34" s="83">
        <v>134.40799999999999</v>
      </c>
      <c r="Z34" s="82">
        <v>0.18</v>
      </c>
      <c r="AA34" s="83" t="s">
        <v>5</v>
      </c>
      <c r="AB34" s="82">
        <v>0.2</v>
      </c>
      <c r="AC34" s="83" t="s">
        <v>5</v>
      </c>
      <c r="AD34" s="82">
        <v>0.21</v>
      </c>
      <c r="AE34" s="83">
        <v>25.95</v>
      </c>
      <c r="AF34" s="82">
        <v>0.22</v>
      </c>
      <c r="AG34" s="83">
        <v>26.5</v>
      </c>
      <c r="AH34" s="82">
        <v>0.23599999999999999</v>
      </c>
      <c r="AI34" s="83">
        <v>16</v>
      </c>
      <c r="AJ34" s="82">
        <v>0.24199999999999999</v>
      </c>
      <c r="AK34" s="83">
        <v>16.5</v>
      </c>
      <c r="AL34" s="82" t="s">
        <v>5</v>
      </c>
      <c r="AM34" s="83" t="s">
        <v>5</v>
      </c>
      <c r="AN34" s="82" t="s">
        <v>76</v>
      </c>
      <c r="AO34" s="83" t="s">
        <v>76</v>
      </c>
      <c r="AP34" s="82" t="s">
        <v>76</v>
      </c>
      <c r="AQ34" s="83" t="s">
        <v>76</v>
      </c>
      <c r="AR34" s="82" t="s">
        <v>76</v>
      </c>
      <c r="AS34" s="83" t="s">
        <v>76</v>
      </c>
      <c r="AT34" s="82"/>
      <c r="AU34" s="83"/>
      <c r="AV34" s="82"/>
      <c r="AW34" s="83"/>
      <c r="AX34" s="82" t="s">
        <v>5</v>
      </c>
      <c r="AY34" s="83" t="s">
        <v>5</v>
      </c>
      <c r="AZ34" s="82" t="s">
        <v>5</v>
      </c>
      <c r="BA34" s="83" t="s">
        <v>5</v>
      </c>
      <c r="BB34" s="82"/>
      <c r="BC34" s="83"/>
      <c r="BD34" s="82">
        <v>0</v>
      </c>
      <c r="BE34" s="83">
        <v>0</v>
      </c>
      <c r="BF34" s="82"/>
      <c r="BG34" s="83"/>
      <c r="BH34" s="82"/>
      <c r="BI34" s="83"/>
      <c r="BJ34" s="82" t="s">
        <v>5</v>
      </c>
      <c r="BK34" s="83" t="s">
        <v>5</v>
      </c>
      <c r="BL34" s="82">
        <v>0</v>
      </c>
      <c r="BM34" s="83">
        <v>0</v>
      </c>
      <c r="BN34" s="82">
        <v>0</v>
      </c>
      <c r="BO34" s="83">
        <v>0</v>
      </c>
      <c r="BP34" s="82">
        <v>0</v>
      </c>
      <c r="BQ34" s="83">
        <v>0</v>
      </c>
      <c r="BR34" s="82">
        <v>0</v>
      </c>
      <c r="BS34" s="83">
        <v>0</v>
      </c>
      <c r="BT34" s="82">
        <v>0</v>
      </c>
      <c r="BU34" s="83">
        <v>0</v>
      </c>
      <c r="BV34" s="82">
        <v>26.6</v>
      </c>
      <c r="BW34" s="83">
        <v>41.7</v>
      </c>
      <c r="BX34" s="82">
        <v>24.4</v>
      </c>
      <c r="BY34" s="83">
        <v>52.4</v>
      </c>
      <c r="BZ34" s="82">
        <v>24.38</v>
      </c>
      <c r="CA34" s="83">
        <v>54.41</v>
      </c>
      <c r="CB34" s="82">
        <v>28.58</v>
      </c>
      <c r="CC34" s="83">
        <v>50.08</v>
      </c>
      <c r="CD34" s="82">
        <v>32.06</v>
      </c>
      <c r="CE34" s="83">
        <v>55.8</v>
      </c>
      <c r="CF34" s="82">
        <v>33.760000000000005</v>
      </c>
      <c r="CG34" s="83">
        <v>60.75</v>
      </c>
      <c r="CH34" s="82" t="s">
        <v>5</v>
      </c>
      <c r="CI34" s="83" t="s">
        <v>5</v>
      </c>
      <c r="CJ34" s="82" t="s">
        <v>5</v>
      </c>
      <c r="CK34" s="83" t="s">
        <v>5</v>
      </c>
      <c r="CL34" s="82"/>
      <c r="CM34" s="83"/>
      <c r="CN34" s="82" t="s">
        <v>5</v>
      </c>
      <c r="CO34" s="83" t="s">
        <v>5</v>
      </c>
      <c r="CP34" s="82" t="s">
        <v>5</v>
      </c>
      <c r="CQ34" s="83" t="s">
        <v>5</v>
      </c>
      <c r="CR34" s="82"/>
      <c r="CS34" s="83"/>
      <c r="CT34" s="94">
        <f t="shared" si="0"/>
        <v>67.680000000000007</v>
      </c>
      <c r="CU34" s="95">
        <f t="shared" si="1"/>
        <v>207.89999999999998</v>
      </c>
      <c r="CV34" s="94">
        <f t="shared" si="2"/>
        <v>66</v>
      </c>
      <c r="CW34" s="95">
        <f t="shared" si="3"/>
        <v>199.10000000000002</v>
      </c>
      <c r="CX34" s="94">
        <f t="shared" si="4"/>
        <v>63.019999999999996</v>
      </c>
      <c r="CY34" s="95">
        <f t="shared" si="5"/>
        <v>230.48</v>
      </c>
      <c r="CZ34" s="94">
        <f t="shared" si="6"/>
        <v>69.009999999999991</v>
      </c>
      <c r="DA34" s="95">
        <v>243.11</v>
      </c>
      <c r="DB34" s="94">
        <v>74.432000000000002</v>
      </c>
      <c r="DC34" s="95">
        <v>232.25501526251526</v>
      </c>
      <c r="DD34" s="94">
        <v>77.480000000000018</v>
      </c>
      <c r="DE34" s="96">
        <v>233.25786446886445</v>
      </c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</row>
    <row r="35" spans="1:174">
      <c r="A35" s="62" t="s">
        <v>13</v>
      </c>
      <c r="B35" s="84">
        <v>291.60000000000002</v>
      </c>
      <c r="C35" s="85">
        <v>6379</v>
      </c>
      <c r="D35" s="84">
        <v>321.8</v>
      </c>
      <c r="E35" s="85">
        <v>9965</v>
      </c>
      <c r="F35" s="84">
        <v>331.97</v>
      </c>
      <c r="G35" s="85">
        <v>8535.0499999999993</v>
      </c>
      <c r="H35" s="84">
        <v>309.94</v>
      </c>
      <c r="I35" s="85">
        <v>6699.88</v>
      </c>
      <c r="J35" s="84">
        <v>328.54500000000007</v>
      </c>
      <c r="K35" s="85">
        <v>7369.86</v>
      </c>
      <c r="L35" s="84">
        <v>298.32999999999993</v>
      </c>
      <c r="M35" s="85">
        <v>5398.1500000000005</v>
      </c>
      <c r="N35" s="84">
        <v>263.7</v>
      </c>
      <c r="O35" s="85">
        <v>7627.7</v>
      </c>
      <c r="P35" s="84">
        <v>277.3</v>
      </c>
      <c r="Q35" s="85">
        <v>8279.9</v>
      </c>
      <c r="R35" s="84">
        <v>306.66000000000003</v>
      </c>
      <c r="S35" s="85">
        <v>9068.49</v>
      </c>
      <c r="T35" s="84">
        <v>277.77999999999997</v>
      </c>
      <c r="U35" s="85">
        <v>7897.93</v>
      </c>
      <c r="V35" s="84">
        <v>289.74</v>
      </c>
      <c r="W35" s="85">
        <v>8678.82</v>
      </c>
      <c r="X35" s="84">
        <v>238.23</v>
      </c>
      <c r="Y35" s="85">
        <v>5682.8300000000008</v>
      </c>
      <c r="Z35" s="84">
        <v>31.97</v>
      </c>
      <c r="AA35" s="85">
        <v>247.3</v>
      </c>
      <c r="AB35" s="84">
        <v>32</v>
      </c>
      <c r="AC35" s="85">
        <v>247.3</v>
      </c>
      <c r="AD35" s="84">
        <v>32.32</v>
      </c>
      <c r="AE35" s="85">
        <v>332.81</v>
      </c>
      <c r="AF35" s="84">
        <v>28.71</v>
      </c>
      <c r="AG35" s="85">
        <v>312.97000000000003</v>
      </c>
      <c r="AH35" s="84">
        <v>55.03</v>
      </c>
      <c r="AI35" s="85">
        <v>343.65</v>
      </c>
      <c r="AJ35" s="84">
        <v>55.03</v>
      </c>
      <c r="AK35" s="85">
        <v>343.65</v>
      </c>
      <c r="AL35" s="84" t="s">
        <v>5</v>
      </c>
      <c r="AM35" s="85" t="s">
        <v>5</v>
      </c>
      <c r="AN35" s="84" t="s">
        <v>76</v>
      </c>
      <c r="AO35" s="85" t="s">
        <v>76</v>
      </c>
      <c r="AP35" s="84" t="s">
        <v>76</v>
      </c>
      <c r="AQ35" s="85" t="s">
        <v>76</v>
      </c>
      <c r="AR35" s="84" t="s">
        <v>76</v>
      </c>
      <c r="AS35" s="85" t="s">
        <v>76</v>
      </c>
      <c r="AT35" s="84"/>
      <c r="AU35" s="85"/>
      <c r="AV35" s="84"/>
      <c r="AW35" s="85"/>
      <c r="AX35" s="84">
        <v>10</v>
      </c>
      <c r="AY35" s="85">
        <v>51.5</v>
      </c>
      <c r="AZ35" s="84">
        <v>10</v>
      </c>
      <c r="BA35" s="85">
        <v>61.1</v>
      </c>
      <c r="BB35" s="84">
        <v>12.26</v>
      </c>
      <c r="BC35" s="85">
        <v>68.040000000000006</v>
      </c>
      <c r="BD35" s="84">
        <v>15.15</v>
      </c>
      <c r="BE35" s="85">
        <v>147.41</v>
      </c>
      <c r="BF35" s="84">
        <v>16.37</v>
      </c>
      <c r="BG35" s="85">
        <v>162.12</v>
      </c>
      <c r="BH35" s="84">
        <v>13.45</v>
      </c>
      <c r="BI35" s="85">
        <v>76.67</v>
      </c>
      <c r="BJ35" s="84">
        <v>537.4</v>
      </c>
      <c r="BK35" s="85">
        <v>3763.3</v>
      </c>
      <c r="BL35" s="84">
        <v>547.9</v>
      </c>
      <c r="BM35" s="85">
        <v>3768.4</v>
      </c>
      <c r="BN35" s="84">
        <v>594.9</v>
      </c>
      <c r="BO35" s="85">
        <v>4592.28</v>
      </c>
      <c r="BP35" s="84">
        <v>629.98</v>
      </c>
      <c r="BQ35" s="85">
        <v>4837.3</v>
      </c>
      <c r="BR35" s="84">
        <v>634.54700000000003</v>
      </c>
      <c r="BS35" s="85">
        <v>4842.3310000000001</v>
      </c>
      <c r="BT35" s="84">
        <v>638.54700000000003</v>
      </c>
      <c r="BU35" s="85">
        <v>4842.62</v>
      </c>
      <c r="BV35" s="84">
        <v>125.1</v>
      </c>
      <c r="BW35" s="85">
        <v>235</v>
      </c>
      <c r="BX35" s="84">
        <v>134.30000000000001</v>
      </c>
      <c r="BY35" s="85">
        <v>341.2</v>
      </c>
      <c r="BZ35" s="84">
        <v>157.33000000000001</v>
      </c>
      <c r="CA35" s="85">
        <v>426.38</v>
      </c>
      <c r="CB35" s="84">
        <v>124.39</v>
      </c>
      <c r="CC35" s="85">
        <v>279.61</v>
      </c>
      <c r="CD35" s="84">
        <v>165.99700000000001</v>
      </c>
      <c r="CE35" s="85">
        <v>554.52</v>
      </c>
      <c r="CF35" s="84">
        <v>106.38400000000001</v>
      </c>
      <c r="CG35" s="85">
        <v>187.33</v>
      </c>
      <c r="CH35" s="84" t="s">
        <v>5</v>
      </c>
      <c r="CI35" s="85" t="s">
        <v>5</v>
      </c>
      <c r="CJ35" s="84" t="s">
        <v>5</v>
      </c>
      <c r="CK35" s="85" t="s">
        <v>5</v>
      </c>
      <c r="CL35" s="84"/>
      <c r="CM35" s="85"/>
      <c r="CN35" s="84" t="s">
        <v>5</v>
      </c>
      <c r="CO35" s="85" t="s">
        <v>5</v>
      </c>
      <c r="CP35" s="84" t="s">
        <v>5</v>
      </c>
      <c r="CQ35" s="85" t="s">
        <v>5</v>
      </c>
      <c r="CR35" s="84">
        <v>1.5</v>
      </c>
      <c r="CS35" s="85">
        <v>1.5</v>
      </c>
      <c r="CT35" s="97">
        <f t="shared" si="0"/>
        <v>1259.77</v>
      </c>
      <c r="CU35" s="98">
        <f t="shared" si="1"/>
        <v>18303.8</v>
      </c>
      <c r="CV35" s="97">
        <f t="shared" si="2"/>
        <v>1323.3</v>
      </c>
      <c r="CW35" s="98">
        <f t="shared" si="3"/>
        <v>22662.9</v>
      </c>
      <c r="CX35" s="97">
        <f t="shared" si="4"/>
        <v>1435.44</v>
      </c>
      <c r="CY35" s="98">
        <f t="shared" si="5"/>
        <v>23023.050000000003</v>
      </c>
      <c r="CZ35" s="97">
        <f t="shared" si="6"/>
        <v>1385.95</v>
      </c>
      <c r="DA35" s="98">
        <v>20175.11</v>
      </c>
      <c r="DB35" s="97">
        <v>1490.229</v>
      </c>
      <c r="DC35" s="98">
        <v>21965.674911111113</v>
      </c>
      <c r="DD35" s="97">
        <v>1349.971</v>
      </c>
      <c r="DE35" s="99">
        <v>16545.623911111114</v>
      </c>
    </row>
    <row r="36" spans="1:174">
      <c r="A36" s="62" t="s">
        <v>98</v>
      </c>
      <c r="B36" s="82"/>
      <c r="C36" s="83"/>
      <c r="D36" s="82"/>
      <c r="E36" s="83"/>
      <c r="F36" s="82"/>
      <c r="G36" s="83"/>
      <c r="H36" s="82"/>
      <c r="I36" s="83"/>
      <c r="J36" s="82">
        <v>364.48</v>
      </c>
      <c r="K36" s="83">
        <v>4440.9760000000006</v>
      </c>
      <c r="L36" s="82">
        <v>385.435</v>
      </c>
      <c r="M36" s="83">
        <v>5498.9570000000003</v>
      </c>
      <c r="N36" s="82"/>
      <c r="O36" s="83"/>
      <c r="P36" s="82"/>
      <c r="Q36" s="83"/>
      <c r="R36" s="82"/>
      <c r="S36" s="83"/>
      <c r="T36" s="82"/>
      <c r="U36" s="83"/>
      <c r="V36" s="82">
        <v>220.94100000000003</v>
      </c>
      <c r="W36" s="83">
        <v>3647.2749999999996</v>
      </c>
      <c r="X36" s="82">
        <v>184.45500000000001</v>
      </c>
      <c r="Y36" s="83">
        <v>3042.3301999999999</v>
      </c>
      <c r="Z36" s="82"/>
      <c r="AA36" s="83"/>
      <c r="AB36" s="82"/>
      <c r="AC36" s="83"/>
      <c r="AD36" s="82"/>
      <c r="AE36" s="83"/>
      <c r="AF36" s="82"/>
      <c r="AG36" s="83"/>
      <c r="AH36" s="82">
        <v>6.8890000000000002</v>
      </c>
      <c r="AI36" s="83">
        <v>40.683999999999997</v>
      </c>
      <c r="AJ36" s="82">
        <v>7.8410000000000002</v>
      </c>
      <c r="AK36" s="83">
        <v>22.393999999999998</v>
      </c>
      <c r="AL36" s="82"/>
      <c r="AM36" s="83"/>
      <c r="AN36" s="82"/>
      <c r="AO36" s="83"/>
      <c r="AP36" s="82"/>
      <c r="AQ36" s="83"/>
      <c r="AR36" s="82"/>
      <c r="AS36" s="83"/>
      <c r="AT36" s="82"/>
      <c r="AU36" s="83"/>
      <c r="AV36" s="82"/>
      <c r="AW36" s="83"/>
      <c r="AX36" s="82"/>
      <c r="AY36" s="83"/>
      <c r="AZ36" s="82"/>
      <c r="BA36" s="83"/>
      <c r="BB36" s="82"/>
      <c r="BC36" s="83"/>
      <c r="BD36" s="82"/>
      <c r="BE36" s="83"/>
      <c r="BF36" s="82"/>
      <c r="BG36" s="83"/>
      <c r="BH36" s="82"/>
      <c r="BI36" s="83"/>
      <c r="BJ36" s="82"/>
      <c r="BK36" s="83"/>
      <c r="BL36" s="82"/>
      <c r="BM36" s="83"/>
      <c r="BN36" s="82"/>
      <c r="BO36" s="83"/>
      <c r="BP36" s="82"/>
      <c r="BQ36" s="83"/>
      <c r="BR36" s="82">
        <v>1.6060000000000001</v>
      </c>
      <c r="BS36" s="83">
        <v>16.576000000000001</v>
      </c>
      <c r="BT36" s="82">
        <v>1.6859999999999999</v>
      </c>
      <c r="BU36" s="83">
        <v>17.399999999999999</v>
      </c>
      <c r="BV36" s="82"/>
      <c r="BW36" s="83"/>
      <c r="BX36" s="82"/>
      <c r="BY36" s="83"/>
      <c r="BZ36" s="82"/>
      <c r="CA36" s="83"/>
      <c r="CB36" s="82"/>
      <c r="CC36" s="83"/>
      <c r="CD36" s="82">
        <v>134.18100000000001</v>
      </c>
      <c r="CE36" s="83">
        <v>551.46999999999991</v>
      </c>
      <c r="CF36" s="82">
        <v>134.18100000000001</v>
      </c>
      <c r="CG36" s="83">
        <v>551.46999999999991</v>
      </c>
      <c r="CH36" s="82"/>
      <c r="CI36" s="83"/>
      <c r="CJ36" s="82"/>
      <c r="CK36" s="83"/>
      <c r="CL36" s="82"/>
      <c r="CM36" s="83"/>
      <c r="CN36" s="82"/>
      <c r="CO36" s="83"/>
      <c r="CP36" s="82"/>
      <c r="CQ36" s="83"/>
      <c r="CR36" s="82"/>
      <c r="CS36" s="83"/>
      <c r="CT36" s="94"/>
      <c r="CU36" s="95"/>
      <c r="CV36" s="94"/>
      <c r="CW36" s="95"/>
      <c r="CX36" s="94"/>
      <c r="CY36" s="95"/>
      <c r="CZ36" s="94"/>
      <c r="DA36" s="95"/>
      <c r="DB36" s="94">
        <v>728.09700000000009</v>
      </c>
      <c r="DC36" s="95">
        <v>8732.0930879120879</v>
      </c>
      <c r="DD36" s="94">
        <v>713.59800000000007</v>
      </c>
      <c r="DE36" s="96">
        <v>9138.5569142857148</v>
      </c>
    </row>
    <row r="37" spans="1:174" s="3" customFormat="1">
      <c r="A37" s="62" t="s">
        <v>46</v>
      </c>
      <c r="B37" s="84">
        <v>36.9</v>
      </c>
      <c r="C37" s="87">
        <v>573.79999999999995</v>
      </c>
      <c r="D37" s="84">
        <v>40.799999999999997</v>
      </c>
      <c r="E37" s="87">
        <v>643.9</v>
      </c>
      <c r="F37" s="84">
        <v>54.5</v>
      </c>
      <c r="G37" s="87">
        <v>644.35</v>
      </c>
      <c r="H37" s="84">
        <v>60.12</v>
      </c>
      <c r="I37" s="87">
        <v>697.87</v>
      </c>
      <c r="J37" s="84">
        <v>68.38</v>
      </c>
      <c r="K37" s="87">
        <v>786.35</v>
      </c>
      <c r="L37" s="84">
        <v>71.900000000000006</v>
      </c>
      <c r="M37" s="87">
        <v>805.77</v>
      </c>
      <c r="N37" s="84">
        <v>32.5</v>
      </c>
      <c r="O37" s="87">
        <v>446.9</v>
      </c>
      <c r="P37" s="84">
        <v>36</v>
      </c>
      <c r="Q37" s="87">
        <v>532.29999999999995</v>
      </c>
      <c r="R37" s="84">
        <v>34.200000000000003</v>
      </c>
      <c r="S37" s="87">
        <v>552.54999999999995</v>
      </c>
      <c r="T37" s="84">
        <v>45.1</v>
      </c>
      <c r="U37" s="87">
        <v>754.05</v>
      </c>
      <c r="V37" s="84">
        <v>46.689999999999991</v>
      </c>
      <c r="W37" s="87">
        <v>780.52</v>
      </c>
      <c r="X37" s="84">
        <v>48.139999999999993</v>
      </c>
      <c r="Y37" s="87">
        <v>806.41000000000008</v>
      </c>
      <c r="Z37" s="84" t="s">
        <v>5</v>
      </c>
      <c r="AA37" s="87" t="s">
        <v>5</v>
      </c>
      <c r="AB37" s="84" t="s">
        <v>5</v>
      </c>
      <c r="AC37" s="87" t="s">
        <v>5</v>
      </c>
      <c r="AD37" s="84">
        <v>0</v>
      </c>
      <c r="AE37" s="87">
        <v>0</v>
      </c>
      <c r="AF37" s="84">
        <v>0</v>
      </c>
      <c r="AG37" s="87">
        <v>0</v>
      </c>
      <c r="AH37" s="84">
        <v>0</v>
      </c>
      <c r="AI37" s="87">
        <v>0</v>
      </c>
      <c r="AJ37" s="84">
        <v>0</v>
      </c>
      <c r="AK37" s="87">
        <v>0</v>
      </c>
      <c r="AL37" s="84" t="s">
        <v>5</v>
      </c>
      <c r="AM37" s="87" t="s">
        <v>5</v>
      </c>
      <c r="AN37" s="84" t="s">
        <v>76</v>
      </c>
      <c r="AO37" s="87" t="s">
        <v>76</v>
      </c>
      <c r="AP37" s="84" t="s">
        <v>76</v>
      </c>
      <c r="AQ37" s="87" t="s">
        <v>76</v>
      </c>
      <c r="AR37" s="84" t="s">
        <v>76</v>
      </c>
      <c r="AS37" s="87" t="s">
        <v>76</v>
      </c>
      <c r="AT37" s="84"/>
      <c r="AU37" s="87"/>
      <c r="AV37" s="84"/>
      <c r="AW37" s="87"/>
      <c r="AX37" s="84" t="s">
        <v>5</v>
      </c>
      <c r="AY37" s="87" t="s">
        <v>5</v>
      </c>
      <c r="AZ37" s="84" t="s">
        <v>5</v>
      </c>
      <c r="BA37" s="87" t="s">
        <v>5</v>
      </c>
      <c r="BB37" s="84"/>
      <c r="BC37" s="87"/>
      <c r="BD37" s="84">
        <v>0</v>
      </c>
      <c r="BE37" s="87">
        <v>0</v>
      </c>
      <c r="BF37" s="84"/>
      <c r="BG37" s="87"/>
      <c r="BH37" s="84"/>
      <c r="BI37" s="87"/>
      <c r="BJ37" s="84">
        <v>10.199999999999999</v>
      </c>
      <c r="BK37" s="87">
        <v>16.399999999999999</v>
      </c>
      <c r="BL37" s="84">
        <v>10.199999999999999</v>
      </c>
      <c r="BM37" s="87">
        <v>16.399999999999999</v>
      </c>
      <c r="BN37" s="84">
        <v>15.71</v>
      </c>
      <c r="BO37" s="87">
        <v>41.29</v>
      </c>
      <c r="BP37" s="84">
        <v>15.27</v>
      </c>
      <c r="BQ37" s="87">
        <v>33.53</v>
      </c>
      <c r="BR37" s="84">
        <v>15.81</v>
      </c>
      <c r="BS37" s="87">
        <v>32.200000000000003</v>
      </c>
      <c r="BT37" s="84">
        <v>15.879999999999999</v>
      </c>
      <c r="BU37" s="87">
        <v>31.97</v>
      </c>
      <c r="BV37" s="84">
        <v>4</v>
      </c>
      <c r="BW37" s="87">
        <v>12.1</v>
      </c>
      <c r="BX37" s="84">
        <v>5.8</v>
      </c>
      <c r="BY37" s="87">
        <v>18.100000000000001</v>
      </c>
      <c r="BZ37" s="84">
        <v>5.68</v>
      </c>
      <c r="CA37" s="87">
        <v>18.04</v>
      </c>
      <c r="CB37" s="84">
        <v>5.69</v>
      </c>
      <c r="CC37" s="87">
        <v>18.04</v>
      </c>
      <c r="CD37" s="84">
        <v>5.69</v>
      </c>
      <c r="CE37" s="87">
        <v>18.04</v>
      </c>
      <c r="CF37" s="84">
        <v>5.69</v>
      </c>
      <c r="CG37" s="87">
        <v>18.04</v>
      </c>
      <c r="CH37" s="84" t="s">
        <v>5</v>
      </c>
      <c r="CI37" s="87" t="s">
        <v>5</v>
      </c>
      <c r="CJ37" s="84" t="s">
        <v>5</v>
      </c>
      <c r="CK37" s="87" t="s">
        <v>5</v>
      </c>
      <c r="CL37" s="84"/>
      <c r="CM37" s="87"/>
      <c r="CN37" s="84" t="s">
        <v>5</v>
      </c>
      <c r="CO37" s="87" t="s">
        <v>5</v>
      </c>
      <c r="CP37" s="84" t="s">
        <v>5</v>
      </c>
      <c r="CQ37" s="87" t="s">
        <v>5</v>
      </c>
      <c r="CR37" s="84"/>
      <c r="CS37" s="87"/>
      <c r="CT37" s="97">
        <f>SUM(B37,N37,Z37,AL37,AX37,BJ37,BV37)</f>
        <v>83.600000000000009</v>
      </c>
      <c r="CU37" s="102">
        <f>SUM(C37,O37,AA37,AM37,AY37,BK37,BW37,CH37,CN37)</f>
        <v>1049.1999999999998</v>
      </c>
      <c r="CV37" s="97">
        <f>SUM(D37,P37,AB37,AN37,AZ37,BL37,BX37)</f>
        <v>92.8</v>
      </c>
      <c r="CW37" s="102">
        <f>SUM(E37,Q37,AC37,AO37,BA37,BM37,BY37,CI37,CO37)</f>
        <v>1210.6999999999998</v>
      </c>
      <c r="CX37" s="97">
        <f>SUM(F37,R37,AD37,AP37,BB37,BN37,BZ37)</f>
        <v>110.09</v>
      </c>
      <c r="CY37" s="102">
        <f>SUM(G37,S37,AE37,AQ37,BC37,BO37,CA37,CJ37,CP37)</f>
        <v>1256.23</v>
      </c>
      <c r="CZ37" s="97">
        <f>SUM(H37,T37,AF37,AR37,BD37,BP37,CB37)</f>
        <v>126.17999999999999</v>
      </c>
      <c r="DA37" s="102">
        <v>1503.49</v>
      </c>
      <c r="DB37" s="97">
        <v>136.57</v>
      </c>
      <c r="DC37" s="102">
        <v>1617.11</v>
      </c>
      <c r="DD37" s="97">
        <v>141.60999999999999</v>
      </c>
      <c r="DE37" s="103">
        <v>1662.19</v>
      </c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</row>
    <row r="38" spans="1:174">
      <c r="A38" s="62" t="s">
        <v>47</v>
      </c>
      <c r="B38" s="82">
        <v>193.8</v>
      </c>
      <c r="C38" s="86">
        <v>723.6</v>
      </c>
      <c r="D38" s="82">
        <v>179.3</v>
      </c>
      <c r="E38" s="86">
        <v>718.9</v>
      </c>
      <c r="F38" s="82">
        <v>200.73</v>
      </c>
      <c r="G38" s="86">
        <v>802.12</v>
      </c>
      <c r="H38" s="82">
        <v>200.85</v>
      </c>
      <c r="I38" s="86">
        <v>805.67</v>
      </c>
      <c r="J38" s="82">
        <v>171.62300000000002</v>
      </c>
      <c r="K38" s="86">
        <v>678.49199999999996</v>
      </c>
      <c r="L38" s="82">
        <v>202.27</v>
      </c>
      <c r="M38" s="86">
        <v>761.96</v>
      </c>
      <c r="N38" s="82">
        <v>82.57</v>
      </c>
      <c r="O38" s="86">
        <v>997.28499999999997</v>
      </c>
      <c r="P38" s="82">
        <v>85.8</v>
      </c>
      <c r="Q38" s="86">
        <v>1030.9000000000001</v>
      </c>
      <c r="R38" s="82">
        <v>89.29</v>
      </c>
      <c r="S38" s="86">
        <v>1066.71</v>
      </c>
      <c r="T38" s="82">
        <v>88.03</v>
      </c>
      <c r="U38" s="86">
        <v>1059.57</v>
      </c>
      <c r="V38" s="82">
        <v>88.283999999999992</v>
      </c>
      <c r="W38" s="86">
        <v>1016.8290000000001</v>
      </c>
      <c r="X38" s="82">
        <v>91.013999999999996</v>
      </c>
      <c r="Y38" s="86">
        <v>1085.5040000000001</v>
      </c>
      <c r="Z38" s="82">
        <v>1.29</v>
      </c>
      <c r="AA38" s="86">
        <v>1</v>
      </c>
      <c r="AB38" s="82">
        <v>1.3</v>
      </c>
      <c r="AC38" s="86">
        <v>2.2999999999999998</v>
      </c>
      <c r="AD38" s="82">
        <v>1.54</v>
      </c>
      <c r="AE38" s="86">
        <v>1.81</v>
      </c>
      <c r="AF38" s="82">
        <v>1.56</v>
      </c>
      <c r="AG38" s="86">
        <v>1.82</v>
      </c>
      <c r="AH38" s="82">
        <v>1.35138</v>
      </c>
      <c r="AI38" s="86">
        <v>2.024</v>
      </c>
      <c r="AJ38" s="82">
        <v>1.625</v>
      </c>
      <c r="AK38" s="86">
        <v>2.0869999999999997</v>
      </c>
      <c r="AL38" s="82">
        <v>19.3</v>
      </c>
      <c r="AM38" s="86">
        <v>20.7</v>
      </c>
      <c r="AN38" s="82" t="s">
        <v>76</v>
      </c>
      <c r="AO38" s="86" t="s">
        <v>76</v>
      </c>
      <c r="AP38" s="82" t="s">
        <v>76</v>
      </c>
      <c r="AQ38" s="86" t="s">
        <v>76</v>
      </c>
      <c r="AR38" s="82" t="s">
        <v>76</v>
      </c>
      <c r="AS38" s="86" t="s">
        <v>76</v>
      </c>
      <c r="AT38" s="82"/>
      <c r="AU38" s="86"/>
      <c r="AV38" s="82"/>
      <c r="AW38" s="86"/>
      <c r="AX38" s="82" t="s">
        <v>5</v>
      </c>
      <c r="AY38" s="86" t="s">
        <v>5</v>
      </c>
      <c r="AZ38" s="82" t="s">
        <v>5</v>
      </c>
      <c r="BA38" s="86" t="s">
        <v>5</v>
      </c>
      <c r="BB38" s="82"/>
      <c r="BC38" s="86"/>
      <c r="BD38" s="82">
        <v>0</v>
      </c>
      <c r="BE38" s="86">
        <v>0</v>
      </c>
      <c r="BF38" s="82"/>
      <c r="BG38" s="86"/>
      <c r="BH38" s="82"/>
      <c r="BI38" s="86"/>
      <c r="BJ38" s="82" t="s">
        <v>5</v>
      </c>
      <c r="BK38" s="86" t="s">
        <v>5</v>
      </c>
      <c r="BL38" s="82">
        <v>0</v>
      </c>
      <c r="BM38" s="86">
        <v>0</v>
      </c>
      <c r="BN38" s="82">
        <v>0</v>
      </c>
      <c r="BO38" s="86">
        <v>0</v>
      </c>
      <c r="BP38" s="82">
        <v>0</v>
      </c>
      <c r="BQ38" s="86">
        <v>0</v>
      </c>
      <c r="BR38" s="82">
        <v>0</v>
      </c>
      <c r="BS38" s="86">
        <v>0</v>
      </c>
      <c r="BT38" s="82">
        <v>0</v>
      </c>
      <c r="BU38" s="86">
        <v>0</v>
      </c>
      <c r="BV38" s="82">
        <v>1.9</v>
      </c>
      <c r="BW38" s="86">
        <v>13.1</v>
      </c>
      <c r="BX38" s="82">
        <v>6.7</v>
      </c>
      <c r="BY38" s="86">
        <v>38.700000000000003</v>
      </c>
      <c r="BZ38" s="82">
        <v>6.6</v>
      </c>
      <c r="CA38" s="86">
        <v>38.770000000000003</v>
      </c>
      <c r="CB38" s="82">
        <v>8.09</v>
      </c>
      <c r="CC38" s="86">
        <v>41.08</v>
      </c>
      <c r="CD38" s="82">
        <v>8.0850000000000009</v>
      </c>
      <c r="CE38" s="86">
        <v>41.08</v>
      </c>
      <c r="CF38" s="82">
        <v>8.0850000000000009</v>
      </c>
      <c r="CG38" s="86">
        <v>41.08</v>
      </c>
      <c r="CH38" s="82" t="s">
        <v>5</v>
      </c>
      <c r="CI38" s="86" t="s">
        <v>5</v>
      </c>
      <c r="CJ38" s="82" t="s">
        <v>5</v>
      </c>
      <c r="CK38" s="86" t="s">
        <v>5</v>
      </c>
      <c r="CL38" s="82"/>
      <c r="CM38" s="86"/>
      <c r="CN38" s="82" t="s">
        <v>5</v>
      </c>
      <c r="CO38" s="86" t="s">
        <v>5</v>
      </c>
      <c r="CP38" s="82" t="s">
        <v>5</v>
      </c>
      <c r="CQ38" s="86" t="s">
        <v>5</v>
      </c>
      <c r="CR38" s="82">
        <v>1.8</v>
      </c>
      <c r="CS38" s="86">
        <v>1.8</v>
      </c>
      <c r="CT38" s="94">
        <f>SUM(B38,N38,Z38,AL38,AX38,BJ38,BV38)</f>
        <v>298.86</v>
      </c>
      <c r="CU38" s="100">
        <f>SUM(C38,O38,AA38,AM38,AY38,BK38,BW38,CH38,CN38)</f>
        <v>1755.6849999999999</v>
      </c>
      <c r="CV38" s="94">
        <f>SUM(D38,P38,AB38,AN38,AZ38,BL38,BX38)</f>
        <v>273.10000000000002</v>
      </c>
      <c r="CW38" s="100">
        <f>SUM(E38,Q38,AC38,AO38,BA38,BM38,BY38,CI38,CO38)</f>
        <v>1790.8000000000002</v>
      </c>
      <c r="CX38" s="94">
        <f>SUM(F38,R38,AD38,AP38,BB38,BN38,BZ38)</f>
        <v>298.16000000000003</v>
      </c>
      <c r="CY38" s="100">
        <f>SUM(G38,S38,AE38,AQ38,BC38,BO38,CA38,CJ38,CP38)</f>
        <v>1909.4099999999999</v>
      </c>
      <c r="CZ38" s="94">
        <f>SUM(H38,T38,AF38,AR38,BD38,BP38,CB38)</f>
        <v>298.52999999999997</v>
      </c>
      <c r="DA38" s="100">
        <v>1908.14</v>
      </c>
      <c r="DB38" s="94">
        <v>269.34338000000002</v>
      </c>
      <c r="DC38" s="100">
        <v>1748.6724952380948</v>
      </c>
      <c r="DD38" s="94">
        <v>302.99399999999997</v>
      </c>
      <c r="DE38" s="101">
        <v>1907.1163174603175</v>
      </c>
    </row>
    <row r="39" spans="1:174" s="3" customFormat="1">
      <c r="A39" s="62" t="s">
        <v>48</v>
      </c>
      <c r="B39" s="84">
        <v>356.7</v>
      </c>
      <c r="C39" s="85">
        <v>5380.1</v>
      </c>
      <c r="D39" s="84">
        <v>324.8</v>
      </c>
      <c r="E39" s="85">
        <v>5368.4</v>
      </c>
      <c r="F39" s="84">
        <v>337.03</v>
      </c>
      <c r="G39" s="85">
        <v>5795.09</v>
      </c>
      <c r="H39" s="84">
        <v>326.18</v>
      </c>
      <c r="I39" s="85">
        <v>5176.1400000000003</v>
      </c>
      <c r="J39" s="84">
        <v>378.96499999999997</v>
      </c>
      <c r="K39" s="85">
        <v>6887.4539999999997</v>
      </c>
      <c r="L39" s="84">
        <v>462.97500000000002</v>
      </c>
      <c r="M39" s="85">
        <v>8652.2029999999995</v>
      </c>
      <c r="N39" s="84">
        <v>1020.098</v>
      </c>
      <c r="O39" s="85">
        <v>22435.74</v>
      </c>
      <c r="P39" s="84">
        <v>829.4</v>
      </c>
      <c r="Q39" s="85">
        <v>17679.400000000001</v>
      </c>
      <c r="R39" s="84">
        <v>852.09</v>
      </c>
      <c r="S39" s="85">
        <v>18563.75</v>
      </c>
      <c r="T39" s="84">
        <v>912.66</v>
      </c>
      <c r="U39" s="85">
        <v>19571.560000000001</v>
      </c>
      <c r="V39" s="84">
        <v>859.37999999999988</v>
      </c>
      <c r="W39" s="85">
        <v>18544.956999999999</v>
      </c>
      <c r="X39" s="84">
        <v>1134.009</v>
      </c>
      <c r="Y39" s="85">
        <v>23575.610999999997</v>
      </c>
      <c r="Z39" s="84">
        <v>10.38</v>
      </c>
      <c r="AA39" s="85">
        <v>17.600000000000001</v>
      </c>
      <c r="AB39" s="84">
        <v>10.4</v>
      </c>
      <c r="AC39" s="85">
        <v>17.600000000000001</v>
      </c>
      <c r="AD39" s="84">
        <v>14.49</v>
      </c>
      <c r="AE39" s="85">
        <v>27.05</v>
      </c>
      <c r="AF39" s="84">
        <v>16.190000000000001</v>
      </c>
      <c r="AG39" s="85">
        <v>31.49</v>
      </c>
      <c r="AH39" s="84">
        <v>16.577999999999999</v>
      </c>
      <c r="AI39" s="85">
        <v>32.158999999999999</v>
      </c>
      <c r="AJ39" s="84">
        <v>17.204999999999998</v>
      </c>
      <c r="AK39" s="85">
        <v>34.315999999999995</v>
      </c>
      <c r="AL39" s="84" t="s">
        <v>5</v>
      </c>
      <c r="AM39" s="85" t="s">
        <v>5</v>
      </c>
      <c r="AN39" s="84" t="s">
        <v>76</v>
      </c>
      <c r="AO39" s="85" t="s">
        <v>76</v>
      </c>
      <c r="AP39" s="84" t="s">
        <v>76</v>
      </c>
      <c r="AQ39" s="85" t="s">
        <v>76</v>
      </c>
      <c r="AR39" s="84" t="s">
        <v>76</v>
      </c>
      <c r="AS39" s="85" t="s">
        <v>76</v>
      </c>
      <c r="AT39" s="84"/>
      <c r="AU39" s="85"/>
      <c r="AV39" s="84"/>
      <c r="AW39" s="85"/>
      <c r="AX39" s="84">
        <v>133.69999999999999</v>
      </c>
      <c r="AY39" s="85">
        <v>13.4</v>
      </c>
      <c r="AZ39" s="84">
        <v>133.69999999999999</v>
      </c>
      <c r="BA39" s="85">
        <v>13.4</v>
      </c>
      <c r="BB39" s="84">
        <v>133.69999999999999</v>
      </c>
      <c r="BC39" s="85">
        <v>13.4</v>
      </c>
      <c r="BD39" s="84">
        <v>133.69999999999999</v>
      </c>
      <c r="BE39" s="85">
        <v>13.4</v>
      </c>
      <c r="BF39" s="84">
        <v>133.69999999999999</v>
      </c>
      <c r="BG39" s="85">
        <v>13.4</v>
      </c>
      <c r="BH39" s="84">
        <v>133.69999999999999</v>
      </c>
      <c r="BI39" s="85">
        <v>13.4</v>
      </c>
      <c r="BJ39" s="84" t="s">
        <v>5</v>
      </c>
      <c r="BK39" s="85" t="s">
        <v>5</v>
      </c>
      <c r="BL39" s="84">
        <v>0</v>
      </c>
      <c r="BM39" s="85">
        <v>0</v>
      </c>
      <c r="BN39" s="84">
        <v>0</v>
      </c>
      <c r="BO39" s="85">
        <v>0</v>
      </c>
      <c r="BP39" s="84">
        <v>0</v>
      </c>
      <c r="BQ39" s="85">
        <v>0</v>
      </c>
      <c r="BR39" s="84">
        <v>0</v>
      </c>
      <c r="BS39" s="85">
        <v>0</v>
      </c>
      <c r="BT39" s="84">
        <v>0</v>
      </c>
      <c r="BU39" s="85">
        <v>0</v>
      </c>
      <c r="BV39" s="84">
        <v>54.8</v>
      </c>
      <c r="BW39" s="85">
        <v>163</v>
      </c>
      <c r="BX39" s="84">
        <v>56.6</v>
      </c>
      <c r="BY39" s="85">
        <v>200.7</v>
      </c>
      <c r="BZ39" s="84">
        <v>58.29</v>
      </c>
      <c r="CA39" s="85">
        <v>201.97</v>
      </c>
      <c r="CB39" s="84">
        <v>60.16</v>
      </c>
      <c r="CC39" s="85">
        <v>212.32</v>
      </c>
      <c r="CD39" s="84">
        <v>61.662999999999997</v>
      </c>
      <c r="CE39" s="85">
        <v>244.01999999999998</v>
      </c>
      <c r="CF39" s="84">
        <v>61.662999999999997</v>
      </c>
      <c r="CG39" s="85">
        <v>244.01999999999998</v>
      </c>
      <c r="CH39" s="84">
        <v>4</v>
      </c>
      <c r="CI39" s="85">
        <v>4</v>
      </c>
      <c r="CJ39" s="84" t="s">
        <v>5</v>
      </c>
      <c r="CK39" s="85" t="s">
        <v>5</v>
      </c>
      <c r="CL39" s="84"/>
      <c r="CM39" s="85"/>
      <c r="CN39" s="84" t="s">
        <v>5</v>
      </c>
      <c r="CO39" s="85" t="s">
        <v>5</v>
      </c>
      <c r="CP39" s="84" t="s">
        <v>5</v>
      </c>
      <c r="CQ39" s="85" t="s">
        <v>5</v>
      </c>
      <c r="CR39" s="84">
        <v>12.5</v>
      </c>
      <c r="CS39" s="85">
        <v>12.5</v>
      </c>
      <c r="CT39" s="97">
        <f>SUM(B39,N39,Z39,AL39,AX39,BJ39,BV39)</f>
        <v>1575.6780000000001</v>
      </c>
      <c r="CU39" s="98">
        <f>SUM(C39,O39,AA39,AM39,AY39,BK39,BW39,CH39,CN39)</f>
        <v>28013.840000000004</v>
      </c>
      <c r="CV39" s="97">
        <f>SUM(D39,P39,AB39,AN39,AZ39,BL39,BX39)</f>
        <v>1354.9</v>
      </c>
      <c r="CW39" s="98">
        <f>SUM(E39,Q39,AC39,AO39,BA39,BM39,BY39,CI39,CO39)</f>
        <v>23283.500000000004</v>
      </c>
      <c r="CX39" s="97">
        <f>SUM(F39,R39,AD39,AP39,BB39,BN39,BZ39)</f>
        <v>1395.6</v>
      </c>
      <c r="CY39" s="98">
        <f>SUM(G39,S39,AE39,AQ39,BC39,BO39,CA39,CJ39,CP39)</f>
        <v>24601.260000000002</v>
      </c>
      <c r="CZ39" s="97">
        <f>SUM(H39,T39,AF39,AR39,BD39,BP39,CB39)</f>
        <v>1448.89</v>
      </c>
      <c r="DA39" s="98">
        <v>25004.91</v>
      </c>
      <c r="DB39" s="97">
        <v>1450.2859999999998</v>
      </c>
      <c r="DC39" s="98">
        <v>25788.548653846156</v>
      </c>
      <c r="DD39" s="97">
        <v>1809.5519999999999</v>
      </c>
      <c r="DE39" s="99">
        <v>32532.102884615382</v>
      </c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</row>
    <row r="40" spans="1:174">
      <c r="A40" s="62" t="s">
        <v>49</v>
      </c>
      <c r="B40" s="82">
        <v>208.3</v>
      </c>
      <c r="C40" s="83">
        <v>2861</v>
      </c>
      <c r="D40" s="82">
        <v>211.6</v>
      </c>
      <c r="E40" s="83">
        <v>2952.8</v>
      </c>
      <c r="F40" s="82">
        <v>216.64</v>
      </c>
      <c r="G40" s="83">
        <v>3055.44</v>
      </c>
      <c r="H40" s="82">
        <v>220.6</v>
      </c>
      <c r="I40" s="83">
        <v>3172.5</v>
      </c>
      <c r="J40" s="82">
        <v>223.49999999999997</v>
      </c>
      <c r="K40" s="83">
        <v>2909.71</v>
      </c>
      <c r="L40" s="82">
        <v>228.25</v>
      </c>
      <c r="M40" s="83">
        <v>3313.6949999999997</v>
      </c>
      <c r="N40" s="82">
        <v>1302.6780000000001</v>
      </c>
      <c r="O40" s="83">
        <v>21906.53</v>
      </c>
      <c r="P40" s="82">
        <v>1349.7</v>
      </c>
      <c r="Q40" s="83">
        <v>26725.5</v>
      </c>
      <c r="R40" s="82">
        <v>1330.94</v>
      </c>
      <c r="S40" s="83">
        <v>23415.69</v>
      </c>
      <c r="T40" s="82">
        <v>1347.96</v>
      </c>
      <c r="U40" s="83">
        <v>25466.81</v>
      </c>
      <c r="V40" s="82">
        <v>1380.299</v>
      </c>
      <c r="W40" s="83">
        <v>23044.950000000004</v>
      </c>
      <c r="X40" s="82">
        <v>1387.1959999999999</v>
      </c>
      <c r="Y40" s="83">
        <v>26354.605</v>
      </c>
      <c r="Z40" s="82">
        <v>21.94</v>
      </c>
      <c r="AA40" s="83">
        <v>55.2</v>
      </c>
      <c r="AB40" s="82">
        <v>23.1</v>
      </c>
      <c r="AC40" s="83">
        <v>59.2</v>
      </c>
      <c r="AD40" s="82">
        <v>23.92</v>
      </c>
      <c r="AE40" s="83">
        <v>63.91</v>
      </c>
      <c r="AF40" s="82">
        <v>24.41</v>
      </c>
      <c r="AG40" s="83">
        <v>66.14</v>
      </c>
      <c r="AH40" s="82">
        <v>24.85</v>
      </c>
      <c r="AI40" s="83">
        <v>66.5</v>
      </c>
      <c r="AJ40" s="82">
        <v>25.32</v>
      </c>
      <c r="AK40" s="83">
        <v>68.150000000000006</v>
      </c>
      <c r="AL40" s="82" t="s">
        <v>5</v>
      </c>
      <c r="AM40" s="83" t="s">
        <v>5</v>
      </c>
      <c r="AN40" s="82" t="s">
        <v>76</v>
      </c>
      <c r="AO40" s="83" t="s">
        <v>76</v>
      </c>
      <c r="AP40" s="82" t="s">
        <v>76</v>
      </c>
      <c r="AQ40" s="83" t="s">
        <v>76</v>
      </c>
      <c r="AR40" s="82" t="s">
        <v>76</v>
      </c>
      <c r="AS40" s="83" t="s">
        <v>76</v>
      </c>
      <c r="AT40" s="82"/>
      <c r="AU40" s="83"/>
      <c r="AV40" s="82"/>
      <c r="AW40" s="83"/>
      <c r="AX40" s="82" t="s">
        <v>5</v>
      </c>
      <c r="AY40" s="83" t="s">
        <v>5</v>
      </c>
      <c r="AZ40" s="82" t="s">
        <v>5</v>
      </c>
      <c r="BA40" s="83" t="s">
        <v>5</v>
      </c>
      <c r="BB40" s="82"/>
      <c r="BC40" s="83"/>
      <c r="BD40" s="82">
        <v>0</v>
      </c>
      <c r="BE40" s="83">
        <v>0</v>
      </c>
      <c r="BF40" s="82"/>
      <c r="BG40" s="83"/>
      <c r="BH40" s="82"/>
      <c r="BI40" s="83"/>
      <c r="BJ40" s="82">
        <v>51</v>
      </c>
      <c r="BK40" s="83">
        <v>276.2</v>
      </c>
      <c r="BL40" s="82">
        <v>51</v>
      </c>
      <c r="BM40" s="83">
        <v>277.2</v>
      </c>
      <c r="BN40" s="82">
        <v>51.58</v>
      </c>
      <c r="BO40" s="83">
        <v>286.27999999999997</v>
      </c>
      <c r="BP40" s="82">
        <v>51.59</v>
      </c>
      <c r="BQ40" s="83">
        <v>287.39</v>
      </c>
      <c r="BR40" s="82">
        <v>51.85</v>
      </c>
      <c r="BS40" s="83">
        <v>289.40999999999997</v>
      </c>
      <c r="BT40" s="82">
        <v>52.16</v>
      </c>
      <c r="BU40" s="83">
        <v>290.34000000000003</v>
      </c>
      <c r="BV40" s="82">
        <v>95.9</v>
      </c>
      <c r="BW40" s="83">
        <v>188.4</v>
      </c>
      <c r="BX40" s="82">
        <v>96.9</v>
      </c>
      <c r="BY40" s="83">
        <v>192.9</v>
      </c>
      <c r="BZ40" s="82">
        <v>97.12</v>
      </c>
      <c r="CA40" s="83">
        <v>207.7</v>
      </c>
      <c r="CB40" s="82">
        <v>97.56</v>
      </c>
      <c r="CC40" s="83">
        <v>207.66</v>
      </c>
      <c r="CD40" s="82">
        <v>97.559999999999988</v>
      </c>
      <c r="CE40" s="83">
        <v>207.72</v>
      </c>
      <c r="CF40" s="82">
        <v>97.559999999999988</v>
      </c>
      <c r="CG40" s="83">
        <v>207.72</v>
      </c>
      <c r="CH40" s="82" t="s">
        <v>5</v>
      </c>
      <c r="CI40" s="83" t="s">
        <v>5</v>
      </c>
      <c r="CJ40" s="82" t="s">
        <v>5</v>
      </c>
      <c r="CK40" s="83" t="s">
        <v>5</v>
      </c>
      <c r="CL40" s="82"/>
      <c r="CM40" s="83"/>
      <c r="CN40" s="82" t="s">
        <v>5</v>
      </c>
      <c r="CO40" s="83" t="s">
        <v>5</v>
      </c>
      <c r="CP40" s="82" t="s">
        <v>5</v>
      </c>
      <c r="CQ40" s="83" t="s">
        <v>5</v>
      </c>
      <c r="CR40" s="82">
        <v>15</v>
      </c>
      <c r="CS40" s="83">
        <v>15</v>
      </c>
      <c r="CT40" s="94">
        <f>SUM(B40,N40,Z40,AL40,AX40,BJ40,BV40)</f>
        <v>1679.8180000000002</v>
      </c>
      <c r="CU40" s="95">
        <f>SUM(C40,O40,AA40,AM40,AY40,BK40,BW40,CH40,CN40)</f>
        <v>25287.33</v>
      </c>
      <c r="CV40" s="94">
        <f>SUM(D40,P40,AB40,AN40,AZ40,BL40,BX40)</f>
        <v>1732.3</v>
      </c>
      <c r="CW40" s="95">
        <f>SUM(E40,Q40,AC40,AO40,BA40,BM40,BY40,CI40,CO40)</f>
        <v>30207.600000000002</v>
      </c>
      <c r="CX40" s="94">
        <f>SUM(F40,R40,AD40,AP40,BB40,BN40,BZ40)</f>
        <v>1720.1999999999998</v>
      </c>
      <c r="CY40" s="95">
        <f>SUM(G40,S40,AE40,AQ40,BC40,BO40,CA40,CJ40,CP40)</f>
        <v>27029.019999999997</v>
      </c>
      <c r="CZ40" s="94">
        <f>SUM(H40,T40,AF40,AR40,BD40,BP40,CB40)</f>
        <v>1742.12</v>
      </c>
      <c r="DA40" s="95">
        <v>29199.5</v>
      </c>
      <c r="DB40" s="94">
        <v>1778.0589999999997</v>
      </c>
      <c r="DC40" s="95">
        <v>26678.48444444445</v>
      </c>
      <c r="DD40" s="94">
        <v>1790.4859999999999</v>
      </c>
      <c r="DE40" s="96">
        <v>30397.537777777779</v>
      </c>
    </row>
    <row r="41" spans="1:174">
      <c r="A41" s="63" t="s">
        <v>14</v>
      </c>
      <c r="B41" s="84"/>
      <c r="C41" s="85"/>
      <c r="D41" s="84"/>
      <c r="E41" s="85"/>
      <c r="F41" s="84"/>
      <c r="G41" s="85"/>
      <c r="H41" s="84"/>
      <c r="I41" s="85"/>
      <c r="J41" s="84"/>
      <c r="K41" s="85"/>
      <c r="L41" s="84"/>
      <c r="M41" s="85"/>
      <c r="N41" s="84"/>
      <c r="O41" s="85"/>
      <c r="P41" s="84"/>
      <c r="Q41" s="85"/>
      <c r="R41" s="84"/>
      <c r="S41" s="85"/>
      <c r="T41" s="84"/>
      <c r="U41" s="85"/>
      <c r="V41" s="84"/>
      <c r="W41" s="85"/>
      <c r="X41" s="84"/>
      <c r="Y41" s="85"/>
      <c r="Z41" s="84"/>
      <c r="AA41" s="85"/>
      <c r="AB41" s="84"/>
      <c r="AC41" s="85"/>
      <c r="AD41" s="84"/>
      <c r="AE41" s="85"/>
      <c r="AF41" s="84"/>
      <c r="AG41" s="85"/>
      <c r="AH41" s="84"/>
      <c r="AI41" s="85"/>
      <c r="AJ41" s="84"/>
      <c r="AK41" s="85"/>
      <c r="AL41" s="84"/>
      <c r="AM41" s="85"/>
      <c r="AN41" s="84"/>
      <c r="AO41" s="85"/>
      <c r="AP41" s="84"/>
      <c r="AQ41" s="85"/>
      <c r="AR41" s="84"/>
      <c r="AS41" s="85"/>
      <c r="AT41" s="84"/>
      <c r="AU41" s="85"/>
      <c r="AV41" s="84"/>
      <c r="AW41" s="85"/>
      <c r="AX41" s="84"/>
      <c r="AY41" s="85"/>
      <c r="AZ41" s="84"/>
      <c r="BA41" s="85"/>
      <c r="BB41" s="84"/>
      <c r="BC41" s="85"/>
      <c r="BD41" s="84"/>
      <c r="BE41" s="85"/>
      <c r="BF41" s="84"/>
      <c r="BG41" s="85"/>
      <c r="BH41" s="84"/>
      <c r="BI41" s="85"/>
      <c r="BJ41" s="84"/>
      <c r="BK41" s="85"/>
      <c r="BL41" s="84"/>
      <c r="BM41" s="85"/>
      <c r="BN41" s="84"/>
      <c r="BO41" s="85"/>
      <c r="BP41" s="84"/>
      <c r="BQ41" s="85"/>
      <c r="BR41" s="84"/>
      <c r="BS41" s="85"/>
      <c r="BT41" s="84"/>
      <c r="BU41" s="85"/>
      <c r="BV41" s="84"/>
      <c r="BW41" s="85"/>
      <c r="BX41" s="84"/>
      <c r="BY41" s="85"/>
      <c r="BZ41" s="84"/>
      <c r="CA41" s="85"/>
      <c r="CB41" s="84"/>
      <c r="CC41" s="85"/>
      <c r="CD41" s="84"/>
      <c r="CE41" s="85"/>
      <c r="CF41" s="84"/>
      <c r="CG41" s="85"/>
      <c r="CH41" s="84"/>
      <c r="CI41" s="85"/>
      <c r="CJ41" s="84"/>
      <c r="CK41" s="85"/>
      <c r="CL41" s="84"/>
      <c r="CM41" s="85"/>
      <c r="CN41" s="84"/>
      <c r="CO41" s="85"/>
      <c r="CP41" s="84"/>
      <c r="CQ41" s="85"/>
      <c r="CR41" s="84"/>
      <c r="CS41" s="85"/>
      <c r="CT41" s="97"/>
      <c r="CU41" s="98"/>
      <c r="CV41" s="97"/>
      <c r="CW41" s="98"/>
      <c r="CX41" s="97"/>
      <c r="CY41" s="98"/>
      <c r="CZ41" s="97"/>
      <c r="DA41" s="98"/>
      <c r="DB41" s="97"/>
      <c r="DC41" s="98"/>
      <c r="DD41" s="97"/>
      <c r="DE41" s="99"/>
    </row>
    <row r="42" spans="1:174" s="3" customFormat="1">
      <c r="A42" s="62" t="s">
        <v>50</v>
      </c>
      <c r="B42" s="82">
        <v>3.1</v>
      </c>
      <c r="C42" s="83">
        <v>26.8</v>
      </c>
      <c r="D42" s="82">
        <v>3.1</v>
      </c>
      <c r="E42" s="83">
        <v>28.7</v>
      </c>
      <c r="F42" s="82">
        <v>3.24</v>
      </c>
      <c r="G42" s="83">
        <v>30.5</v>
      </c>
      <c r="H42" s="82">
        <v>3.25</v>
      </c>
      <c r="I42" s="83">
        <v>30.73</v>
      </c>
      <c r="J42" s="82">
        <v>3.5500000000000003</v>
      </c>
      <c r="K42" s="83">
        <v>29.73</v>
      </c>
      <c r="L42" s="82">
        <v>3.6760000000000002</v>
      </c>
      <c r="M42" s="83">
        <v>31.597999999999995</v>
      </c>
      <c r="N42" s="82">
        <v>5.2</v>
      </c>
      <c r="O42" s="83">
        <v>41.5</v>
      </c>
      <c r="P42" s="82">
        <v>5.7</v>
      </c>
      <c r="Q42" s="83">
        <v>34.5</v>
      </c>
      <c r="R42" s="82">
        <v>6.31</v>
      </c>
      <c r="S42" s="83">
        <v>43.21</v>
      </c>
      <c r="T42" s="82">
        <v>6.36</v>
      </c>
      <c r="U42" s="83">
        <v>44.16</v>
      </c>
      <c r="V42" s="82">
        <v>6.8900000000000006</v>
      </c>
      <c r="W42" s="83">
        <v>51.79</v>
      </c>
      <c r="X42" s="82">
        <v>6.7240000000000002</v>
      </c>
      <c r="Y42" s="83">
        <v>50.870999999999995</v>
      </c>
      <c r="Z42" s="82" t="s">
        <v>5</v>
      </c>
      <c r="AA42" s="83">
        <v>0.3</v>
      </c>
      <c r="AB42" s="82">
        <v>0</v>
      </c>
      <c r="AC42" s="83">
        <v>4.7</v>
      </c>
      <c r="AD42" s="82">
        <v>0.04</v>
      </c>
      <c r="AE42" s="83">
        <v>0.34</v>
      </c>
      <c r="AF42" s="82">
        <v>0.04</v>
      </c>
      <c r="AG42" s="83">
        <v>0.35</v>
      </c>
      <c r="AH42" s="82">
        <v>0.13</v>
      </c>
      <c r="AI42" s="83">
        <v>0.29000000000000004</v>
      </c>
      <c r="AJ42" s="82">
        <v>0.184</v>
      </c>
      <c r="AK42" s="83">
        <v>0.189</v>
      </c>
      <c r="AL42" s="82" t="s">
        <v>5</v>
      </c>
      <c r="AM42" s="83" t="s">
        <v>5</v>
      </c>
      <c r="AN42" s="82" t="s">
        <v>76</v>
      </c>
      <c r="AO42" s="83" t="s">
        <v>76</v>
      </c>
      <c r="AP42" s="82" t="s">
        <v>76</v>
      </c>
      <c r="AQ42" s="83" t="s">
        <v>76</v>
      </c>
      <c r="AR42" s="82" t="s">
        <v>76</v>
      </c>
      <c r="AS42" s="83" t="s">
        <v>76</v>
      </c>
      <c r="AT42" s="82"/>
      <c r="AU42" s="83"/>
      <c r="AV42" s="82"/>
      <c r="AW42" s="83"/>
      <c r="AX42" s="82" t="s">
        <v>5</v>
      </c>
      <c r="AY42" s="83" t="s">
        <v>5</v>
      </c>
      <c r="AZ42" s="82" t="s">
        <v>5</v>
      </c>
      <c r="BA42" s="83" t="s">
        <v>5</v>
      </c>
      <c r="BB42" s="82"/>
      <c r="BC42" s="83"/>
      <c r="BD42" s="82">
        <v>0</v>
      </c>
      <c r="BE42" s="83">
        <v>0</v>
      </c>
      <c r="BF42" s="82"/>
      <c r="BG42" s="83"/>
      <c r="BH42" s="82"/>
      <c r="BI42" s="83"/>
      <c r="BJ42" s="82">
        <f>4.1+21.7</f>
        <v>25.799999999999997</v>
      </c>
      <c r="BK42" s="83">
        <f>6+56</f>
        <v>62</v>
      </c>
      <c r="BL42" s="82">
        <v>26.9</v>
      </c>
      <c r="BM42" s="83">
        <v>71.7</v>
      </c>
      <c r="BN42" s="82">
        <v>27.22</v>
      </c>
      <c r="BO42" s="83">
        <v>78.55</v>
      </c>
      <c r="BP42" s="82">
        <v>27.31</v>
      </c>
      <c r="BQ42" s="83">
        <v>95.71</v>
      </c>
      <c r="BR42" s="82">
        <v>27.33</v>
      </c>
      <c r="BS42" s="83">
        <v>95.710000000000008</v>
      </c>
      <c r="BT42" s="82">
        <v>27.273</v>
      </c>
      <c r="BU42" s="83">
        <v>95.522999999999996</v>
      </c>
      <c r="BV42" s="82">
        <v>1.66</v>
      </c>
      <c r="BW42" s="83">
        <v>3.15</v>
      </c>
      <c r="BX42" s="82">
        <v>1.6</v>
      </c>
      <c r="BY42" s="83">
        <v>3.1</v>
      </c>
      <c r="BZ42" s="82">
        <v>1.65</v>
      </c>
      <c r="CA42" s="83">
        <v>2.98</v>
      </c>
      <c r="CB42" s="82">
        <v>1.74</v>
      </c>
      <c r="CC42" s="83">
        <v>3.57</v>
      </c>
      <c r="CD42" s="82">
        <v>1.6749999999999998</v>
      </c>
      <c r="CE42" s="83">
        <v>3.2199999999999998</v>
      </c>
      <c r="CF42" s="82">
        <v>1.6749999999999998</v>
      </c>
      <c r="CG42" s="83">
        <v>3.2199999999999998</v>
      </c>
      <c r="CH42" s="82" t="s">
        <v>5</v>
      </c>
      <c r="CI42" s="83" t="s">
        <v>5</v>
      </c>
      <c r="CJ42" s="82" t="s">
        <v>5</v>
      </c>
      <c r="CK42" s="83" t="s">
        <v>5</v>
      </c>
      <c r="CL42" s="82"/>
      <c r="CM42" s="83"/>
      <c r="CN42" s="82" t="s">
        <v>5</v>
      </c>
      <c r="CO42" s="83" t="s">
        <v>5</v>
      </c>
      <c r="CP42" s="82" t="s">
        <v>5</v>
      </c>
      <c r="CQ42" s="83" t="s">
        <v>5</v>
      </c>
      <c r="CR42" s="82"/>
      <c r="CS42" s="83"/>
      <c r="CT42" s="94">
        <f t="shared" ref="CT42:CT48" si="7">SUM(B42,N42,Z42,AL42,AX42,BJ42,BV42)</f>
        <v>35.759999999999991</v>
      </c>
      <c r="CU42" s="95">
        <f t="shared" ref="CU42:CU48" si="8">SUM(C42,O42,AA42,AM42,AY42,BK42,BW42,CH42,CN42)</f>
        <v>133.75</v>
      </c>
      <c r="CV42" s="94">
        <f t="shared" ref="CV42:CV48" si="9">SUM(D42,P42,AB42,AN42,AZ42,BL42,BX42)</f>
        <v>37.300000000000004</v>
      </c>
      <c r="CW42" s="95">
        <f t="shared" ref="CW42:CW48" si="10">SUM(E42,Q42,AC42,AO42,BA42,BM42,BY42,CI42,CO42)</f>
        <v>142.70000000000002</v>
      </c>
      <c r="CX42" s="94">
        <f t="shared" ref="CX42:CX48" si="11">SUM(F42,R42,AD42,AP42,BB42,BN42,BZ42)</f>
        <v>38.46</v>
      </c>
      <c r="CY42" s="95">
        <f t="shared" ref="CY42:CY48" si="12">SUM(G42,S42,AE42,AQ42,BC42,BO42,CA42,CJ42,CP42)</f>
        <v>155.58000000000001</v>
      </c>
      <c r="CZ42" s="94">
        <f t="shared" ref="CZ42:CZ48" si="13">SUM(H42,T42,AF42,AR42,BD42,BP42,CB42)</f>
        <v>38.699999999999996</v>
      </c>
      <c r="DA42" s="95">
        <v>174.52</v>
      </c>
      <c r="DB42" s="94">
        <v>39.575000000000003</v>
      </c>
      <c r="DC42" s="95">
        <v>180.74</v>
      </c>
      <c r="DD42" s="94">
        <v>39.531999999999996</v>
      </c>
      <c r="DE42" s="96">
        <v>181.40099999999998</v>
      </c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</row>
    <row r="43" spans="1:174">
      <c r="A43" s="62" t="s">
        <v>54</v>
      </c>
      <c r="B43" s="88">
        <v>0.1</v>
      </c>
      <c r="C43" s="85">
        <v>1.1000000000000001</v>
      </c>
      <c r="D43" s="88">
        <v>0.1</v>
      </c>
      <c r="E43" s="85">
        <v>1.1000000000000001</v>
      </c>
      <c r="F43" s="88">
        <v>0</v>
      </c>
      <c r="G43" s="85" t="s">
        <v>5</v>
      </c>
      <c r="H43" s="88">
        <v>0</v>
      </c>
      <c r="I43" s="85" t="s">
        <v>5</v>
      </c>
      <c r="J43" s="88"/>
      <c r="K43" s="85"/>
      <c r="L43" s="88"/>
      <c r="M43" s="85"/>
      <c r="N43" s="88">
        <v>0.1</v>
      </c>
      <c r="O43" s="85">
        <v>1.7</v>
      </c>
      <c r="P43" s="88">
        <v>0.1</v>
      </c>
      <c r="Q43" s="85">
        <v>1.7</v>
      </c>
      <c r="R43" s="88"/>
      <c r="S43" s="85" t="s">
        <v>5</v>
      </c>
      <c r="T43" s="88" t="s">
        <v>5</v>
      </c>
      <c r="U43" s="85" t="s">
        <v>5</v>
      </c>
      <c r="V43" s="88"/>
      <c r="W43" s="85"/>
      <c r="X43" s="88"/>
      <c r="Y43" s="85"/>
      <c r="Z43" s="88" t="s">
        <v>5</v>
      </c>
      <c r="AA43" s="85" t="s">
        <v>5</v>
      </c>
      <c r="AB43" s="88" t="s">
        <v>5</v>
      </c>
      <c r="AC43" s="85" t="s">
        <v>5</v>
      </c>
      <c r="AD43" s="88"/>
      <c r="AE43" s="85"/>
      <c r="AF43" s="88" t="s">
        <v>5</v>
      </c>
      <c r="AG43" s="85" t="s">
        <v>5</v>
      </c>
      <c r="AH43" s="88"/>
      <c r="AI43" s="85"/>
      <c r="AJ43" s="88"/>
      <c r="AK43" s="85"/>
      <c r="AL43" s="88" t="s">
        <v>5</v>
      </c>
      <c r="AM43" s="85" t="s">
        <v>5</v>
      </c>
      <c r="AN43" s="88" t="s">
        <v>76</v>
      </c>
      <c r="AO43" s="85" t="s">
        <v>76</v>
      </c>
      <c r="AP43" s="88" t="s">
        <v>76</v>
      </c>
      <c r="AQ43" s="85" t="s">
        <v>76</v>
      </c>
      <c r="AR43" s="88" t="s">
        <v>76</v>
      </c>
      <c r="AS43" s="85" t="s">
        <v>76</v>
      </c>
      <c r="AT43" s="88"/>
      <c r="AU43" s="85"/>
      <c r="AV43" s="88"/>
      <c r="AW43" s="85"/>
      <c r="AX43" s="88" t="s">
        <v>5</v>
      </c>
      <c r="AY43" s="85" t="s">
        <v>5</v>
      </c>
      <c r="AZ43" s="88">
        <v>0</v>
      </c>
      <c r="BA43" s="85">
        <v>0</v>
      </c>
      <c r="BB43" s="88"/>
      <c r="BC43" s="85"/>
      <c r="BD43" s="88">
        <v>0</v>
      </c>
      <c r="BE43" s="85">
        <v>0</v>
      </c>
      <c r="BF43" s="88"/>
      <c r="BG43" s="85"/>
      <c r="BH43" s="88"/>
      <c r="BI43" s="85"/>
      <c r="BJ43" s="88" t="s">
        <v>5</v>
      </c>
      <c r="BK43" s="85" t="s">
        <v>5</v>
      </c>
      <c r="BL43" s="88">
        <v>0</v>
      </c>
      <c r="BM43" s="85">
        <v>0</v>
      </c>
      <c r="BN43" s="88"/>
      <c r="BO43" s="85"/>
      <c r="BP43" s="88">
        <v>0</v>
      </c>
      <c r="BQ43" s="85">
        <v>0</v>
      </c>
      <c r="BR43" s="88"/>
      <c r="BS43" s="85"/>
      <c r="BT43" s="88"/>
      <c r="BU43" s="85"/>
      <c r="BV43" s="88" t="s">
        <v>63</v>
      </c>
      <c r="BW43" s="85" t="s">
        <v>63</v>
      </c>
      <c r="BX43" s="88" t="s">
        <v>5</v>
      </c>
      <c r="BY43" s="85" t="s">
        <v>5</v>
      </c>
      <c r="BZ43" s="88" t="s">
        <v>5</v>
      </c>
      <c r="CA43" s="85" t="s">
        <v>5</v>
      </c>
      <c r="CB43" s="88" t="s">
        <v>5</v>
      </c>
      <c r="CC43" s="85" t="s">
        <v>5</v>
      </c>
      <c r="CD43" s="88"/>
      <c r="CE43" s="85"/>
      <c r="CF43" s="88"/>
      <c r="CG43" s="85"/>
      <c r="CH43" s="88" t="s">
        <v>5</v>
      </c>
      <c r="CI43" s="85" t="s">
        <v>5</v>
      </c>
      <c r="CJ43" s="88" t="s">
        <v>5</v>
      </c>
      <c r="CK43" s="85" t="s">
        <v>5</v>
      </c>
      <c r="CL43" s="88"/>
      <c r="CM43" s="85"/>
      <c r="CN43" s="88" t="s">
        <v>5</v>
      </c>
      <c r="CO43" s="85" t="s">
        <v>5</v>
      </c>
      <c r="CP43" s="88" t="s">
        <v>5</v>
      </c>
      <c r="CQ43" s="85" t="s">
        <v>5</v>
      </c>
      <c r="CR43" s="88"/>
      <c r="CS43" s="85"/>
      <c r="CT43" s="104">
        <f t="shared" si="7"/>
        <v>0.2</v>
      </c>
      <c r="CU43" s="98">
        <f t="shared" si="8"/>
        <v>2.8</v>
      </c>
      <c r="CV43" s="104">
        <f t="shared" si="9"/>
        <v>0.2</v>
      </c>
      <c r="CW43" s="98">
        <f t="shared" si="10"/>
        <v>2.8</v>
      </c>
      <c r="CX43" s="104">
        <f t="shared" si="11"/>
        <v>0</v>
      </c>
      <c r="CY43" s="98">
        <f t="shared" si="12"/>
        <v>0</v>
      </c>
      <c r="CZ43" s="104">
        <f t="shared" si="13"/>
        <v>0</v>
      </c>
      <c r="DA43" s="98">
        <v>0</v>
      </c>
      <c r="DB43" s="104">
        <v>0</v>
      </c>
      <c r="DC43" s="98">
        <v>0</v>
      </c>
      <c r="DD43" s="104"/>
      <c r="DE43" s="99"/>
    </row>
    <row r="44" spans="1:174" s="3" customFormat="1">
      <c r="A44" s="62" t="s">
        <v>51</v>
      </c>
      <c r="B44" s="82">
        <v>1.8</v>
      </c>
      <c r="C44" s="83">
        <v>19.7</v>
      </c>
      <c r="D44" s="82">
        <v>0</v>
      </c>
      <c r="E44" s="83">
        <v>0</v>
      </c>
      <c r="F44" s="82">
        <v>0</v>
      </c>
      <c r="G44" s="83">
        <v>0</v>
      </c>
      <c r="H44" s="82">
        <v>0</v>
      </c>
      <c r="I44" s="83">
        <v>0</v>
      </c>
      <c r="J44" s="82">
        <v>0</v>
      </c>
      <c r="K44" s="83">
        <v>0</v>
      </c>
      <c r="L44" s="82">
        <v>0</v>
      </c>
      <c r="M44" s="83">
        <v>0</v>
      </c>
      <c r="N44" s="82">
        <v>1</v>
      </c>
      <c r="O44" s="83">
        <v>4.5</v>
      </c>
      <c r="P44" s="82">
        <v>1.1000000000000001</v>
      </c>
      <c r="Q44" s="83">
        <v>5.5</v>
      </c>
      <c r="R44" s="82">
        <v>1.1000000000000001</v>
      </c>
      <c r="S44" s="83">
        <v>5.5</v>
      </c>
      <c r="T44" s="82">
        <v>1.1000000000000001</v>
      </c>
      <c r="U44" s="83">
        <v>5.5</v>
      </c>
      <c r="V44" s="82">
        <v>1.1000000000000001</v>
      </c>
      <c r="W44" s="83">
        <v>5.5</v>
      </c>
      <c r="X44" s="82">
        <v>1.1000000000000001</v>
      </c>
      <c r="Y44" s="83">
        <v>5.5</v>
      </c>
      <c r="Z44" s="82" t="s">
        <v>5</v>
      </c>
      <c r="AA44" s="83" t="s">
        <v>5</v>
      </c>
      <c r="AB44" s="82" t="s">
        <v>5</v>
      </c>
      <c r="AC44" s="83" t="s">
        <v>5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 t="s">
        <v>5</v>
      </c>
      <c r="AM44" s="83" t="s">
        <v>5</v>
      </c>
      <c r="AN44" s="82" t="s">
        <v>76</v>
      </c>
      <c r="AO44" s="83" t="s">
        <v>76</v>
      </c>
      <c r="AP44" s="82" t="s">
        <v>76</v>
      </c>
      <c r="AQ44" s="83" t="s">
        <v>76</v>
      </c>
      <c r="AR44" s="82" t="s">
        <v>76</v>
      </c>
      <c r="AS44" s="83" t="s">
        <v>76</v>
      </c>
      <c r="AT44" s="82"/>
      <c r="AU44" s="83"/>
      <c r="AV44" s="82"/>
      <c r="AW44" s="83"/>
      <c r="AX44" s="82" t="s">
        <v>5</v>
      </c>
      <c r="AY44" s="83" t="s">
        <v>5</v>
      </c>
      <c r="AZ44" s="82">
        <v>0</v>
      </c>
      <c r="BA44" s="83" t="s">
        <v>5</v>
      </c>
      <c r="BB44" s="82"/>
      <c r="BC44" s="83"/>
      <c r="BD44" s="82">
        <v>0</v>
      </c>
      <c r="BE44" s="83">
        <v>0</v>
      </c>
      <c r="BF44" s="82"/>
      <c r="BG44" s="83"/>
      <c r="BH44" s="82"/>
      <c r="BI44" s="83"/>
      <c r="BJ44" s="82" t="s">
        <v>5</v>
      </c>
      <c r="BK44" s="83" t="s">
        <v>5</v>
      </c>
      <c r="BL44" s="82">
        <v>0</v>
      </c>
      <c r="BM44" s="83">
        <v>0</v>
      </c>
      <c r="BN44" s="82">
        <v>0</v>
      </c>
      <c r="BO44" s="83">
        <v>0</v>
      </c>
      <c r="BP44" s="82">
        <v>0</v>
      </c>
      <c r="BQ44" s="83">
        <v>1.1000000000000001</v>
      </c>
      <c r="BR44" s="82">
        <v>0</v>
      </c>
      <c r="BS44" s="83">
        <v>0</v>
      </c>
      <c r="BT44" s="82">
        <v>0</v>
      </c>
      <c r="BU44" s="83">
        <v>0</v>
      </c>
      <c r="BV44" s="82" t="s">
        <v>63</v>
      </c>
      <c r="BW44" s="83" t="s">
        <v>63</v>
      </c>
      <c r="BX44" s="82" t="s">
        <v>5</v>
      </c>
      <c r="BY44" s="83" t="s">
        <v>5</v>
      </c>
      <c r="BZ44" s="82" t="s">
        <v>5</v>
      </c>
      <c r="CA44" s="83" t="s">
        <v>5</v>
      </c>
      <c r="CB44" s="82">
        <v>0</v>
      </c>
      <c r="CC44" s="83">
        <v>0</v>
      </c>
      <c r="CD44" s="82"/>
      <c r="CE44" s="83"/>
      <c r="CF44" s="82"/>
      <c r="CG44" s="83"/>
      <c r="CH44" s="82" t="s">
        <v>5</v>
      </c>
      <c r="CI44" s="83" t="s">
        <v>5</v>
      </c>
      <c r="CJ44" s="82" t="s">
        <v>5</v>
      </c>
      <c r="CK44" s="83" t="s">
        <v>5</v>
      </c>
      <c r="CL44" s="82"/>
      <c r="CM44" s="83"/>
      <c r="CN44" s="82" t="s">
        <v>5</v>
      </c>
      <c r="CO44" s="83" t="s">
        <v>5</v>
      </c>
      <c r="CP44" s="82" t="s">
        <v>5</v>
      </c>
      <c r="CQ44" s="83" t="s">
        <v>5</v>
      </c>
      <c r="CR44" s="82"/>
      <c r="CS44" s="83"/>
      <c r="CT44" s="94">
        <f t="shared" si="7"/>
        <v>2.8</v>
      </c>
      <c r="CU44" s="95">
        <f t="shared" si="8"/>
        <v>24.2</v>
      </c>
      <c r="CV44" s="94">
        <f t="shared" si="9"/>
        <v>1.1000000000000001</v>
      </c>
      <c r="CW44" s="95">
        <f t="shared" si="10"/>
        <v>5.5</v>
      </c>
      <c r="CX44" s="94">
        <f t="shared" si="11"/>
        <v>1.1000000000000001</v>
      </c>
      <c r="CY44" s="95">
        <f t="shared" si="12"/>
        <v>5.5</v>
      </c>
      <c r="CZ44" s="94">
        <f t="shared" si="13"/>
        <v>1.1000000000000001</v>
      </c>
      <c r="DA44" s="95">
        <v>5.5</v>
      </c>
      <c r="DB44" s="94">
        <v>1.1000000000000001</v>
      </c>
      <c r="DC44" s="95">
        <v>5.5</v>
      </c>
      <c r="DD44" s="94">
        <v>1.1000000000000001</v>
      </c>
      <c r="DE44" s="96">
        <v>5.5</v>
      </c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</row>
    <row r="45" spans="1:174">
      <c r="A45" s="62" t="s">
        <v>52</v>
      </c>
      <c r="B45" s="84" t="s">
        <v>5</v>
      </c>
      <c r="C45" s="85" t="s">
        <v>5</v>
      </c>
      <c r="D45" s="84">
        <v>0</v>
      </c>
      <c r="E45" s="85">
        <v>0</v>
      </c>
      <c r="F45" s="84">
        <v>0</v>
      </c>
      <c r="G45" s="85">
        <v>0</v>
      </c>
      <c r="H45" s="84">
        <v>0</v>
      </c>
      <c r="I45" s="85">
        <v>0</v>
      </c>
      <c r="J45" s="84">
        <v>0</v>
      </c>
      <c r="K45" s="85">
        <v>0</v>
      </c>
      <c r="L45" s="84">
        <v>1.12E-2</v>
      </c>
      <c r="M45" s="85">
        <v>0.29039999999999999</v>
      </c>
      <c r="N45" s="84">
        <v>0.2</v>
      </c>
      <c r="O45" s="85">
        <v>0.2</v>
      </c>
      <c r="P45" s="84">
        <v>0</v>
      </c>
      <c r="Q45" s="85">
        <v>0</v>
      </c>
      <c r="R45" s="84">
        <v>0</v>
      </c>
      <c r="S45" s="85">
        <v>0</v>
      </c>
      <c r="T45" s="84">
        <v>0</v>
      </c>
      <c r="U45" s="85">
        <v>0</v>
      </c>
      <c r="V45" s="84">
        <v>0</v>
      </c>
      <c r="W45" s="85">
        <v>0</v>
      </c>
      <c r="X45" s="84">
        <v>7.2999999999999995E-2</v>
      </c>
      <c r="Y45" s="85">
        <v>3.6459999999999999</v>
      </c>
      <c r="Z45" s="84" t="s">
        <v>5</v>
      </c>
      <c r="AA45" s="85" t="s">
        <v>5</v>
      </c>
      <c r="AB45" s="84">
        <v>0</v>
      </c>
      <c r="AC45" s="85">
        <v>0</v>
      </c>
      <c r="AD45" s="84">
        <v>0</v>
      </c>
      <c r="AE45" s="85">
        <v>0</v>
      </c>
      <c r="AF45" s="84">
        <v>0</v>
      </c>
      <c r="AG45" s="85">
        <v>0</v>
      </c>
      <c r="AH45" s="84">
        <v>0</v>
      </c>
      <c r="AI45" s="85">
        <v>0</v>
      </c>
      <c r="AJ45" s="84">
        <v>4.0000000000000001E-3</v>
      </c>
      <c r="AK45" s="85">
        <v>0.03</v>
      </c>
      <c r="AL45" s="84" t="s">
        <v>5</v>
      </c>
      <c r="AM45" s="85" t="s">
        <v>5</v>
      </c>
      <c r="AN45" s="84" t="s">
        <v>76</v>
      </c>
      <c r="AO45" s="85" t="s">
        <v>76</v>
      </c>
      <c r="AP45" s="84" t="s">
        <v>76</v>
      </c>
      <c r="AQ45" s="85" t="s">
        <v>76</v>
      </c>
      <c r="AR45" s="84" t="s">
        <v>76</v>
      </c>
      <c r="AS45" s="85" t="s">
        <v>76</v>
      </c>
      <c r="AT45" s="84"/>
      <c r="AU45" s="85"/>
      <c r="AV45" s="84"/>
      <c r="AW45" s="85"/>
      <c r="AX45" s="84" t="s">
        <v>5</v>
      </c>
      <c r="AY45" s="85" t="s">
        <v>5</v>
      </c>
      <c r="AZ45" s="84" t="s">
        <v>5</v>
      </c>
      <c r="BA45" s="85" t="s">
        <v>5</v>
      </c>
      <c r="BB45" s="84"/>
      <c r="BC45" s="85"/>
      <c r="BD45" s="84">
        <v>0</v>
      </c>
      <c r="BE45" s="85">
        <v>0</v>
      </c>
      <c r="BF45" s="84"/>
      <c r="BG45" s="85"/>
      <c r="BH45" s="84"/>
      <c r="BI45" s="85"/>
      <c r="BJ45" s="84" t="s">
        <v>5</v>
      </c>
      <c r="BK45" s="85" t="s">
        <v>5</v>
      </c>
      <c r="BL45" s="84">
        <v>0</v>
      </c>
      <c r="BM45" s="85">
        <v>0</v>
      </c>
      <c r="BN45" s="84">
        <v>0</v>
      </c>
      <c r="BO45" s="85">
        <v>0</v>
      </c>
      <c r="BP45" s="84">
        <v>0</v>
      </c>
      <c r="BQ45" s="85">
        <v>0</v>
      </c>
      <c r="BR45" s="84">
        <v>0</v>
      </c>
      <c r="BS45" s="85">
        <v>0</v>
      </c>
      <c r="BT45" s="84">
        <v>2E-3</v>
      </c>
      <c r="BU45" s="85">
        <v>9.6300000000000008</v>
      </c>
      <c r="BV45" s="84" t="s">
        <v>63</v>
      </c>
      <c r="BW45" s="85" t="s">
        <v>63</v>
      </c>
      <c r="BX45" s="84" t="s">
        <v>5</v>
      </c>
      <c r="BY45" s="85" t="s">
        <v>5</v>
      </c>
      <c r="BZ45" s="84" t="s">
        <v>5</v>
      </c>
      <c r="CA45" s="85" t="s">
        <v>5</v>
      </c>
      <c r="CB45" s="84">
        <v>0</v>
      </c>
      <c r="CC45" s="85">
        <v>0</v>
      </c>
      <c r="CD45" s="84"/>
      <c r="CE45" s="85"/>
      <c r="CF45" s="84"/>
      <c r="CG45" s="85"/>
      <c r="CH45" s="84" t="s">
        <v>5</v>
      </c>
      <c r="CI45" s="85" t="s">
        <v>5</v>
      </c>
      <c r="CJ45" s="84" t="s">
        <v>5</v>
      </c>
      <c r="CK45" s="85" t="s">
        <v>5</v>
      </c>
      <c r="CL45" s="84"/>
      <c r="CM45" s="85"/>
      <c r="CN45" s="84" t="s">
        <v>5</v>
      </c>
      <c r="CO45" s="85" t="s">
        <v>5</v>
      </c>
      <c r="CP45" s="84" t="s">
        <v>5</v>
      </c>
      <c r="CQ45" s="85" t="s">
        <v>5</v>
      </c>
      <c r="CR45" s="84"/>
      <c r="CS45" s="85"/>
      <c r="CT45" s="97">
        <f t="shared" si="7"/>
        <v>0.2</v>
      </c>
      <c r="CU45" s="98">
        <f t="shared" si="8"/>
        <v>0.2</v>
      </c>
      <c r="CV45" s="97">
        <f t="shared" si="9"/>
        <v>0</v>
      </c>
      <c r="CW45" s="98">
        <f t="shared" si="10"/>
        <v>0</v>
      </c>
      <c r="CX45" s="97">
        <f t="shared" si="11"/>
        <v>0</v>
      </c>
      <c r="CY45" s="98">
        <f t="shared" si="12"/>
        <v>0</v>
      </c>
      <c r="CZ45" s="97">
        <f t="shared" si="13"/>
        <v>0</v>
      </c>
      <c r="DA45" s="98">
        <v>0</v>
      </c>
      <c r="DB45" s="97">
        <v>0</v>
      </c>
      <c r="DC45" s="98">
        <v>0</v>
      </c>
      <c r="DD45" s="97">
        <v>9.0200000000000002E-2</v>
      </c>
      <c r="DE45" s="99">
        <v>13.596400000000001</v>
      </c>
    </row>
    <row r="46" spans="1:174" s="3" customFormat="1">
      <c r="A46" s="62" t="s">
        <v>15</v>
      </c>
      <c r="B46" s="82">
        <v>0.1</v>
      </c>
      <c r="C46" s="83">
        <v>0.99</v>
      </c>
      <c r="D46" s="82">
        <v>0.1</v>
      </c>
      <c r="E46" s="83">
        <v>1</v>
      </c>
      <c r="F46" s="82">
        <v>0.06</v>
      </c>
      <c r="G46" s="83">
        <v>0.99</v>
      </c>
      <c r="H46" s="82">
        <v>0</v>
      </c>
      <c r="I46" s="83">
        <v>0</v>
      </c>
      <c r="J46" s="82">
        <v>0</v>
      </c>
      <c r="K46" s="83">
        <v>0</v>
      </c>
      <c r="L46" s="82">
        <v>8.2000000000000003E-2</v>
      </c>
      <c r="M46" s="83">
        <v>0.60099999999999998</v>
      </c>
      <c r="N46" s="82">
        <v>36.1</v>
      </c>
      <c r="O46" s="83">
        <v>617.4</v>
      </c>
      <c r="P46" s="82">
        <v>29.8</v>
      </c>
      <c r="Q46" s="83">
        <v>496.8</v>
      </c>
      <c r="R46" s="82">
        <v>27.89</v>
      </c>
      <c r="S46" s="83">
        <v>466.68</v>
      </c>
      <c r="T46" s="82">
        <v>27.92</v>
      </c>
      <c r="U46" s="83">
        <v>439.32</v>
      </c>
      <c r="V46" s="82">
        <v>27.295999999999999</v>
      </c>
      <c r="W46" s="83">
        <v>436.94799999999998</v>
      </c>
      <c r="X46" s="82">
        <v>22.836999999999996</v>
      </c>
      <c r="Y46" s="83">
        <v>391.90100000000007</v>
      </c>
      <c r="Z46" s="82">
        <v>5.5</v>
      </c>
      <c r="AA46" s="83">
        <v>5.7</v>
      </c>
      <c r="AB46" s="82">
        <v>5.5</v>
      </c>
      <c r="AC46" s="83">
        <v>5.7</v>
      </c>
      <c r="AD46" s="82">
        <v>5.5</v>
      </c>
      <c r="AE46" s="83">
        <v>5.7</v>
      </c>
      <c r="AF46" s="82">
        <v>5.5</v>
      </c>
      <c r="AG46" s="83">
        <v>5.7</v>
      </c>
      <c r="AH46" s="82">
        <v>5.5</v>
      </c>
      <c r="AI46" s="83">
        <v>5.7</v>
      </c>
      <c r="AJ46" s="82">
        <v>0</v>
      </c>
      <c r="AK46" s="83">
        <v>0</v>
      </c>
      <c r="AL46" s="82" t="s">
        <v>5</v>
      </c>
      <c r="AM46" s="83" t="s">
        <v>5</v>
      </c>
      <c r="AN46" s="82" t="s">
        <v>76</v>
      </c>
      <c r="AO46" s="83" t="s">
        <v>76</v>
      </c>
      <c r="AP46" s="82" t="s">
        <v>76</v>
      </c>
      <c r="AQ46" s="83" t="s">
        <v>76</v>
      </c>
      <c r="AR46" s="82" t="s">
        <v>76</v>
      </c>
      <c r="AS46" s="83" t="s">
        <v>76</v>
      </c>
      <c r="AT46" s="82"/>
      <c r="AU46" s="83"/>
      <c r="AV46" s="82"/>
      <c r="AW46" s="83"/>
      <c r="AX46" s="82" t="s">
        <v>5</v>
      </c>
      <c r="AY46" s="83" t="s">
        <v>5</v>
      </c>
      <c r="AZ46" s="82" t="s">
        <v>5</v>
      </c>
      <c r="BA46" s="83" t="s">
        <v>5</v>
      </c>
      <c r="BB46" s="82"/>
      <c r="BC46" s="83"/>
      <c r="BD46" s="82">
        <v>0</v>
      </c>
      <c r="BE46" s="83">
        <v>0</v>
      </c>
      <c r="BF46" s="82"/>
      <c r="BG46" s="83"/>
      <c r="BH46" s="82"/>
      <c r="BI46" s="83"/>
      <c r="BJ46" s="82" t="s">
        <v>5</v>
      </c>
      <c r="BK46" s="83" t="s">
        <v>5</v>
      </c>
      <c r="BL46" s="82">
        <v>0</v>
      </c>
      <c r="BM46" s="83">
        <v>0</v>
      </c>
      <c r="BN46" s="82">
        <v>0</v>
      </c>
      <c r="BO46" s="83">
        <v>0</v>
      </c>
      <c r="BP46" s="82">
        <v>0</v>
      </c>
      <c r="BQ46" s="83">
        <v>0</v>
      </c>
      <c r="BR46" s="82">
        <v>0</v>
      </c>
      <c r="BS46" s="83">
        <v>0</v>
      </c>
      <c r="BT46" s="82">
        <v>0</v>
      </c>
      <c r="BU46" s="83">
        <v>0</v>
      </c>
      <c r="BV46" s="82" t="s">
        <v>63</v>
      </c>
      <c r="BW46" s="83" t="s">
        <v>63</v>
      </c>
      <c r="BX46" s="82" t="s">
        <v>5</v>
      </c>
      <c r="BY46" s="83" t="s">
        <v>5</v>
      </c>
      <c r="BZ46" s="82" t="s">
        <v>5</v>
      </c>
      <c r="CA46" s="83" t="s">
        <v>5</v>
      </c>
      <c r="CB46" s="82">
        <v>0</v>
      </c>
      <c r="CC46" s="83">
        <v>0</v>
      </c>
      <c r="CD46" s="82"/>
      <c r="CE46" s="83"/>
      <c r="CF46" s="82"/>
      <c r="CG46" s="83"/>
      <c r="CH46" s="82" t="s">
        <v>5</v>
      </c>
      <c r="CI46" s="83" t="s">
        <v>5</v>
      </c>
      <c r="CJ46" s="82" t="s">
        <v>5</v>
      </c>
      <c r="CK46" s="83" t="s">
        <v>5</v>
      </c>
      <c r="CL46" s="82"/>
      <c r="CM46" s="83"/>
      <c r="CN46" s="82" t="s">
        <v>5</v>
      </c>
      <c r="CO46" s="83" t="s">
        <v>5</v>
      </c>
      <c r="CP46" s="82" t="s">
        <v>5</v>
      </c>
      <c r="CQ46" s="83" t="s">
        <v>5</v>
      </c>
      <c r="CR46" s="82"/>
      <c r="CS46" s="83"/>
      <c r="CT46" s="94">
        <f t="shared" si="7"/>
        <v>41.7</v>
      </c>
      <c r="CU46" s="95">
        <f t="shared" si="8"/>
        <v>624.09</v>
      </c>
      <c r="CV46" s="94">
        <f t="shared" si="9"/>
        <v>35.400000000000006</v>
      </c>
      <c r="CW46" s="95">
        <f t="shared" si="10"/>
        <v>503.5</v>
      </c>
      <c r="CX46" s="94">
        <f t="shared" si="11"/>
        <v>33.450000000000003</v>
      </c>
      <c r="CY46" s="95">
        <f t="shared" si="12"/>
        <v>473.37</v>
      </c>
      <c r="CZ46" s="94">
        <f t="shared" si="13"/>
        <v>33.42</v>
      </c>
      <c r="DA46" s="95">
        <v>445.02</v>
      </c>
      <c r="DB46" s="94">
        <v>32.795999999999999</v>
      </c>
      <c r="DC46" s="95">
        <v>448.41466666666662</v>
      </c>
      <c r="DD46" s="94">
        <v>22.918999999999997</v>
      </c>
      <c r="DE46" s="96">
        <v>392.50200000000007</v>
      </c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</row>
    <row r="47" spans="1:174">
      <c r="A47" s="62" t="s">
        <v>53</v>
      </c>
      <c r="B47" s="84">
        <v>0.4</v>
      </c>
      <c r="C47" s="85">
        <v>1.24</v>
      </c>
      <c r="D47" s="84">
        <v>0.4</v>
      </c>
      <c r="E47" s="85">
        <v>1.2</v>
      </c>
      <c r="F47" s="84">
        <v>0.22</v>
      </c>
      <c r="G47" s="85">
        <v>0.43</v>
      </c>
      <c r="H47" s="84">
        <v>0.22</v>
      </c>
      <c r="I47" s="85">
        <v>0.48</v>
      </c>
      <c r="J47" s="84">
        <v>0.22200000000000003</v>
      </c>
      <c r="K47" s="85">
        <v>0.48344999999999999</v>
      </c>
      <c r="L47" s="84">
        <v>0.438</v>
      </c>
      <c r="M47" s="85">
        <v>0.432</v>
      </c>
      <c r="N47" s="84">
        <v>0.4</v>
      </c>
      <c r="O47" s="85">
        <v>14.1</v>
      </c>
      <c r="P47" s="84">
        <v>0.4</v>
      </c>
      <c r="Q47" s="85">
        <v>14.1</v>
      </c>
      <c r="R47" s="84">
        <v>0.25</v>
      </c>
      <c r="S47" s="85">
        <v>0.31</v>
      </c>
      <c r="T47" s="84">
        <v>0.25</v>
      </c>
      <c r="U47" s="85">
        <v>0.33</v>
      </c>
      <c r="V47" s="84">
        <v>0.2505</v>
      </c>
      <c r="W47" s="85">
        <v>0.33059000000000005</v>
      </c>
      <c r="X47" s="84">
        <v>0.312</v>
      </c>
      <c r="Y47" s="85">
        <v>0.65000000000000013</v>
      </c>
      <c r="Z47" s="84" t="s">
        <v>5</v>
      </c>
      <c r="AA47" s="85" t="s">
        <v>5</v>
      </c>
      <c r="AB47" s="84" t="s">
        <v>5</v>
      </c>
      <c r="AC47" s="85" t="s">
        <v>5</v>
      </c>
      <c r="AD47" s="84">
        <v>0</v>
      </c>
      <c r="AE47" s="85">
        <v>0</v>
      </c>
      <c r="AF47" s="84">
        <v>0</v>
      </c>
      <c r="AG47" s="85">
        <v>0</v>
      </c>
      <c r="AH47" s="84">
        <v>0</v>
      </c>
      <c r="AI47" s="85">
        <v>0</v>
      </c>
      <c r="AJ47" s="84">
        <v>0</v>
      </c>
      <c r="AK47" s="85">
        <v>0</v>
      </c>
      <c r="AL47" s="84" t="s">
        <v>5</v>
      </c>
      <c r="AM47" s="85" t="s">
        <v>5</v>
      </c>
      <c r="AN47" s="84" t="s">
        <v>76</v>
      </c>
      <c r="AO47" s="85" t="s">
        <v>76</v>
      </c>
      <c r="AP47" s="84" t="s">
        <v>76</v>
      </c>
      <c r="AQ47" s="85" t="s">
        <v>76</v>
      </c>
      <c r="AR47" s="84" t="s">
        <v>76</v>
      </c>
      <c r="AS47" s="85" t="s">
        <v>76</v>
      </c>
      <c r="AT47" s="84"/>
      <c r="AU47" s="85"/>
      <c r="AV47" s="84"/>
      <c r="AW47" s="85"/>
      <c r="AX47" s="84" t="s">
        <v>5</v>
      </c>
      <c r="AY47" s="85" t="s">
        <v>5</v>
      </c>
      <c r="AZ47" s="84" t="s">
        <v>5</v>
      </c>
      <c r="BA47" s="85" t="s">
        <v>5</v>
      </c>
      <c r="BB47" s="84"/>
      <c r="BC47" s="85"/>
      <c r="BD47" s="84">
        <v>0</v>
      </c>
      <c r="BE47" s="85">
        <v>0</v>
      </c>
      <c r="BF47" s="84"/>
      <c r="BG47" s="85"/>
      <c r="BH47" s="84">
        <v>1.2E-2</v>
      </c>
      <c r="BI47" s="85">
        <v>1.92E-4</v>
      </c>
      <c r="BJ47" s="84">
        <v>2.7</v>
      </c>
      <c r="BK47" s="85">
        <v>40</v>
      </c>
      <c r="BL47" s="84">
        <v>2.7</v>
      </c>
      <c r="BM47" s="85">
        <v>40</v>
      </c>
      <c r="BN47" s="84">
        <v>2.57</v>
      </c>
      <c r="BO47" s="85">
        <v>48.74</v>
      </c>
      <c r="BP47" s="84">
        <v>2.57</v>
      </c>
      <c r="BQ47" s="85">
        <v>48.8</v>
      </c>
      <c r="BR47" s="84">
        <v>2.57</v>
      </c>
      <c r="BS47" s="85">
        <v>48.8</v>
      </c>
      <c r="BT47" s="84">
        <v>2.57</v>
      </c>
      <c r="BU47" s="85">
        <v>48.8</v>
      </c>
      <c r="BV47" s="84" t="s">
        <v>63</v>
      </c>
      <c r="BW47" s="85" t="s">
        <v>63</v>
      </c>
      <c r="BX47" s="84" t="s">
        <v>5</v>
      </c>
      <c r="BY47" s="85" t="s">
        <v>5</v>
      </c>
      <c r="BZ47" s="84" t="s">
        <v>5</v>
      </c>
      <c r="CA47" s="85" t="s">
        <v>5</v>
      </c>
      <c r="CB47" s="84">
        <v>0</v>
      </c>
      <c r="CC47" s="85">
        <v>0</v>
      </c>
      <c r="CD47" s="84"/>
      <c r="CE47" s="85"/>
      <c r="CF47" s="84"/>
      <c r="CG47" s="85"/>
      <c r="CH47" s="84" t="s">
        <v>5</v>
      </c>
      <c r="CI47" s="85" t="s">
        <v>5</v>
      </c>
      <c r="CJ47" s="84" t="s">
        <v>5</v>
      </c>
      <c r="CK47" s="85" t="s">
        <v>5</v>
      </c>
      <c r="CL47" s="84"/>
      <c r="CM47" s="85"/>
      <c r="CN47" s="84" t="s">
        <v>5</v>
      </c>
      <c r="CO47" s="85" t="s">
        <v>5</v>
      </c>
      <c r="CP47" s="84" t="s">
        <v>5</v>
      </c>
      <c r="CQ47" s="85" t="s">
        <v>5</v>
      </c>
      <c r="CR47" s="84"/>
      <c r="CS47" s="85"/>
      <c r="CT47" s="97">
        <f t="shared" si="7"/>
        <v>3.5</v>
      </c>
      <c r="CU47" s="98">
        <f t="shared" si="8"/>
        <v>55.34</v>
      </c>
      <c r="CV47" s="97">
        <f t="shared" si="9"/>
        <v>3.5</v>
      </c>
      <c r="CW47" s="98">
        <f t="shared" si="10"/>
        <v>55.3</v>
      </c>
      <c r="CX47" s="97">
        <f t="shared" si="11"/>
        <v>3.04</v>
      </c>
      <c r="CY47" s="98">
        <f t="shared" si="12"/>
        <v>49.480000000000004</v>
      </c>
      <c r="CZ47" s="97">
        <f t="shared" si="13"/>
        <v>3.04</v>
      </c>
      <c r="DA47" s="98">
        <v>49.61</v>
      </c>
      <c r="DB47" s="97">
        <v>3.0425</v>
      </c>
      <c r="DC47" s="98">
        <v>49.614039999999996</v>
      </c>
      <c r="DD47" s="97">
        <v>3.3319999999999999</v>
      </c>
      <c r="DE47" s="99">
        <v>49.882191999999996</v>
      </c>
    </row>
    <row r="48" spans="1:174" s="3" customFormat="1">
      <c r="A48" s="62" t="s">
        <v>22</v>
      </c>
      <c r="B48" s="82">
        <v>1.2</v>
      </c>
      <c r="C48" s="83">
        <v>27.9</v>
      </c>
      <c r="D48" s="82">
        <v>0.8</v>
      </c>
      <c r="E48" s="83">
        <v>13.6</v>
      </c>
      <c r="F48" s="82">
        <v>0.56999999999999995</v>
      </c>
      <c r="G48" s="83">
        <v>9.23</v>
      </c>
      <c r="H48" s="82">
        <v>0.48</v>
      </c>
      <c r="I48" s="83">
        <v>9.34</v>
      </c>
      <c r="J48" s="82">
        <v>0.64100000000000013</v>
      </c>
      <c r="K48" s="83">
        <v>12.578999999999999</v>
      </c>
      <c r="L48" s="82">
        <v>0.67900000000000005</v>
      </c>
      <c r="M48" s="83">
        <v>15.905999999999999</v>
      </c>
      <c r="N48" s="82">
        <v>4.5</v>
      </c>
      <c r="O48" s="83">
        <v>81</v>
      </c>
      <c r="P48" s="82">
        <v>0.6</v>
      </c>
      <c r="Q48" s="83">
        <v>8.8000000000000007</v>
      </c>
      <c r="R48" s="82">
        <v>0.55000000000000004</v>
      </c>
      <c r="S48" s="83">
        <v>7.49</v>
      </c>
      <c r="T48" s="82">
        <v>1.46</v>
      </c>
      <c r="U48" s="83">
        <v>25</v>
      </c>
      <c r="V48" s="82">
        <v>0.90400000000000003</v>
      </c>
      <c r="W48" s="83">
        <v>16.259</v>
      </c>
      <c r="X48" s="82">
        <v>1.464</v>
      </c>
      <c r="Y48" s="83">
        <v>43.734999999999999</v>
      </c>
      <c r="Z48" s="82">
        <v>0.28999999999999998</v>
      </c>
      <c r="AA48" s="83">
        <v>2.4</v>
      </c>
      <c r="AB48" s="82">
        <v>0.3</v>
      </c>
      <c r="AC48" s="83">
        <v>2.4</v>
      </c>
      <c r="AD48" s="82">
        <v>7.0000000000000007E-2</v>
      </c>
      <c r="AE48" s="83">
        <v>0.41</v>
      </c>
      <c r="AF48" s="82">
        <v>0.08</v>
      </c>
      <c r="AG48" s="83">
        <v>0.43</v>
      </c>
      <c r="AH48" s="82">
        <v>0.14050000000000001</v>
      </c>
      <c r="AI48" s="83">
        <v>1.1970000000000001</v>
      </c>
      <c r="AJ48" s="82">
        <v>0.17499999999999999</v>
      </c>
      <c r="AK48" s="83">
        <v>1.488</v>
      </c>
      <c r="AL48" s="82" t="s">
        <v>5</v>
      </c>
      <c r="AM48" s="83" t="s">
        <v>5</v>
      </c>
      <c r="AN48" s="82" t="s">
        <v>76</v>
      </c>
      <c r="AO48" s="83" t="s">
        <v>76</v>
      </c>
      <c r="AP48" s="82" t="s">
        <v>76</v>
      </c>
      <c r="AQ48" s="83" t="s">
        <v>76</v>
      </c>
      <c r="AR48" s="82" t="s">
        <v>76</v>
      </c>
      <c r="AS48" s="83" t="s">
        <v>76</v>
      </c>
      <c r="AT48" s="82"/>
      <c r="AU48" s="83"/>
      <c r="AV48" s="82"/>
      <c r="AW48" s="83"/>
      <c r="AX48" s="82" t="s">
        <v>5</v>
      </c>
      <c r="AY48" s="83">
        <v>0.1</v>
      </c>
      <c r="AZ48" s="82">
        <v>0</v>
      </c>
      <c r="BA48" s="83">
        <v>0.1</v>
      </c>
      <c r="BB48" s="82"/>
      <c r="BC48" s="83">
        <v>7.0000000000000007E-2</v>
      </c>
      <c r="BD48" s="82" t="s">
        <v>86</v>
      </c>
      <c r="BE48" s="83">
        <v>0</v>
      </c>
      <c r="BF48" s="82"/>
      <c r="BG48" s="83"/>
      <c r="BH48" s="82"/>
      <c r="BI48" s="83"/>
      <c r="BJ48" s="82">
        <v>2.2000000000000002</v>
      </c>
      <c r="BK48" s="83">
        <v>20.100000000000001</v>
      </c>
      <c r="BL48" s="82">
        <v>2.2000000000000002</v>
      </c>
      <c r="BM48" s="83">
        <v>20.100000000000001</v>
      </c>
      <c r="BN48" s="82">
        <v>2.16</v>
      </c>
      <c r="BO48" s="83">
        <v>20.079999999999998</v>
      </c>
      <c r="BP48" s="82">
        <v>2.0099999999999998</v>
      </c>
      <c r="BQ48" s="83">
        <v>23.26</v>
      </c>
      <c r="BR48" s="82">
        <v>7.0179999999999998</v>
      </c>
      <c r="BS48" s="83">
        <v>26.54</v>
      </c>
      <c r="BT48" s="82">
        <v>6.9390000000000001</v>
      </c>
      <c r="BU48" s="83">
        <v>18.149000000000001</v>
      </c>
      <c r="BV48" s="82" t="s">
        <v>5</v>
      </c>
      <c r="BW48" s="83" t="s">
        <v>5</v>
      </c>
      <c r="BX48" s="82">
        <v>0</v>
      </c>
      <c r="BY48" s="83">
        <v>0</v>
      </c>
      <c r="BZ48" s="82">
        <v>0.09</v>
      </c>
      <c r="CA48" s="83">
        <v>0.12</v>
      </c>
      <c r="CB48" s="82">
        <v>0.03</v>
      </c>
      <c r="CC48" s="83">
        <v>0.03</v>
      </c>
      <c r="CD48" s="82">
        <v>0.09</v>
      </c>
      <c r="CE48" s="83">
        <v>0.38</v>
      </c>
      <c r="CF48" s="82">
        <v>0.09</v>
      </c>
      <c r="CG48" s="83">
        <v>0.38</v>
      </c>
      <c r="CH48" s="82" t="s">
        <v>5</v>
      </c>
      <c r="CI48" s="83" t="s">
        <v>5</v>
      </c>
      <c r="CJ48" s="82" t="s">
        <v>5</v>
      </c>
      <c r="CK48" s="83" t="s">
        <v>5</v>
      </c>
      <c r="CL48" s="82"/>
      <c r="CM48" s="83"/>
      <c r="CN48" s="82" t="s">
        <v>5</v>
      </c>
      <c r="CO48" s="83" t="s">
        <v>5</v>
      </c>
      <c r="CP48" s="82" t="s">
        <v>5</v>
      </c>
      <c r="CQ48" s="83" t="s">
        <v>5</v>
      </c>
      <c r="CR48" s="82"/>
      <c r="CS48" s="83"/>
      <c r="CT48" s="94">
        <f t="shared" si="7"/>
        <v>8.1900000000000013</v>
      </c>
      <c r="CU48" s="95">
        <f t="shared" si="8"/>
        <v>131.5</v>
      </c>
      <c r="CV48" s="94">
        <f t="shared" si="9"/>
        <v>3.9000000000000004</v>
      </c>
      <c r="CW48" s="95">
        <f t="shared" si="10"/>
        <v>45</v>
      </c>
      <c r="CX48" s="94">
        <f t="shared" si="11"/>
        <v>3.4400000000000004</v>
      </c>
      <c r="CY48" s="95">
        <f t="shared" si="12"/>
        <v>37.4</v>
      </c>
      <c r="CZ48" s="94">
        <f t="shared" si="13"/>
        <v>4.0599999999999996</v>
      </c>
      <c r="DA48" s="95">
        <v>58.05</v>
      </c>
      <c r="DB48" s="94">
        <v>8.7934999999999999</v>
      </c>
      <c r="DC48" s="95">
        <v>56.954999999999998</v>
      </c>
      <c r="DD48" s="94">
        <v>9.3469999999999995</v>
      </c>
      <c r="DE48" s="96">
        <v>79.658000000000001</v>
      </c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</row>
    <row r="49" spans="1:174" s="3" customFormat="1">
      <c r="A49" s="62" t="s">
        <v>91</v>
      </c>
      <c r="B49" s="84"/>
      <c r="C49" s="85"/>
      <c r="D49" s="84"/>
      <c r="E49" s="85"/>
      <c r="F49" s="84"/>
      <c r="G49" s="85"/>
      <c r="H49" s="84"/>
      <c r="I49" s="85"/>
      <c r="J49" s="84"/>
      <c r="K49" s="85"/>
      <c r="L49" s="84"/>
      <c r="M49" s="85"/>
      <c r="N49" s="84"/>
      <c r="O49" s="85"/>
      <c r="P49" s="84"/>
      <c r="Q49" s="85"/>
      <c r="R49" s="84"/>
      <c r="S49" s="85"/>
      <c r="T49" s="84"/>
      <c r="U49" s="85"/>
      <c r="V49" s="84"/>
      <c r="W49" s="85"/>
      <c r="X49" s="84"/>
      <c r="Y49" s="85"/>
      <c r="Z49" s="84"/>
      <c r="AA49" s="85"/>
      <c r="AB49" s="84"/>
      <c r="AC49" s="85"/>
      <c r="AD49" s="84"/>
      <c r="AE49" s="85"/>
      <c r="AF49" s="84"/>
      <c r="AG49" s="85"/>
      <c r="AH49" s="84"/>
      <c r="AI49" s="85"/>
      <c r="AJ49" s="84"/>
      <c r="AK49" s="85"/>
      <c r="AL49" s="84"/>
      <c r="AM49" s="85"/>
      <c r="AN49" s="84"/>
      <c r="AO49" s="85"/>
      <c r="AP49" s="84"/>
      <c r="AQ49" s="85"/>
      <c r="AR49" s="84"/>
      <c r="AS49" s="85"/>
      <c r="AT49" s="84"/>
      <c r="AU49" s="85"/>
      <c r="AV49" s="84"/>
      <c r="AW49" s="85"/>
      <c r="AX49" s="84"/>
      <c r="AY49" s="85"/>
      <c r="AZ49" s="84"/>
      <c r="BA49" s="85"/>
      <c r="BB49" s="84"/>
      <c r="BC49" s="85"/>
      <c r="BD49" s="84"/>
      <c r="BE49" s="85"/>
      <c r="BF49" s="84"/>
      <c r="BG49" s="85"/>
      <c r="BH49" s="84"/>
      <c r="BI49" s="85"/>
      <c r="BJ49" s="84"/>
      <c r="BK49" s="85"/>
      <c r="BL49" s="84"/>
      <c r="BM49" s="85"/>
      <c r="BN49" s="84"/>
      <c r="BO49" s="85"/>
      <c r="BP49" s="84"/>
      <c r="BQ49" s="85"/>
      <c r="BR49" s="84"/>
      <c r="BS49" s="85"/>
      <c r="BT49" s="84"/>
      <c r="BU49" s="85"/>
      <c r="BV49" s="84"/>
      <c r="BW49" s="85"/>
      <c r="BX49" s="84"/>
      <c r="BY49" s="85"/>
      <c r="BZ49" s="84"/>
      <c r="CA49" s="85"/>
      <c r="CB49" s="84"/>
      <c r="CC49" s="85"/>
      <c r="CD49" s="84"/>
      <c r="CE49" s="85"/>
      <c r="CF49" s="84"/>
      <c r="CG49" s="85"/>
      <c r="CH49" s="84"/>
      <c r="CI49" s="85"/>
      <c r="CJ49" s="84"/>
      <c r="CK49" s="85"/>
      <c r="CL49" s="84"/>
      <c r="CM49" s="85"/>
      <c r="CN49" s="84"/>
      <c r="CO49" s="85"/>
      <c r="CP49" s="84"/>
      <c r="CQ49" s="85"/>
      <c r="CR49" s="84">
        <v>1</v>
      </c>
      <c r="CS49" s="85">
        <v>1</v>
      </c>
      <c r="CT49" s="97"/>
      <c r="CU49" s="98"/>
      <c r="CV49" s="97"/>
      <c r="CW49" s="98"/>
      <c r="CX49" s="97"/>
      <c r="CY49" s="98"/>
      <c r="CZ49" s="97"/>
      <c r="DA49" s="98"/>
      <c r="DB49" s="97">
        <v>0</v>
      </c>
      <c r="DC49" s="98">
        <v>1</v>
      </c>
      <c r="DD49" s="97"/>
      <c r="DE49" s="99">
        <v>1</v>
      </c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</row>
    <row r="50" spans="1:174">
      <c r="A50" s="67" t="s">
        <v>72</v>
      </c>
      <c r="B50" s="89">
        <f>SUM(B12:B48)</f>
        <v>6329.2000000000016</v>
      </c>
      <c r="C50" s="90">
        <f>SUM(C12:C48)</f>
        <v>71515.330000000016</v>
      </c>
      <c r="D50" s="89">
        <f>SUM(D12:D48)</f>
        <v>6383.0000000000018</v>
      </c>
      <c r="E50" s="90">
        <f>SUM(E12:E48)</f>
        <v>74877.600000000006</v>
      </c>
      <c r="F50" s="89">
        <f>SUM(F12:F48)</f>
        <v>6704.2100000000019</v>
      </c>
      <c r="G50" s="90">
        <v>76424.23</v>
      </c>
      <c r="H50" s="89">
        <v>6982.02</v>
      </c>
      <c r="I50" s="90">
        <f>SUM(I12:I48)</f>
        <v>81285.349999999962</v>
      </c>
      <c r="J50" s="89">
        <v>7216.3119999999999</v>
      </c>
      <c r="K50" s="90">
        <v>88977.134449999998</v>
      </c>
      <c r="L50" s="89">
        <v>6242.2880500000028</v>
      </c>
      <c r="M50" s="90">
        <v>86283.024279999969</v>
      </c>
      <c r="N50" s="89">
        <f>SUM(N12:N48)</f>
        <v>7984.8459999999986</v>
      </c>
      <c r="O50" s="90">
        <f>SUM(O12:O48)</f>
        <v>133737.65500000003</v>
      </c>
      <c r="P50" s="89">
        <f>SUM(P12:P48)</f>
        <v>8494.6000000000022</v>
      </c>
      <c r="Q50" s="90">
        <f>SUM(Q12:Q48)</f>
        <v>146554.5</v>
      </c>
      <c r="R50" s="89">
        <f>SUM(R12:R48)</f>
        <v>8989.5499999999975</v>
      </c>
      <c r="S50" s="90">
        <v>156325.38999999998</v>
      </c>
      <c r="T50" s="89">
        <f>SUM(T12:T48)</f>
        <v>9205.18</v>
      </c>
      <c r="U50" s="90"/>
      <c r="V50" s="89">
        <v>9396.0571999999993</v>
      </c>
      <c r="W50" s="90">
        <v>162896.91059000001</v>
      </c>
      <c r="X50" s="89">
        <v>9493.6582500000022</v>
      </c>
      <c r="Y50" s="90">
        <v>167058.496354</v>
      </c>
      <c r="Z50" s="89">
        <f t="shared" ref="Z50:AG50" si="14">SUM(Z12:Z48)</f>
        <v>182.8</v>
      </c>
      <c r="AA50" s="90">
        <f t="shared" si="14"/>
        <v>1020.4000000000001</v>
      </c>
      <c r="AB50" s="89">
        <f t="shared" si="14"/>
        <v>190.80000000000007</v>
      </c>
      <c r="AC50" s="90">
        <f t="shared" si="14"/>
        <v>1031.2000000000003</v>
      </c>
      <c r="AD50" s="89">
        <f t="shared" si="14"/>
        <v>253.66000000000005</v>
      </c>
      <c r="AE50" s="90">
        <f t="shared" si="14"/>
        <v>1651.62</v>
      </c>
      <c r="AF50" s="89">
        <f t="shared" si="14"/>
        <v>232.84</v>
      </c>
      <c r="AG50" s="90">
        <f t="shared" si="14"/>
        <v>1730.2100000000003</v>
      </c>
      <c r="AH50" s="89">
        <v>255.02203</v>
      </c>
      <c r="AI50" s="90">
        <v>1754.4914969999998</v>
      </c>
      <c r="AJ50" s="89">
        <v>246.12989999999996</v>
      </c>
      <c r="AK50" s="90">
        <v>1640.5533807264958</v>
      </c>
      <c r="AL50" s="89">
        <f>SUM(AL12:AL48)</f>
        <v>141.9</v>
      </c>
      <c r="AM50" s="90">
        <f>SUM(AM12:AM48)</f>
        <v>193</v>
      </c>
      <c r="AN50" s="89" t="s">
        <v>76</v>
      </c>
      <c r="AO50" s="90" t="s">
        <v>76</v>
      </c>
      <c r="AP50" s="89" t="s">
        <v>76</v>
      </c>
      <c r="AQ50" s="90" t="s">
        <v>76</v>
      </c>
      <c r="AR50" s="89" t="s">
        <v>76</v>
      </c>
      <c r="AS50" s="90" t="s">
        <v>76</v>
      </c>
      <c r="AT50" s="89"/>
      <c r="AU50" s="90"/>
      <c r="AV50" s="89"/>
      <c r="AW50" s="90"/>
      <c r="AX50" s="89">
        <f>SUM(AX12:AX48)</f>
        <v>508.5</v>
      </c>
      <c r="AY50" s="90">
        <f>SUM(AY12:AY48)</f>
        <v>572.5</v>
      </c>
      <c r="AZ50" s="89">
        <f>SUM(AZ12:AZ48)</f>
        <v>510</v>
      </c>
      <c r="BA50" s="90">
        <f>SUM(BA12:BA48)</f>
        <v>605.30000000000007</v>
      </c>
      <c r="BB50" s="89">
        <f>SUM(BB12:BB48)</f>
        <v>505.57</v>
      </c>
      <c r="BC50" s="90">
        <v>565.72</v>
      </c>
      <c r="BD50" s="89">
        <f>SUM(BD12:BD48)</f>
        <v>557.14</v>
      </c>
      <c r="BE50" s="90">
        <f>SUM(BE12:BE48)</f>
        <v>918.2399999999999</v>
      </c>
      <c r="BF50" s="89">
        <v>493.25200000000001</v>
      </c>
      <c r="BG50" s="90">
        <v>895.30218000000002</v>
      </c>
      <c r="BH50" s="89">
        <v>507.84299999999996</v>
      </c>
      <c r="BI50" s="90">
        <v>830.84549199999992</v>
      </c>
      <c r="BJ50" s="89">
        <f>SUM(BJ12:BJ48)</f>
        <v>3264.8999999999996</v>
      </c>
      <c r="BK50" s="90">
        <f>SUM(BK12:BK48)</f>
        <v>11928.400000000001</v>
      </c>
      <c r="BL50" s="89">
        <f>SUM(BL12:BL48)</f>
        <v>3305.8999999999992</v>
      </c>
      <c r="BM50" s="90">
        <f>SUM(BM12:BM48)</f>
        <v>12007.100000000002</v>
      </c>
      <c r="BN50" s="89">
        <f>SUM(BN12:BN48)</f>
        <v>3576.5399999999995</v>
      </c>
      <c r="BO50" s="90">
        <v>16358.69</v>
      </c>
      <c r="BP50" s="89">
        <f>SUM(BP12:BP48)</f>
        <v>3641.4400000000005</v>
      </c>
      <c r="BQ50" s="90">
        <f>SUM(BQ12:BQ48)</f>
        <v>16985.699999999993</v>
      </c>
      <c r="BR50" s="89">
        <v>3674.5970000000007</v>
      </c>
      <c r="BS50" s="90">
        <v>16301.22347513143</v>
      </c>
      <c r="BT50" s="89">
        <v>3537.7930000000006</v>
      </c>
      <c r="BU50" s="90">
        <v>15644.416999999996</v>
      </c>
      <c r="BV50" s="89">
        <f>SUM(BV12:BV48)</f>
        <v>2463.86</v>
      </c>
      <c r="BW50" s="90">
        <f>SUM(BW12:BW48)</f>
        <v>4015.9499999999994</v>
      </c>
      <c r="BX50" s="89">
        <f>SUM(BX12:BX48)</f>
        <v>2940.6000000000004</v>
      </c>
      <c r="BY50" s="90">
        <f>SUM(BY12:BY48)</f>
        <v>5350.4999999999991</v>
      </c>
      <c r="BZ50" s="89">
        <f>SUM(BZ12:BZ48)</f>
        <v>3212.4899999999993</v>
      </c>
      <c r="CA50" s="90">
        <v>5951.46</v>
      </c>
      <c r="CB50" s="89">
        <f>SUM(CB12:CB48)</f>
        <v>3077.91</v>
      </c>
      <c r="CC50" s="90">
        <f>SUM(CC12:CC48)</f>
        <v>5743.5299999999988</v>
      </c>
      <c r="CD50" s="89">
        <v>3163.241</v>
      </c>
      <c r="CE50" s="90">
        <v>5908.2900000000018</v>
      </c>
      <c r="CF50" s="89">
        <v>3188.0460000000003</v>
      </c>
      <c r="CG50" s="90">
        <v>5732.420000000001</v>
      </c>
      <c r="CH50" s="89">
        <f>SUM(CH12:CH48)</f>
        <v>40.700000000000003</v>
      </c>
      <c r="CI50" s="90">
        <f>SUM(CI12:CI48)</f>
        <v>40.700000000000003</v>
      </c>
      <c r="CJ50" s="89">
        <v>0</v>
      </c>
      <c r="CK50" s="90">
        <v>0</v>
      </c>
      <c r="CL50" s="89"/>
      <c r="CM50" s="90"/>
      <c r="CN50" s="89">
        <f>SUM(CN12:CN48)</f>
        <v>0</v>
      </c>
      <c r="CO50" s="90">
        <v>0</v>
      </c>
      <c r="CP50" s="89">
        <v>0</v>
      </c>
      <c r="CQ50" s="90">
        <v>0</v>
      </c>
      <c r="CR50" s="89">
        <v>76.149999999999991</v>
      </c>
      <c r="CS50" s="90">
        <v>76.149999999999991</v>
      </c>
      <c r="CT50" s="89">
        <f>SUM(CT12:CT48)</f>
        <v>20876.005999999994</v>
      </c>
      <c r="CU50" s="90">
        <f>SUM(CU12:CU48)</f>
        <v>223023.935</v>
      </c>
      <c r="CV50" s="89">
        <f>SUM(CV12:CV48)</f>
        <v>21824.9</v>
      </c>
      <c r="CW50" s="90">
        <f>SUM(E50,Q50,AC50,AO50,BA50,BM50,BY50,CI50,CO50)</f>
        <v>240466.90000000002</v>
      </c>
      <c r="CX50" s="89">
        <f>SUM(CX12:CX48)</f>
        <v>23242.02</v>
      </c>
      <c r="CY50" s="90">
        <f>SUM(CY12:CY48)</f>
        <v>257277.11</v>
      </c>
      <c r="CZ50" s="89">
        <f>SUM(CZ12:CZ48)</f>
        <v>23696.519999999997</v>
      </c>
      <c r="DA50" s="90">
        <f>SUM(DA12:DA48)</f>
        <v>268847.57</v>
      </c>
      <c r="DB50" s="89">
        <v>24198.481229999998</v>
      </c>
      <c r="DC50" s="90">
        <v>277352.03670965589</v>
      </c>
      <c r="DD50" s="89">
        <v>23215.758200000007</v>
      </c>
      <c r="DE50" s="105">
        <v>277742.97946877411</v>
      </c>
    </row>
    <row r="51" spans="1:174">
      <c r="A51" s="64"/>
      <c r="B51" s="80" t="s">
        <v>100</v>
      </c>
      <c r="C51" s="81"/>
      <c r="D51" s="81"/>
      <c r="E51" s="81"/>
      <c r="F51" s="81"/>
      <c r="G51" s="81"/>
      <c r="H51" s="81"/>
      <c r="I51" s="81"/>
      <c r="J51" s="81"/>
      <c r="K51" s="70"/>
      <c r="L51" s="70"/>
      <c r="M51" s="70"/>
      <c r="N51" s="80"/>
      <c r="O51" s="81"/>
      <c r="P51" s="81"/>
      <c r="Q51" s="81"/>
      <c r="R51" s="81"/>
      <c r="S51" s="81"/>
      <c r="T51" s="81"/>
      <c r="U51" s="81"/>
      <c r="V51" s="81"/>
      <c r="W51" s="70"/>
      <c r="X51" s="70"/>
      <c r="Y51" s="70"/>
      <c r="Z51" s="80"/>
      <c r="AA51" s="81"/>
      <c r="AB51" s="81"/>
      <c r="AC51" s="81"/>
      <c r="AD51" s="81"/>
      <c r="AE51" s="81"/>
      <c r="AF51" s="81"/>
      <c r="AG51" s="81"/>
      <c r="AH51" s="81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80"/>
      <c r="AY51" s="81"/>
      <c r="AZ51" s="81"/>
      <c r="BA51" s="81"/>
      <c r="BB51" s="81"/>
      <c r="BC51" s="81"/>
      <c r="BD51" s="81"/>
      <c r="BE51" s="81"/>
      <c r="BF51" s="81"/>
      <c r="BG51" s="70"/>
      <c r="BH51" s="70"/>
      <c r="BI51" s="70"/>
      <c r="BJ51" s="80"/>
      <c r="BK51" s="81"/>
      <c r="BL51" s="81"/>
      <c r="BM51" s="81"/>
      <c r="BN51" s="81"/>
      <c r="BO51" s="81"/>
      <c r="BP51" s="81"/>
      <c r="BQ51" s="81"/>
      <c r="BR51" s="81"/>
      <c r="BS51" s="70"/>
      <c r="BT51" s="70"/>
      <c r="BU51" s="70"/>
      <c r="BV51" s="80"/>
      <c r="BW51" s="81"/>
      <c r="BX51" s="81"/>
      <c r="BY51" s="81"/>
      <c r="BZ51" s="81"/>
      <c r="CA51" s="81"/>
      <c r="CB51" s="81"/>
      <c r="CC51" s="81"/>
      <c r="CD51" s="81"/>
      <c r="CE51" s="70"/>
      <c r="CF51" s="70"/>
      <c r="CG51" s="70"/>
      <c r="CH51" s="5"/>
      <c r="CI51" s="5"/>
      <c r="CJ51" s="5"/>
      <c r="CK51" s="5"/>
      <c r="CL51" s="5"/>
      <c r="CM51" s="5"/>
      <c r="CN51" s="5"/>
      <c r="CO51" s="19"/>
      <c r="CP51" s="19"/>
      <c r="CQ51" s="19"/>
      <c r="CR51" s="80"/>
      <c r="CS51" s="81"/>
      <c r="CT51" s="81"/>
      <c r="CU51" s="81"/>
      <c r="CV51" s="81"/>
      <c r="CW51" s="81"/>
      <c r="CX51" s="81"/>
      <c r="CY51" s="81"/>
      <c r="CZ51" s="81"/>
      <c r="DA51" s="70"/>
      <c r="DB51" s="70"/>
      <c r="DC51" s="70"/>
      <c r="DD51" s="10"/>
      <c r="DE51" s="11"/>
    </row>
    <row r="52" spans="1:174">
      <c r="A52" s="33"/>
      <c r="B52" s="68" t="s">
        <v>56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68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68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68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68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68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68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10"/>
      <c r="DE52" s="11"/>
    </row>
    <row r="53" spans="1:174">
      <c r="A53" s="33"/>
      <c r="B53" s="65" t="s">
        <v>68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65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65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65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65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65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65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10"/>
      <c r="DE53" s="11"/>
    </row>
    <row r="54" spans="1:174">
      <c r="A54" s="25"/>
      <c r="B54" s="39" t="s">
        <v>67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39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39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39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9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39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39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10"/>
      <c r="DE54" s="11"/>
    </row>
    <row r="55" spans="1:174" ht="12.75" customHeight="1">
      <c r="A55" s="44"/>
      <c r="B55" s="39" t="s">
        <v>69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39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39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39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39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39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39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10"/>
      <c r="DE55" s="11"/>
    </row>
    <row r="56" spans="1:174" ht="12.75" customHeight="1">
      <c r="A56" s="38"/>
      <c r="B56" s="66" t="s">
        <v>70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66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66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66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66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66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66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10"/>
      <c r="DE56" s="11"/>
    </row>
    <row r="57" spans="1:174" ht="12.75" customHeight="1">
      <c r="A57" s="52"/>
      <c r="B57" s="39" t="s">
        <v>81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39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39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39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39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39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39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10"/>
      <c r="DE57" s="11"/>
    </row>
    <row r="58" spans="1:174" ht="12.75" customHeight="1">
      <c r="A58" s="38"/>
      <c r="B58" s="39" t="s">
        <v>82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39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39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39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39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39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39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10"/>
      <c r="DE58" s="11"/>
    </row>
    <row r="59" spans="1:174" ht="12.75" customHeight="1">
      <c r="A59" s="38"/>
      <c r="B59" s="39" t="s">
        <v>80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39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39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39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39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39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39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10"/>
      <c r="DE59" s="11"/>
    </row>
    <row r="60" spans="1:174" ht="12.75" customHeight="1">
      <c r="A60" s="38"/>
      <c r="B60" s="69" t="s">
        <v>99</v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69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69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69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69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69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69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10"/>
      <c r="DE60" s="11"/>
    </row>
    <row r="61" spans="1:174">
      <c r="A61" s="78"/>
      <c r="B61" s="71" t="s">
        <v>87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71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71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7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71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71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71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1"/>
    </row>
    <row r="62" spans="1:174" ht="24" customHeight="1">
      <c r="A62" s="78"/>
      <c r="B62" s="130" t="s">
        <v>88</v>
      </c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30"/>
      <c r="CS62" s="130"/>
      <c r="CT62" s="130"/>
      <c r="CU62" s="130"/>
      <c r="CV62" s="130"/>
      <c r="CW62" s="130"/>
      <c r="CX62" s="130"/>
      <c r="CY62" s="130"/>
      <c r="CZ62" s="130"/>
      <c r="DA62" s="130"/>
      <c r="DB62" s="130"/>
      <c r="DC62" s="130"/>
      <c r="DD62" s="10"/>
      <c r="DE62" s="11"/>
    </row>
    <row r="63" spans="1:174">
      <c r="A63" s="78"/>
      <c r="B63" s="72" t="s">
        <v>89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72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72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72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72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72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72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1"/>
    </row>
    <row r="64" spans="1:174" ht="13.5" thickBot="1">
      <c r="A64" s="12"/>
      <c r="B64" s="79" t="s">
        <v>90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79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79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79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79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79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79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4"/>
    </row>
  </sheetData>
  <mergeCells count="101">
    <mergeCell ref="BV62:CG62"/>
    <mergeCell ref="CR62:DC62"/>
    <mergeCell ref="BF8:BG8"/>
    <mergeCell ref="BN8:BO8"/>
    <mergeCell ref="N62:Y62"/>
    <mergeCell ref="Z62:AK62"/>
    <mergeCell ref="AX62:BI62"/>
    <mergeCell ref="BJ62:BU62"/>
    <mergeCell ref="BZ8:CA8"/>
    <mergeCell ref="CT8:CU8"/>
    <mergeCell ref="DB8:DC8"/>
    <mergeCell ref="CD8:CE8"/>
    <mergeCell ref="BR8:BS8"/>
    <mergeCell ref="BD8:BE8"/>
    <mergeCell ref="BV8:BW8"/>
    <mergeCell ref="B7:M7"/>
    <mergeCell ref="N7:Y7"/>
    <mergeCell ref="DD8:DE8"/>
    <mergeCell ref="L8:M8"/>
    <mergeCell ref="X8:Y8"/>
    <mergeCell ref="AJ8:AK8"/>
    <mergeCell ref="AV8:AW8"/>
    <mergeCell ref="BH8:BI8"/>
    <mergeCell ref="BT8:BU8"/>
    <mergeCell ref="CF8:CG8"/>
    <mergeCell ref="BJ8:BK8"/>
    <mergeCell ref="BL8:BM8"/>
    <mergeCell ref="AT8:AU8"/>
    <mergeCell ref="BX8:BY8"/>
    <mergeCell ref="CT7:DE7"/>
    <mergeCell ref="CN7:CS7"/>
    <mergeCell ref="B8:C8"/>
    <mergeCell ref="D8:E8"/>
    <mergeCell ref="F8:G8"/>
    <mergeCell ref="H8:I8"/>
    <mergeCell ref="N8:O8"/>
    <mergeCell ref="Z7:AK7"/>
    <mergeCell ref="AL7:AW7"/>
    <mergeCell ref="V8:W8"/>
    <mergeCell ref="AR8:AS8"/>
    <mergeCell ref="AX8:AY8"/>
    <mergeCell ref="AZ8:BA8"/>
    <mergeCell ref="BB8:BC8"/>
    <mergeCell ref="AD8:AE8"/>
    <mergeCell ref="AF8:AG8"/>
    <mergeCell ref="B62:M62"/>
    <mergeCell ref="CB8:CC8"/>
    <mergeCell ref="CV8:CW8"/>
    <mergeCell ref="CX8:CY8"/>
    <mergeCell ref="CZ8:DA8"/>
    <mergeCell ref="AB8:AC8"/>
    <mergeCell ref="J8:K8"/>
    <mergeCell ref="R8:S8"/>
    <mergeCell ref="T8:U8"/>
    <mergeCell ref="BP8:BQ8"/>
    <mergeCell ref="AL8:AM8"/>
    <mergeCell ref="AN8:AO8"/>
    <mergeCell ref="AP8:AQ8"/>
    <mergeCell ref="Z8:AA8"/>
    <mergeCell ref="P8:Q8"/>
    <mergeCell ref="AH8:AI8"/>
    <mergeCell ref="Z2:AK2"/>
    <mergeCell ref="Z4:AK4"/>
    <mergeCell ref="Z5:AK5"/>
    <mergeCell ref="Z6:AK6"/>
    <mergeCell ref="B2:M2"/>
    <mergeCell ref="B4:M4"/>
    <mergeCell ref="B5:M5"/>
    <mergeCell ref="B6:M6"/>
    <mergeCell ref="N2:Y2"/>
    <mergeCell ref="N4:Y4"/>
    <mergeCell ref="N5:Y5"/>
    <mergeCell ref="N6:Y6"/>
    <mergeCell ref="CT2:DE2"/>
    <mergeCell ref="CT4:DE4"/>
    <mergeCell ref="CT5:DE5"/>
    <mergeCell ref="CT6:DE6"/>
    <mergeCell ref="BV2:CG2"/>
    <mergeCell ref="BV4:CG4"/>
    <mergeCell ref="BV5:CG5"/>
    <mergeCell ref="BV6:CG6"/>
    <mergeCell ref="CH2:CS2"/>
    <mergeCell ref="CH4:CS4"/>
    <mergeCell ref="CH5:CS5"/>
    <mergeCell ref="CH6:CS6"/>
    <mergeCell ref="CH7:CM7"/>
    <mergeCell ref="AL6:AW6"/>
    <mergeCell ref="AL5:AW5"/>
    <mergeCell ref="AL4:AW4"/>
    <mergeCell ref="AL2:AW2"/>
    <mergeCell ref="AX2:BI2"/>
    <mergeCell ref="AX4:BI4"/>
    <mergeCell ref="AX5:BI5"/>
    <mergeCell ref="AX6:BI6"/>
    <mergeCell ref="BJ2:BU2"/>
    <mergeCell ref="BJ4:BU4"/>
    <mergeCell ref="BJ5:BU5"/>
    <mergeCell ref="BJ6:BU6"/>
    <mergeCell ref="BJ7:BU7"/>
    <mergeCell ref="BV7:CG7"/>
    <mergeCell ref="AX7:BI7"/>
  </mergeCells>
  <phoneticPr fontId="0" type="noConversion"/>
  <pageMargins left="0.94488188976377963" right="0.23622047244094491" top="0.23622047244094491" bottom="0" header="0" footer="0"/>
  <pageSetup paperSize="9" scale="67" orientation="portrait" r:id="rId1"/>
  <headerFooter alignWithMargins="0"/>
  <colBreaks count="8" manualBreakCount="8">
    <brk id="13" max="1048575" man="1"/>
    <brk id="25" max="1048575" man="1"/>
    <brk id="37" max="63" man="1"/>
    <brk id="49" max="1048575" man="1"/>
    <brk id="61" max="1048575" man="1"/>
    <brk id="73" max="63" man="1"/>
    <brk id="85" max="1048575" man="1"/>
    <brk id="97" max="1048575" man="1"/>
  </colBreaks>
  <ignoredErrors>
    <ignoredError sqref="CV13:CV14 CZ13:CZ14 CX13:CX14 DA13:DA14 CY12:CY48 CW12:CW48 CU12:CU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 9.2 All india</vt:lpstr>
      <vt:lpstr>T 9.2 state-wise</vt:lpstr>
      <vt:lpstr>'T 9.2 All india'!Print_Area</vt:lpstr>
      <vt:lpstr>'T 9.2 state-wise'!Print_Area</vt:lpstr>
      <vt:lpstr>'T 9.2 All india'!Print_Area_MI</vt:lpstr>
      <vt:lpstr>'T 9.2 state-wise'!Print_Area_MI</vt:lpstr>
      <vt:lpstr>'T 9.2 state-wise'!Print_Titles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2017-06-02T08:15:01Z</cp:lastPrinted>
  <dcterms:created xsi:type="dcterms:W3CDTF">2001-02-24T01:55:02Z</dcterms:created>
  <dcterms:modified xsi:type="dcterms:W3CDTF">2017-06-02T08:16:55Z</dcterms:modified>
</cp:coreProperties>
</file>