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imai/Documents/SPBU/Econometrics report/finish-folder/Lab work No.3_3_1/"/>
    </mc:Choice>
  </mc:AlternateContent>
  <xr:revisionPtr revIDLastSave="0" documentId="13_ncr:1_{E1D571CD-0A68-8B40-9FDB-C69A66A26321}" xr6:coauthVersionLast="45" xr6:coauthVersionMax="45" xr10:uidLastSave="{00000000-0000-0000-0000-000000000000}"/>
  <bookViews>
    <workbookView xWindow="0" yWindow="460" windowWidth="28780" windowHeight="16260" activeTab="1" xr2:uid="{4042A683-6AD4-F74F-96A3-B8B48E8C2AE8}"/>
  </bookViews>
  <sheets>
    <sheet name="Data" sheetId="1" r:id="rId1"/>
    <sheet name="Z+F test" sheetId="2" r:id="rId2"/>
    <sheet name="Rank sum 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9" i="3" l="1"/>
  <c r="O7" i="3"/>
  <c r="O6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2" i="3"/>
  <c r="E17" i="3"/>
  <c r="E7" i="3"/>
  <c r="E6" i="3"/>
  <c r="E12" i="3"/>
  <c r="E11" i="3"/>
  <c r="G13" i="3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E20" i="2"/>
  <c r="E19" i="2"/>
  <c r="O2" i="3" l="1"/>
  <c r="O8" i="3" s="1"/>
  <c r="E15" i="3"/>
  <c r="E17" i="2" l="1"/>
  <c r="E16" i="2"/>
  <c r="E18" i="2" l="1"/>
  <c r="F11" i="2"/>
  <c r="F5" i="2"/>
  <c r="F4" i="2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F9" i="2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<sst xmlns="http://schemas.openxmlformats.org/spreadsheetml/2006/main" count="44" uniqueCount="28">
  <si>
    <t>Data1_1</t>
  </si>
  <si>
    <t>Data1_2</t>
  </si>
  <si>
    <t>Variance</t>
  </si>
  <si>
    <t xml:space="preserve">H0: </t>
  </si>
  <si>
    <t xml:space="preserve">H1: </t>
  </si>
  <si>
    <t>Average</t>
  </si>
  <si>
    <t>Num</t>
  </si>
  <si>
    <t>𝛼=0,05</t>
  </si>
  <si>
    <t>&lt;|z|</t>
  </si>
  <si>
    <t>Reject H0</t>
  </si>
  <si>
    <t>H0:</t>
  </si>
  <si>
    <t>H1:</t>
  </si>
  <si>
    <t>F</t>
  </si>
  <si>
    <t>&gt;F</t>
  </si>
  <si>
    <t>Data2_1</t>
  </si>
  <si>
    <t>Data2_2</t>
  </si>
  <si>
    <t>M</t>
  </si>
  <si>
    <t>N</t>
  </si>
  <si>
    <t>&lt;|t|</t>
  </si>
  <si>
    <t>H0:F(u)=G(u)</t>
  </si>
  <si>
    <t>H1:F(u)≠G(u)</t>
  </si>
  <si>
    <t>Sorted Data2</t>
  </si>
  <si>
    <t xml:space="preserve">Group </t>
  </si>
  <si>
    <t>Rank</t>
  </si>
  <si>
    <t>Group</t>
  </si>
  <si>
    <t>Group 1</t>
  </si>
  <si>
    <t>Sum of rank</t>
  </si>
  <si>
    <t>&lt;|Z|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</si>
</sst>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11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>
      <alignment vertical="center"/>
    </xf>
    <xf numFmtId="0" fontId="0" fillId="0" borderId="6" xfId="0" applyBorder="1" applyAlignmen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6</xdr:row>
      <xdr:rowOff>27709</xdr:rowOff>
    </xdr:from>
    <xdr:ext cx="515847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3E4FF0-5611-8044-9A86-7FB744A5BD48}"/>
                </a:ext>
              </a:extLst>
            </xdr:cNvPr>
            <xdr:cNvSpPr txBox="1"/>
          </xdr:nvSpPr>
          <xdr:spPr>
            <a:xfrm>
              <a:off x="2798618" y="1066800"/>
              <a:ext cx="51584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3E4FF0-5611-8044-9A86-7FB744A5BD48}"/>
                </a:ext>
              </a:extLst>
            </xdr:cNvPr>
            <xdr:cNvSpPr txBox="1"/>
          </xdr:nvSpPr>
          <xdr:spPr>
            <a:xfrm>
              <a:off x="2798618" y="1066800"/>
              <a:ext cx="51584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𝑥=𝑎_𝑦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281709</xdr:colOff>
      <xdr:row>6</xdr:row>
      <xdr:rowOff>16164</xdr:rowOff>
    </xdr:from>
    <xdr:ext cx="515847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C75DADC-0405-DA41-83EE-4AFE9ACB1CE2}"/>
                </a:ext>
              </a:extLst>
            </xdr:cNvPr>
            <xdr:cNvSpPr txBox="1"/>
          </xdr:nvSpPr>
          <xdr:spPr>
            <a:xfrm>
              <a:off x="4438073" y="1055255"/>
              <a:ext cx="51584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C75DADC-0405-DA41-83EE-4AFE9ACB1CE2}"/>
                </a:ext>
              </a:extLst>
            </xdr:cNvPr>
            <xdr:cNvSpPr txBox="1"/>
          </xdr:nvSpPr>
          <xdr:spPr>
            <a:xfrm>
              <a:off x="4438073" y="1055255"/>
              <a:ext cx="51584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293255</xdr:colOff>
      <xdr:row>8</xdr:row>
      <xdr:rowOff>50800</xdr:rowOff>
    </xdr:from>
    <xdr:ext cx="1116396" cy="3645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4CE7DC9-0C6C-C54E-9636-4BF5239E4905}"/>
                </a:ext>
              </a:extLst>
            </xdr:cNvPr>
            <xdr:cNvSpPr txBox="1"/>
          </xdr:nvSpPr>
          <xdr:spPr>
            <a:xfrm>
              <a:off x="2762135" y="1686560"/>
              <a:ext cx="1116396" cy="364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|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𝑧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|=|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_ 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_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𝜎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_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𝑥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^2</m:t>
                              </m:r>
                            </m:num>
                            <m:den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f>
                            <m:f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𝜎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_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𝑦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^2</m:t>
                              </m:r>
                            </m:num>
                            <m:den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𝑚</m:t>
                              </m:r>
                            </m:den>
                          </m:f>
                        </m:e>
                      </m:rad>
                    </m:den>
                  </m:f>
                </m:oMath>
              </a14:m>
              <a:r>
                <a:rPr lang="en-GB" sz="1100"/>
                <a:t>|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4CE7DC9-0C6C-C54E-9636-4BF5239E4905}"/>
                </a:ext>
              </a:extLst>
            </xdr:cNvPr>
            <xdr:cNvSpPr txBox="1"/>
          </xdr:nvSpPr>
          <xdr:spPr>
            <a:xfrm>
              <a:off x="2762135" y="1686560"/>
              <a:ext cx="1116396" cy="364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|𝑧|=|(𝑥_ −𝑦_)/√((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𝜎_𝑥^2)/</a:t>
              </a:r>
              <a:r>
                <a:rPr lang="en-US" sz="1100" b="0" i="0">
                  <a:latin typeface="Cambria Math" panose="02040503050406030204" pitchFamily="18" charset="0"/>
                </a:rPr>
                <a:t>𝑛+(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𝜎_𝑦^2)/</a:t>
              </a:r>
              <a:r>
                <a:rPr lang="en-US" sz="1100" b="0" i="0">
                  <a:latin typeface="Cambria Math" panose="02040503050406030204" pitchFamily="18" charset="0"/>
                </a:rPr>
                <a:t>𝑚)</a:t>
              </a:r>
              <a:r>
                <a:rPr lang="en-GB" sz="1100"/>
                <a:t>|</a:t>
              </a:r>
            </a:p>
          </xdr:txBody>
        </xdr:sp>
      </mc:Fallback>
    </mc:AlternateContent>
    <xdr:clientData/>
  </xdr:oneCellAnchor>
  <xdr:oneCellAnchor>
    <xdr:from>
      <xdr:col>4</xdr:col>
      <xdr:colOff>239671</xdr:colOff>
      <xdr:row>10</xdr:row>
      <xdr:rowOff>6690</xdr:rowOff>
    </xdr:from>
    <xdr:ext cx="429990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84A8C73-468C-E44A-BF1A-3FFE671238CB}"/>
                </a:ext>
              </a:extLst>
            </xdr:cNvPr>
            <xdr:cNvSpPr txBox="1"/>
          </xdr:nvSpPr>
          <xdr:spPr>
            <a:xfrm>
              <a:off x="3539500" y="2079938"/>
              <a:ext cx="42999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/2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84A8C73-468C-E44A-BF1A-3FFE671238CB}"/>
                </a:ext>
              </a:extLst>
            </xdr:cNvPr>
            <xdr:cNvSpPr txBox="1"/>
          </xdr:nvSpPr>
          <xdr:spPr>
            <a:xfrm>
              <a:off x="3539500" y="2079938"/>
              <a:ext cx="42999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𝑍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281709</xdr:colOff>
      <xdr:row>13</xdr:row>
      <xdr:rowOff>16164</xdr:rowOff>
    </xdr:from>
    <xdr:ext cx="528029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BBDA86F-83CD-1042-960C-CADBD1AC2BE8}"/>
                </a:ext>
              </a:extLst>
            </xdr:cNvPr>
            <xdr:cNvSpPr txBox="1"/>
          </xdr:nvSpPr>
          <xdr:spPr>
            <a:xfrm>
              <a:off x="2750589" y="2688244"/>
              <a:ext cx="528029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BBDA86F-83CD-1042-960C-CADBD1AC2BE8}"/>
                </a:ext>
              </a:extLst>
            </xdr:cNvPr>
            <xdr:cNvSpPr txBox="1"/>
          </xdr:nvSpPr>
          <xdr:spPr>
            <a:xfrm>
              <a:off x="2750589" y="2688244"/>
              <a:ext cx="528029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=𝜎_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260927</xdr:colOff>
      <xdr:row>13</xdr:row>
      <xdr:rowOff>18473</xdr:rowOff>
    </xdr:from>
    <xdr:ext cx="528029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072A4-8B9B-CC43-ACEB-412F7AB20F56}"/>
                </a:ext>
              </a:extLst>
            </xdr:cNvPr>
            <xdr:cNvSpPr txBox="1"/>
          </xdr:nvSpPr>
          <xdr:spPr>
            <a:xfrm>
              <a:off x="4375727" y="2690553"/>
              <a:ext cx="528029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072A4-8B9B-CC43-ACEB-412F7AB20F56}"/>
                </a:ext>
              </a:extLst>
            </xdr:cNvPr>
            <xdr:cNvSpPr txBox="1"/>
          </xdr:nvSpPr>
          <xdr:spPr>
            <a:xfrm>
              <a:off x="4375727" y="2690553"/>
              <a:ext cx="528029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≠𝜎_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309880</xdr:colOff>
      <xdr:row>15</xdr:row>
      <xdr:rowOff>20320</xdr:rowOff>
    </xdr:from>
    <xdr:ext cx="1791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AE77DBE-1D0D-0849-AF07-6393EE801EE4}"/>
                </a:ext>
              </a:extLst>
            </xdr:cNvPr>
            <xdr:cNvSpPr txBox="1"/>
          </xdr:nvSpPr>
          <xdr:spPr>
            <a:xfrm>
              <a:off x="2778760" y="308864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AE77DBE-1D0D-0849-AF07-6393EE801EE4}"/>
                </a:ext>
              </a:extLst>
            </xdr:cNvPr>
            <xdr:cNvSpPr txBox="1"/>
          </xdr:nvSpPr>
          <xdr:spPr>
            <a:xfrm>
              <a:off x="2778760" y="308864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330200</xdr:colOff>
      <xdr:row>16</xdr:row>
      <xdr:rowOff>20320</xdr:rowOff>
    </xdr:from>
    <xdr:ext cx="179152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AD625C1-DA6A-4C46-A562-D95F20B59868}"/>
                </a:ext>
              </a:extLst>
            </xdr:cNvPr>
            <xdr:cNvSpPr txBox="1"/>
          </xdr:nvSpPr>
          <xdr:spPr>
            <a:xfrm>
              <a:off x="2799080" y="3291840"/>
              <a:ext cx="179152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AD625C1-DA6A-4C46-A562-D95F20B59868}"/>
                </a:ext>
              </a:extLst>
            </xdr:cNvPr>
            <xdr:cNvSpPr txBox="1"/>
          </xdr:nvSpPr>
          <xdr:spPr>
            <a:xfrm>
              <a:off x="2799080" y="3291840"/>
              <a:ext cx="179152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en-GB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66040</xdr:colOff>
      <xdr:row>17</xdr:row>
      <xdr:rowOff>152400</xdr:rowOff>
    </xdr:from>
    <xdr:ext cx="804451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BE774A1-BA3B-1B4B-BB2C-F4AF113A620B}"/>
                </a:ext>
              </a:extLst>
            </xdr:cNvPr>
            <xdr:cNvSpPr txBox="1"/>
          </xdr:nvSpPr>
          <xdr:spPr>
            <a:xfrm>
              <a:off x="2534920" y="3627120"/>
              <a:ext cx="804451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BE774A1-BA3B-1B4B-BB2C-F4AF113A620B}"/>
                </a:ext>
              </a:extLst>
            </xdr:cNvPr>
            <xdr:cNvSpPr txBox="1"/>
          </xdr:nvSpPr>
          <xdr:spPr>
            <a:xfrm>
              <a:off x="2534920" y="3627120"/>
              <a:ext cx="804451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</a:t>
              </a:r>
              <a:r>
                <a:rPr lang="en-US" sz="1100" b="0" i="0">
                  <a:latin typeface="Cambria Math" panose="02040503050406030204" pitchFamily="18" charset="0"/>
                </a:rPr>
                <a:t>2, 𝑛−1, 𝑚−1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55880</xdr:colOff>
      <xdr:row>18</xdr:row>
      <xdr:rowOff>152400</xdr:rowOff>
    </xdr:from>
    <xdr:ext cx="673261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C0830B3-09BC-784B-8C85-6A54DDC1AD5F}"/>
                </a:ext>
              </a:extLst>
            </xdr:cNvPr>
            <xdr:cNvSpPr txBox="1"/>
          </xdr:nvSpPr>
          <xdr:spPr>
            <a:xfrm>
              <a:off x="2524760" y="3830320"/>
              <a:ext cx="673261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f>
                          <m:f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C0830B3-09BC-784B-8C85-6A54DDC1AD5F}"/>
                </a:ext>
              </a:extLst>
            </xdr:cNvPr>
            <xdr:cNvSpPr txBox="1"/>
          </xdr:nvSpPr>
          <xdr:spPr>
            <a:xfrm>
              <a:off x="2524760" y="3830320"/>
              <a:ext cx="673261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</a:t>
              </a:r>
              <a:r>
                <a:rPr lang="en-US" sz="1100" b="0" i="0">
                  <a:latin typeface="Cambria Math" panose="02040503050406030204" pitchFamily="18" charset="0"/>
                </a:rPr>
                <a:t>2, 𝑛−1, 𝑚−1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8</xdr:row>
      <xdr:rowOff>27709</xdr:rowOff>
    </xdr:from>
    <xdr:ext cx="515847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A891595-AC6D-D746-9B57-5CE2160DABB3}"/>
                </a:ext>
              </a:extLst>
            </xdr:cNvPr>
            <xdr:cNvSpPr txBox="1"/>
          </xdr:nvSpPr>
          <xdr:spPr>
            <a:xfrm>
              <a:off x="2781300" y="1259609"/>
              <a:ext cx="51584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A891595-AC6D-D746-9B57-5CE2160DABB3}"/>
                </a:ext>
              </a:extLst>
            </xdr:cNvPr>
            <xdr:cNvSpPr txBox="1"/>
          </xdr:nvSpPr>
          <xdr:spPr>
            <a:xfrm>
              <a:off x="2781300" y="1259609"/>
              <a:ext cx="51584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𝑥=𝑎_𝑦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281709</xdr:colOff>
      <xdr:row>8</xdr:row>
      <xdr:rowOff>16164</xdr:rowOff>
    </xdr:from>
    <xdr:ext cx="515847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B5EB7A-ECE4-1D4F-9AF8-F453A4FDC617}"/>
                </a:ext>
              </a:extLst>
            </xdr:cNvPr>
            <xdr:cNvSpPr txBox="1"/>
          </xdr:nvSpPr>
          <xdr:spPr>
            <a:xfrm>
              <a:off x="4409209" y="1248064"/>
              <a:ext cx="51584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B5EB7A-ECE4-1D4F-9AF8-F453A4FDC617}"/>
                </a:ext>
              </a:extLst>
            </xdr:cNvPr>
            <xdr:cNvSpPr txBox="1"/>
          </xdr:nvSpPr>
          <xdr:spPr>
            <a:xfrm>
              <a:off x="4409209" y="1248064"/>
              <a:ext cx="51584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en-GB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19389</xdr:colOff>
      <xdr:row>14</xdr:row>
      <xdr:rowOff>58168</xdr:rowOff>
    </xdr:from>
    <xdr:ext cx="814390" cy="3645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D4A584A-E0CB-8146-8070-E006A1549352}"/>
                </a:ext>
              </a:extLst>
            </xdr:cNvPr>
            <xdr:cNvSpPr txBox="1"/>
          </xdr:nvSpPr>
          <xdr:spPr>
            <a:xfrm>
              <a:off x="2491526" y="1696565"/>
              <a:ext cx="814390" cy="364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|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|=|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_ 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_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f>
                            <m:f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𝑚</m:t>
                              </m:r>
                            </m:den>
                          </m:f>
                        </m:e>
                      </m:rad>
                    </m:den>
                  </m:f>
                </m:oMath>
              </a14:m>
              <a:r>
                <a:rPr lang="en-GB" sz="1100"/>
                <a:t>|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D4A584A-E0CB-8146-8070-E006A1549352}"/>
                </a:ext>
              </a:extLst>
            </xdr:cNvPr>
            <xdr:cNvSpPr txBox="1"/>
          </xdr:nvSpPr>
          <xdr:spPr>
            <a:xfrm>
              <a:off x="2491526" y="1696565"/>
              <a:ext cx="814390" cy="364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|𝑡|=|(𝑥_ −𝑦_)/(𝑠√(1/𝑛+1/𝑚))</a:t>
              </a:r>
              <a:r>
                <a:rPr lang="en-GB" sz="1100"/>
                <a:t>|</a:t>
              </a:r>
            </a:p>
          </xdr:txBody>
        </xdr:sp>
      </mc:Fallback>
    </mc:AlternateContent>
    <xdr:clientData/>
  </xdr:oneCellAnchor>
  <xdr:oneCellAnchor>
    <xdr:from>
      <xdr:col>3</xdr:col>
      <xdr:colOff>22684</xdr:colOff>
      <xdr:row>12</xdr:row>
      <xdr:rowOff>32381</xdr:rowOff>
    </xdr:from>
    <xdr:ext cx="2255561" cy="374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AE05D19-506E-4043-808D-858208972910}"/>
                </a:ext>
              </a:extLst>
            </xdr:cNvPr>
            <xdr:cNvSpPr txBox="1"/>
          </xdr:nvSpPr>
          <xdr:spPr>
            <a:xfrm>
              <a:off x="2494821" y="1263602"/>
              <a:ext cx="2255561" cy="374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 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AE05D19-506E-4043-808D-858208972910}"/>
                </a:ext>
              </a:extLst>
            </xdr:cNvPr>
            <xdr:cNvSpPr txBox="1"/>
          </xdr:nvSpPr>
          <xdr:spPr>
            <a:xfrm>
              <a:off x="2494821" y="1263602"/>
              <a:ext cx="2255561" cy="374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2=(𝑆_𝑥^2 (𝑛−1) 〖+ 𝑆〗_𝑦^2 (𝑚−1)   )/((𝑛−1)+(𝑚−1))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309880</xdr:colOff>
      <xdr:row>10</xdr:row>
      <xdr:rowOff>20320</xdr:rowOff>
    </xdr:from>
    <xdr:ext cx="1791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2B72D37-EF85-6943-BD69-6380C48A5722}"/>
                </a:ext>
              </a:extLst>
            </xdr:cNvPr>
            <xdr:cNvSpPr txBox="1"/>
          </xdr:nvSpPr>
          <xdr:spPr>
            <a:xfrm>
              <a:off x="2786380" y="310642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2B72D37-EF85-6943-BD69-6380C48A5722}"/>
                </a:ext>
              </a:extLst>
            </xdr:cNvPr>
            <xdr:cNvSpPr txBox="1"/>
          </xdr:nvSpPr>
          <xdr:spPr>
            <a:xfrm>
              <a:off x="2786380" y="310642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330200</xdr:colOff>
      <xdr:row>11</xdr:row>
      <xdr:rowOff>20320</xdr:rowOff>
    </xdr:from>
    <xdr:ext cx="179152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34171DB-46F8-DF49-9C4C-EDE13DAC302B}"/>
                </a:ext>
              </a:extLst>
            </xdr:cNvPr>
            <xdr:cNvSpPr txBox="1"/>
          </xdr:nvSpPr>
          <xdr:spPr>
            <a:xfrm>
              <a:off x="2806700" y="3309620"/>
              <a:ext cx="179152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34171DB-46F8-DF49-9C4C-EDE13DAC302B}"/>
                </a:ext>
              </a:extLst>
            </xdr:cNvPr>
            <xdr:cNvSpPr txBox="1"/>
          </xdr:nvSpPr>
          <xdr:spPr>
            <a:xfrm>
              <a:off x="2806700" y="3309620"/>
              <a:ext cx="179152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en-GB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255357</xdr:colOff>
      <xdr:row>15</xdr:row>
      <xdr:rowOff>177800</xdr:rowOff>
    </xdr:from>
    <xdr:ext cx="296171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E211637-A46A-504F-9ACE-C6B11367D847}"/>
                </a:ext>
              </a:extLst>
            </xdr:cNvPr>
            <xdr:cNvSpPr txBox="1"/>
          </xdr:nvSpPr>
          <xdr:spPr>
            <a:xfrm>
              <a:off x="2727494" y="3241311"/>
              <a:ext cx="296171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E211637-A46A-504F-9ACE-C6B11367D847}"/>
                </a:ext>
              </a:extLst>
            </xdr:cNvPr>
            <xdr:cNvSpPr txBox="1"/>
          </xdr:nvSpPr>
          <xdr:spPr>
            <a:xfrm>
              <a:off x="2727494" y="3241311"/>
              <a:ext cx="296171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323220</xdr:colOff>
      <xdr:row>5</xdr:row>
      <xdr:rowOff>22685</xdr:rowOff>
    </xdr:from>
    <xdr:ext cx="1840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7D9B470-A941-2546-BCB9-59A5D2E4272D}"/>
                </a:ext>
              </a:extLst>
            </xdr:cNvPr>
            <xdr:cNvSpPr txBox="1"/>
          </xdr:nvSpPr>
          <xdr:spPr>
            <a:xfrm>
              <a:off x="11152151" y="1040624"/>
              <a:ext cx="1840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7D9B470-A941-2546-BCB9-59A5D2E4272D}"/>
                </a:ext>
              </a:extLst>
            </xdr:cNvPr>
            <xdr:cNvSpPr txBox="1"/>
          </xdr:nvSpPr>
          <xdr:spPr>
            <a:xfrm>
              <a:off x="11152151" y="1040624"/>
              <a:ext cx="1840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332916</xdr:colOff>
      <xdr:row>6</xdr:row>
      <xdr:rowOff>12990</xdr:rowOff>
    </xdr:from>
    <xdr:ext cx="1683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6BFFC27-A12F-3C4B-BB46-296416ADA30F}"/>
                </a:ext>
              </a:extLst>
            </xdr:cNvPr>
            <xdr:cNvSpPr txBox="1"/>
          </xdr:nvSpPr>
          <xdr:spPr>
            <a:xfrm>
              <a:off x="11161847" y="1234517"/>
              <a:ext cx="168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6BFFC27-A12F-3C4B-BB46-296416ADA30F}"/>
                </a:ext>
              </a:extLst>
            </xdr:cNvPr>
            <xdr:cNvSpPr txBox="1"/>
          </xdr:nvSpPr>
          <xdr:spPr>
            <a:xfrm>
              <a:off x="11161847" y="1234517"/>
              <a:ext cx="168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22686</xdr:colOff>
      <xdr:row>6</xdr:row>
      <xdr:rowOff>158410</xdr:rowOff>
    </xdr:from>
    <xdr:ext cx="783869" cy="260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589CABA-217B-AC41-BEA5-363CCFCDBC75}"/>
                </a:ext>
              </a:extLst>
            </xdr:cNvPr>
            <xdr:cNvSpPr txBox="1"/>
          </xdr:nvSpPr>
          <xdr:spPr>
            <a:xfrm>
              <a:off x="10851617" y="1379937"/>
              <a:ext cx="783869" cy="260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|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𝑍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|=|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𝑟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𝑟</m:t>
                          </m:r>
                        </m:sub>
                      </m:sSub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|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589CABA-217B-AC41-BEA5-363CCFCDBC75}"/>
                </a:ext>
              </a:extLst>
            </xdr:cNvPr>
            <xdr:cNvSpPr txBox="1"/>
          </xdr:nvSpPr>
          <xdr:spPr>
            <a:xfrm>
              <a:off x="10851617" y="1379937"/>
              <a:ext cx="783869" cy="260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|</a:t>
              </a:r>
              <a:r>
                <a:rPr lang="en-US" sz="1100" b="0" i="0">
                  <a:latin typeface="Cambria Math" panose="02040503050406030204" pitchFamily="18" charset="0"/>
                </a:rPr>
                <a:t>𝑍|=|(𝑅−𝑈_𝑟)/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𝑟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255358</xdr:colOff>
      <xdr:row>7</xdr:row>
      <xdr:rowOff>197189</xdr:rowOff>
    </xdr:from>
    <xdr:ext cx="324063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0981D55-14A2-434B-AFE0-B43ACAB83AB0}"/>
                </a:ext>
              </a:extLst>
            </xdr:cNvPr>
            <xdr:cNvSpPr txBox="1"/>
          </xdr:nvSpPr>
          <xdr:spPr>
            <a:xfrm>
              <a:off x="11084289" y="1622304"/>
              <a:ext cx="324063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0981D55-14A2-434B-AFE0-B43ACAB83AB0}"/>
                </a:ext>
              </a:extLst>
            </xdr:cNvPr>
            <xdr:cNvSpPr txBox="1"/>
          </xdr:nvSpPr>
          <xdr:spPr>
            <a:xfrm>
              <a:off x="11084289" y="1622304"/>
              <a:ext cx="324063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CB33-359C-984D-A851-87770E9BD34C}">
  <dimension ref="A1:E201"/>
  <sheetViews>
    <sheetView zoomScale="102" workbookViewId="0">
      <selection activeCell="H106" sqref="H106"/>
    </sheetView>
  </sheetViews>
  <sheetFormatPr baseColWidth="10" defaultRowHeight="16" x14ac:dyDescent="0.2"/>
  <sheetData>
    <row r="1" spans="1:5" x14ac:dyDescent="0.2">
      <c r="A1" s="25" t="s">
        <v>0</v>
      </c>
      <c r="B1" s="25" t="s">
        <v>1</v>
      </c>
      <c r="D1" s="25" t="s">
        <v>14</v>
      </c>
      <c r="E1" s="25" t="s">
        <v>15</v>
      </c>
    </row>
    <row r="2" spans="1:5" x14ac:dyDescent="0.2">
      <c r="A2" s="25">
        <f ca="1">NORMINV(RAND(), 10, 1)</f>
        <v>8.8172090787988644</v>
      </c>
      <c r="B2" s="25">
        <f ca="1">NORMINV(RAND(), 20, 3)</f>
        <v>14.135265480832439</v>
      </c>
      <c r="D2" s="25">
        <f ca="1">_xlfn.NORM.INV(RAND(), 10, 2)</f>
        <v>12.390530492768923</v>
      </c>
      <c r="E2" s="25">
        <f ca="1">_xlfn.NORM.INV(RAND(), 13, 2)</f>
        <v>12.081307002175773</v>
      </c>
    </row>
    <row r="3" spans="1:5" x14ac:dyDescent="0.2">
      <c r="A3" s="25">
        <f t="shared" ref="A3:A66" ca="1" si="0">NORMINV(RAND(), 10, 1)</f>
        <v>10.008982410689727</v>
      </c>
      <c r="B3" s="25">
        <f t="shared" ref="B3:B66" ca="1" si="1">NORMINV(RAND(), 20, 3)</f>
        <v>14.134524765087594</v>
      </c>
      <c r="D3" s="25">
        <f t="shared" ref="D3:D51" ca="1" si="2">_xlfn.NORM.INV(RAND(), 10, 2)</f>
        <v>12.626997453700696</v>
      </c>
      <c r="E3" s="25">
        <f t="shared" ref="E3:E66" ca="1" si="3">_xlfn.NORM.INV(RAND(), 13, 2)</f>
        <v>12.787703181162758</v>
      </c>
    </row>
    <row r="4" spans="1:5" x14ac:dyDescent="0.2">
      <c r="A4" s="25">
        <f t="shared" ca="1" si="0"/>
        <v>9.2563407367269477</v>
      </c>
      <c r="B4" s="25">
        <f t="shared" ca="1" si="1"/>
        <v>16.870862485933529</v>
      </c>
      <c r="D4" s="25">
        <f t="shared" ca="1" si="2"/>
        <v>7.4590585998914634</v>
      </c>
      <c r="E4" s="25">
        <f t="shared" ca="1" si="3"/>
        <v>13.974771752231952</v>
      </c>
    </row>
    <row r="5" spans="1:5" x14ac:dyDescent="0.2">
      <c r="A5" s="25">
        <f t="shared" ca="1" si="0"/>
        <v>8.5883963575111135</v>
      </c>
      <c r="B5" s="25">
        <f t="shared" ca="1" si="1"/>
        <v>18.682085168214577</v>
      </c>
      <c r="D5" s="25">
        <f t="shared" ca="1" si="2"/>
        <v>10.348305533042675</v>
      </c>
      <c r="E5" s="25">
        <f t="shared" ca="1" si="3"/>
        <v>12.971569451506268</v>
      </c>
    </row>
    <row r="6" spans="1:5" x14ac:dyDescent="0.2">
      <c r="A6" s="25">
        <f t="shared" ca="1" si="0"/>
        <v>8.4243906249179119</v>
      </c>
      <c r="B6" s="25">
        <f t="shared" ca="1" si="1"/>
        <v>19.352232008497879</v>
      </c>
      <c r="D6" s="25">
        <f t="shared" ca="1" si="2"/>
        <v>10.284060294940192</v>
      </c>
      <c r="E6" s="25">
        <f t="shared" ca="1" si="3"/>
        <v>11.250248314377284</v>
      </c>
    </row>
    <row r="7" spans="1:5" x14ac:dyDescent="0.2">
      <c r="A7" s="25">
        <f t="shared" ca="1" si="0"/>
        <v>10.524159530815531</v>
      </c>
      <c r="B7" s="25">
        <f t="shared" ca="1" si="1"/>
        <v>20.801646373546991</v>
      </c>
      <c r="D7" s="25">
        <f t="shared" ca="1" si="2"/>
        <v>8.9628903422528019</v>
      </c>
      <c r="E7" s="25">
        <f t="shared" ca="1" si="3"/>
        <v>12.027609395281857</v>
      </c>
    </row>
    <row r="8" spans="1:5" x14ac:dyDescent="0.2">
      <c r="A8" s="25">
        <f t="shared" ca="1" si="0"/>
        <v>9.4660049871749781</v>
      </c>
      <c r="B8" s="25">
        <f t="shared" ca="1" si="1"/>
        <v>22.33982715437465</v>
      </c>
      <c r="D8" s="25">
        <f t="shared" ca="1" si="2"/>
        <v>10.1500310923699</v>
      </c>
      <c r="E8" s="25">
        <f t="shared" ca="1" si="3"/>
        <v>11.724323990292486</v>
      </c>
    </row>
    <row r="9" spans="1:5" x14ac:dyDescent="0.2">
      <c r="A9" s="25">
        <f t="shared" ca="1" si="0"/>
        <v>11.207556353313212</v>
      </c>
      <c r="B9" s="25">
        <f t="shared" ca="1" si="1"/>
        <v>21.214365712076301</v>
      </c>
      <c r="D9" s="25">
        <f t="shared" ca="1" si="2"/>
        <v>7.5755188827881899</v>
      </c>
      <c r="E9" s="25">
        <f t="shared" ca="1" si="3"/>
        <v>14.219747351486275</v>
      </c>
    </row>
    <row r="10" spans="1:5" x14ac:dyDescent="0.2">
      <c r="A10" s="25">
        <f t="shared" ca="1" si="0"/>
        <v>8.7388635641467278</v>
      </c>
      <c r="B10" s="25">
        <f t="shared" ca="1" si="1"/>
        <v>25.246997404953817</v>
      </c>
      <c r="D10" s="25">
        <f t="shared" ca="1" si="2"/>
        <v>10.599291285056477</v>
      </c>
      <c r="E10" s="25">
        <f t="shared" ca="1" si="3"/>
        <v>12.070901517186902</v>
      </c>
    </row>
    <row r="11" spans="1:5" x14ac:dyDescent="0.2">
      <c r="A11" s="25">
        <f t="shared" ca="1" si="0"/>
        <v>11.156652737532696</v>
      </c>
      <c r="B11" s="25">
        <f t="shared" ca="1" si="1"/>
        <v>21.983811676026367</v>
      </c>
      <c r="D11" s="25">
        <f t="shared" ca="1" si="2"/>
        <v>14.314716902134144</v>
      </c>
      <c r="E11" s="25">
        <f t="shared" ca="1" si="3"/>
        <v>13.372548610018944</v>
      </c>
    </row>
    <row r="12" spans="1:5" x14ac:dyDescent="0.2">
      <c r="A12" s="25">
        <f t="shared" ca="1" si="0"/>
        <v>11.255005332086597</v>
      </c>
      <c r="B12" s="25">
        <f t="shared" ca="1" si="1"/>
        <v>20.426785244997976</v>
      </c>
      <c r="D12" s="25">
        <f t="shared" ca="1" si="2"/>
        <v>8.7522022640522223</v>
      </c>
      <c r="E12" s="25">
        <f t="shared" ca="1" si="3"/>
        <v>15.015741824996704</v>
      </c>
    </row>
    <row r="13" spans="1:5" x14ac:dyDescent="0.2">
      <c r="A13" s="25">
        <f t="shared" ca="1" si="0"/>
        <v>10.292911809202296</v>
      </c>
      <c r="B13" s="25">
        <f t="shared" ca="1" si="1"/>
        <v>13.387271453632261</v>
      </c>
      <c r="D13" s="25">
        <f t="shared" ca="1" si="2"/>
        <v>8.558965844839177</v>
      </c>
      <c r="E13" s="25">
        <f t="shared" ca="1" si="3"/>
        <v>14.74132426035089</v>
      </c>
    </row>
    <row r="14" spans="1:5" x14ac:dyDescent="0.2">
      <c r="A14" s="25">
        <f t="shared" ca="1" si="0"/>
        <v>10.371804222767395</v>
      </c>
      <c r="B14" s="25">
        <f t="shared" ca="1" si="1"/>
        <v>21.745993330418514</v>
      </c>
      <c r="D14" s="25">
        <f t="shared" ca="1" si="2"/>
        <v>6.7669418888459543</v>
      </c>
      <c r="E14" s="25">
        <f t="shared" ca="1" si="3"/>
        <v>13.882824717680148</v>
      </c>
    </row>
    <row r="15" spans="1:5" x14ac:dyDescent="0.2">
      <c r="A15" s="25">
        <f t="shared" ca="1" si="0"/>
        <v>9.8550240818908819</v>
      </c>
      <c r="B15" s="25">
        <f t="shared" ca="1" si="1"/>
        <v>21.088127744370865</v>
      </c>
      <c r="D15" s="25">
        <f t="shared" ca="1" si="2"/>
        <v>9.7557153310348586</v>
      </c>
      <c r="E15" s="25">
        <f t="shared" ca="1" si="3"/>
        <v>12.697694391471908</v>
      </c>
    </row>
    <row r="16" spans="1:5" x14ac:dyDescent="0.2">
      <c r="A16" s="25">
        <f t="shared" ca="1" si="0"/>
        <v>8.183856962845752</v>
      </c>
      <c r="B16" s="25">
        <f t="shared" ca="1" si="1"/>
        <v>20.448702136548775</v>
      </c>
      <c r="D16" s="25">
        <f t="shared" ca="1" si="2"/>
        <v>9.2407951940023381</v>
      </c>
      <c r="E16" s="25">
        <f t="shared" ca="1" si="3"/>
        <v>14.451904156120984</v>
      </c>
    </row>
    <row r="17" spans="1:5" x14ac:dyDescent="0.2">
      <c r="A17" s="25">
        <f t="shared" ca="1" si="0"/>
        <v>9.3435297329051856</v>
      </c>
      <c r="B17" s="25">
        <f t="shared" ca="1" si="1"/>
        <v>24.65990246647327</v>
      </c>
      <c r="D17" s="25">
        <f t="shared" ca="1" si="2"/>
        <v>7.665095579529873</v>
      </c>
      <c r="E17" s="25">
        <f t="shared" ca="1" si="3"/>
        <v>10.448714538929654</v>
      </c>
    </row>
    <row r="18" spans="1:5" x14ac:dyDescent="0.2">
      <c r="A18" s="25">
        <f t="shared" ca="1" si="0"/>
        <v>10.310570992703296</v>
      </c>
      <c r="B18" s="25">
        <f t="shared" ca="1" si="1"/>
        <v>21.233379856974341</v>
      </c>
      <c r="D18" s="25">
        <f t="shared" ca="1" si="2"/>
        <v>11.741912030165514</v>
      </c>
      <c r="E18" s="25">
        <f t="shared" ca="1" si="3"/>
        <v>15.74601118142764</v>
      </c>
    </row>
    <row r="19" spans="1:5" x14ac:dyDescent="0.2">
      <c r="A19" s="25">
        <f t="shared" ca="1" si="0"/>
        <v>12.157289998223563</v>
      </c>
      <c r="B19" s="25">
        <f t="shared" ca="1" si="1"/>
        <v>22.516078639063853</v>
      </c>
      <c r="D19" s="25">
        <f t="shared" ca="1" si="2"/>
        <v>8.828017587297051</v>
      </c>
      <c r="E19" s="25">
        <f t="shared" ca="1" si="3"/>
        <v>11.846782997848422</v>
      </c>
    </row>
    <row r="20" spans="1:5" x14ac:dyDescent="0.2">
      <c r="A20" s="25">
        <f t="shared" ca="1" si="0"/>
        <v>10.48391069279157</v>
      </c>
      <c r="B20" s="25">
        <f t="shared" ca="1" si="1"/>
        <v>20.051575126872933</v>
      </c>
      <c r="D20" s="25">
        <f t="shared" ca="1" si="2"/>
        <v>10.842356914148532</v>
      </c>
      <c r="E20" s="25">
        <f t="shared" ca="1" si="3"/>
        <v>12.216321788213971</v>
      </c>
    </row>
    <row r="21" spans="1:5" x14ac:dyDescent="0.2">
      <c r="A21" s="25">
        <f t="shared" ca="1" si="0"/>
        <v>9.7586178292370427</v>
      </c>
      <c r="B21" s="25">
        <f t="shared" ca="1" si="1"/>
        <v>19.941381561879634</v>
      </c>
      <c r="D21" s="25">
        <f t="shared" ca="1" si="2"/>
        <v>12.045998022598059</v>
      </c>
      <c r="E21" s="25">
        <f t="shared" ca="1" si="3"/>
        <v>11.245899041622181</v>
      </c>
    </row>
    <row r="22" spans="1:5" x14ac:dyDescent="0.2">
      <c r="A22" s="25">
        <f t="shared" ca="1" si="0"/>
        <v>10.44540626324522</v>
      </c>
      <c r="B22" s="25">
        <f t="shared" ca="1" si="1"/>
        <v>19.629610542310736</v>
      </c>
      <c r="D22" s="25">
        <f t="shared" ca="1" si="2"/>
        <v>4.0484495864639927</v>
      </c>
      <c r="E22" s="25">
        <f t="shared" ca="1" si="3"/>
        <v>12.793925294657553</v>
      </c>
    </row>
    <row r="23" spans="1:5" x14ac:dyDescent="0.2">
      <c r="A23" s="25">
        <f t="shared" ca="1" si="0"/>
        <v>11.209319264599944</v>
      </c>
      <c r="B23" s="25">
        <f t="shared" ca="1" si="1"/>
        <v>22.344666877609409</v>
      </c>
      <c r="D23" s="25">
        <f t="shared" ca="1" si="2"/>
        <v>11.067145760167286</v>
      </c>
      <c r="E23" s="25">
        <f t="shared" ca="1" si="3"/>
        <v>18.292738192043032</v>
      </c>
    </row>
    <row r="24" spans="1:5" x14ac:dyDescent="0.2">
      <c r="A24" s="25">
        <f t="shared" ca="1" si="0"/>
        <v>10.207425814825273</v>
      </c>
      <c r="B24" s="25">
        <f t="shared" ca="1" si="1"/>
        <v>20.402462478306848</v>
      </c>
      <c r="D24" s="25">
        <f t="shared" ca="1" si="2"/>
        <v>8.7581680033410976</v>
      </c>
      <c r="E24" s="25">
        <f t="shared" ca="1" si="3"/>
        <v>15.885023965220077</v>
      </c>
    </row>
    <row r="25" spans="1:5" x14ac:dyDescent="0.2">
      <c r="A25" s="25">
        <f t="shared" ca="1" si="0"/>
        <v>9.5453137052715231</v>
      </c>
      <c r="B25" s="25">
        <f t="shared" ca="1" si="1"/>
        <v>17.084668663311238</v>
      </c>
      <c r="D25" s="25">
        <f t="shared" ca="1" si="2"/>
        <v>11.575961115106111</v>
      </c>
      <c r="E25" s="25">
        <f t="shared" ca="1" si="3"/>
        <v>15.826161918705271</v>
      </c>
    </row>
    <row r="26" spans="1:5" x14ac:dyDescent="0.2">
      <c r="A26" s="25">
        <f t="shared" ca="1" si="0"/>
        <v>9.3566419248967669</v>
      </c>
      <c r="B26" s="25">
        <f t="shared" ca="1" si="1"/>
        <v>16.372987116221037</v>
      </c>
      <c r="D26" s="25">
        <f t="shared" ca="1" si="2"/>
        <v>8.8470032560306304</v>
      </c>
      <c r="E26" s="25">
        <f t="shared" ca="1" si="3"/>
        <v>8.6011275487443388</v>
      </c>
    </row>
    <row r="27" spans="1:5" x14ac:dyDescent="0.2">
      <c r="A27" s="25">
        <f t="shared" ca="1" si="0"/>
        <v>10.038424006549427</v>
      </c>
      <c r="B27" s="25">
        <f t="shared" ca="1" si="1"/>
        <v>17.418798755697004</v>
      </c>
      <c r="D27" s="25">
        <f t="shared" ca="1" si="2"/>
        <v>12.624720136017109</v>
      </c>
      <c r="E27" s="25">
        <f t="shared" ca="1" si="3"/>
        <v>14.871078044814379</v>
      </c>
    </row>
    <row r="28" spans="1:5" x14ac:dyDescent="0.2">
      <c r="A28" s="25">
        <f t="shared" ca="1" si="0"/>
        <v>10.13498904491113</v>
      </c>
      <c r="B28" s="25">
        <f t="shared" ca="1" si="1"/>
        <v>15.665352662427171</v>
      </c>
      <c r="D28" s="25">
        <f t="shared" ca="1" si="2"/>
        <v>9.1380424642383051</v>
      </c>
      <c r="E28" s="25">
        <f t="shared" ca="1" si="3"/>
        <v>15.840494192016788</v>
      </c>
    </row>
    <row r="29" spans="1:5" x14ac:dyDescent="0.2">
      <c r="A29" s="25">
        <f t="shared" ca="1" si="0"/>
        <v>10.442079630306564</v>
      </c>
      <c r="B29" s="25">
        <f t="shared" ca="1" si="1"/>
        <v>18.303073385730055</v>
      </c>
      <c r="D29" s="25">
        <f t="shared" ca="1" si="2"/>
        <v>13.290719112573044</v>
      </c>
      <c r="E29" s="25">
        <f t="shared" ca="1" si="3"/>
        <v>15.885688689867935</v>
      </c>
    </row>
    <row r="30" spans="1:5" x14ac:dyDescent="0.2">
      <c r="A30" s="25">
        <f t="shared" ca="1" si="0"/>
        <v>10.704450624841607</v>
      </c>
      <c r="B30" s="25">
        <f t="shared" ca="1" si="1"/>
        <v>18.864123441295192</v>
      </c>
      <c r="D30" s="25">
        <f t="shared" ca="1" si="2"/>
        <v>10.199067413201124</v>
      </c>
      <c r="E30" s="25">
        <f t="shared" ca="1" si="3"/>
        <v>14.312260207581987</v>
      </c>
    </row>
    <row r="31" spans="1:5" x14ac:dyDescent="0.2">
      <c r="A31" s="25">
        <f t="shared" ca="1" si="0"/>
        <v>10.447475000450718</v>
      </c>
      <c r="B31" s="25">
        <f t="shared" ca="1" si="1"/>
        <v>19.758683468043039</v>
      </c>
      <c r="D31" s="25">
        <f t="shared" ca="1" si="2"/>
        <v>11.446758948686924</v>
      </c>
      <c r="E31" s="25">
        <f t="shared" ca="1" si="3"/>
        <v>10.640222234745348</v>
      </c>
    </row>
    <row r="32" spans="1:5" x14ac:dyDescent="0.2">
      <c r="A32" s="25">
        <f t="shared" ca="1" si="0"/>
        <v>8.9006108141818459</v>
      </c>
      <c r="B32" s="25">
        <f t="shared" ca="1" si="1"/>
        <v>15.9871006065943</v>
      </c>
      <c r="D32" s="25">
        <f t="shared" ca="1" si="2"/>
        <v>11.32102575596997</v>
      </c>
      <c r="E32" s="25">
        <f t="shared" ca="1" si="3"/>
        <v>13.799830006879102</v>
      </c>
    </row>
    <row r="33" spans="1:5" x14ac:dyDescent="0.2">
      <c r="A33" s="25">
        <f t="shared" ca="1" si="0"/>
        <v>10.22142833695408</v>
      </c>
      <c r="B33" s="25">
        <f t="shared" ca="1" si="1"/>
        <v>16.456692604341498</v>
      </c>
      <c r="D33" s="25">
        <f t="shared" ca="1" si="2"/>
        <v>11.018808108397165</v>
      </c>
      <c r="E33" s="25">
        <f t="shared" ca="1" si="3"/>
        <v>14.064519558333853</v>
      </c>
    </row>
    <row r="34" spans="1:5" x14ac:dyDescent="0.2">
      <c r="A34" s="25">
        <f t="shared" ca="1" si="0"/>
        <v>10.144346136454667</v>
      </c>
      <c r="B34" s="25">
        <f t="shared" ca="1" si="1"/>
        <v>20.516640727678279</v>
      </c>
      <c r="D34" s="25">
        <f t="shared" ca="1" si="2"/>
        <v>10.031054566406707</v>
      </c>
      <c r="E34" s="25">
        <f t="shared" ca="1" si="3"/>
        <v>13.405888078370047</v>
      </c>
    </row>
    <row r="35" spans="1:5" x14ac:dyDescent="0.2">
      <c r="A35" s="25">
        <f t="shared" ca="1" si="0"/>
        <v>9.0456871247314528</v>
      </c>
      <c r="B35" s="25">
        <f t="shared" ca="1" si="1"/>
        <v>17.361293444826202</v>
      </c>
      <c r="D35" s="25">
        <f t="shared" ca="1" si="2"/>
        <v>6.872910854537519</v>
      </c>
      <c r="E35" s="25">
        <f t="shared" ca="1" si="3"/>
        <v>10.258840190833611</v>
      </c>
    </row>
    <row r="36" spans="1:5" x14ac:dyDescent="0.2">
      <c r="A36" s="25">
        <f t="shared" ca="1" si="0"/>
        <v>11.129016092848378</v>
      </c>
      <c r="B36" s="25">
        <f t="shared" ca="1" si="1"/>
        <v>18.289418433282925</v>
      </c>
      <c r="D36" s="25">
        <f t="shared" ca="1" si="2"/>
        <v>11.375185582991161</v>
      </c>
      <c r="E36" s="25">
        <f t="shared" ca="1" si="3"/>
        <v>16.272580440336593</v>
      </c>
    </row>
    <row r="37" spans="1:5" x14ac:dyDescent="0.2">
      <c r="A37" s="25">
        <f t="shared" ca="1" si="0"/>
        <v>11.238733020206123</v>
      </c>
      <c r="B37" s="25">
        <f t="shared" ca="1" si="1"/>
        <v>19.052479213586981</v>
      </c>
      <c r="D37" s="25">
        <f t="shared" ca="1" si="2"/>
        <v>8.6996182852646236</v>
      </c>
      <c r="E37" s="25">
        <f t="shared" ca="1" si="3"/>
        <v>12.810287044041582</v>
      </c>
    </row>
    <row r="38" spans="1:5" x14ac:dyDescent="0.2">
      <c r="A38" s="25">
        <f t="shared" ca="1" si="0"/>
        <v>11.463763600448557</v>
      </c>
      <c r="B38" s="25">
        <f t="shared" ca="1" si="1"/>
        <v>22.662906981049098</v>
      </c>
      <c r="D38" s="25">
        <f t="shared" ca="1" si="2"/>
        <v>12.956644684540581</v>
      </c>
      <c r="E38" s="25">
        <f t="shared" ca="1" si="3"/>
        <v>11.561107220417906</v>
      </c>
    </row>
    <row r="39" spans="1:5" x14ac:dyDescent="0.2">
      <c r="A39" s="25">
        <f t="shared" ca="1" si="0"/>
        <v>11.339146819996891</v>
      </c>
      <c r="B39" s="25">
        <f t="shared" ca="1" si="1"/>
        <v>18.394694309229465</v>
      </c>
      <c r="D39" s="25">
        <f t="shared" ca="1" si="2"/>
        <v>9.8450689282632347</v>
      </c>
      <c r="E39" s="25">
        <f t="shared" ca="1" si="3"/>
        <v>12.501149782356675</v>
      </c>
    </row>
    <row r="40" spans="1:5" x14ac:dyDescent="0.2">
      <c r="A40" s="25">
        <f t="shared" ca="1" si="0"/>
        <v>9.0843934623095297</v>
      </c>
      <c r="B40" s="25">
        <f t="shared" ca="1" si="1"/>
        <v>22.290465152748521</v>
      </c>
      <c r="D40" s="25">
        <f t="shared" ca="1" si="2"/>
        <v>12.948308506273829</v>
      </c>
      <c r="E40" s="25">
        <f t="shared" ca="1" si="3"/>
        <v>11.180616519108076</v>
      </c>
    </row>
    <row r="41" spans="1:5" x14ac:dyDescent="0.2">
      <c r="A41" s="25">
        <f t="shared" ca="1" si="0"/>
        <v>9.892040803050218</v>
      </c>
      <c r="B41" s="25">
        <f t="shared" ca="1" si="1"/>
        <v>18.904136292894755</v>
      </c>
      <c r="D41" s="25">
        <f t="shared" ca="1" si="2"/>
        <v>10.921354347565382</v>
      </c>
      <c r="E41" s="25">
        <f t="shared" ca="1" si="3"/>
        <v>14.303128179073939</v>
      </c>
    </row>
    <row r="42" spans="1:5" x14ac:dyDescent="0.2">
      <c r="A42" s="25">
        <f t="shared" ca="1" si="0"/>
        <v>8.972773033321479</v>
      </c>
      <c r="B42" s="25">
        <f t="shared" ca="1" si="1"/>
        <v>18.927642993275324</v>
      </c>
      <c r="D42" s="25">
        <f t="shared" ca="1" si="2"/>
        <v>12.51132281124379</v>
      </c>
      <c r="E42" s="25">
        <f t="shared" ca="1" si="3"/>
        <v>14.138427285559724</v>
      </c>
    </row>
    <row r="43" spans="1:5" x14ac:dyDescent="0.2">
      <c r="A43" s="25">
        <f t="shared" ca="1" si="0"/>
        <v>10.288173593063407</v>
      </c>
      <c r="B43" s="25">
        <f t="shared" ca="1" si="1"/>
        <v>21.20324275360149</v>
      </c>
      <c r="D43" s="25">
        <f t="shared" ca="1" si="2"/>
        <v>12.509521782253994</v>
      </c>
      <c r="E43" s="25">
        <f t="shared" ca="1" si="3"/>
        <v>13.587587243563084</v>
      </c>
    </row>
    <row r="44" spans="1:5" x14ac:dyDescent="0.2">
      <c r="A44" s="25">
        <f t="shared" ca="1" si="0"/>
        <v>11.561669894899818</v>
      </c>
      <c r="B44" s="25">
        <f t="shared" ca="1" si="1"/>
        <v>17.166803113511438</v>
      </c>
      <c r="D44" s="25">
        <f t="shared" ca="1" si="2"/>
        <v>9.1303322959177216</v>
      </c>
      <c r="E44" s="25">
        <f t="shared" ca="1" si="3"/>
        <v>12.026110454901362</v>
      </c>
    </row>
    <row r="45" spans="1:5" x14ac:dyDescent="0.2">
      <c r="A45" s="25">
        <f t="shared" ca="1" si="0"/>
        <v>11.109518753202526</v>
      </c>
      <c r="B45" s="25">
        <f t="shared" ca="1" si="1"/>
        <v>14.295028462076342</v>
      </c>
      <c r="D45" s="25">
        <f t="shared" ca="1" si="2"/>
        <v>8.95435831369368</v>
      </c>
      <c r="E45" s="25">
        <f t="shared" ca="1" si="3"/>
        <v>12.625232755612489</v>
      </c>
    </row>
    <row r="46" spans="1:5" x14ac:dyDescent="0.2">
      <c r="A46" s="25">
        <f t="shared" ca="1" si="0"/>
        <v>10.627926455132643</v>
      </c>
      <c r="B46" s="25">
        <f t="shared" ca="1" si="1"/>
        <v>19.731489849563307</v>
      </c>
      <c r="D46" s="25">
        <f t="shared" ca="1" si="2"/>
        <v>9.6480007670346009</v>
      </c>
      <c r="E46" s="25">
        <f t="shared" ca="1" si="3"/>
        <v>10.881693412414327</v>
      </c>
    </row>
    <row r="47" spans="1:5" x14ac:dyDescent="0.2">
      <c r="A47" s="25">
        <f t="shared" ca="1" si="0"/>
        <v>9.9306204800803233</v>
      </c>
      <c r="B47" s="25">
        <f t="shared" ca="1" si="1"/>
        <v>20.681247045851801</v>
      </c>
      <c r="D47" s="25">
        <f t="shared" ca="1" si="2"/>
        <v>10.120819271696238</v>
      </c>
      <c r="E47" s="25">
        <f t="shared" ca="1" si="3"/>
        <v>9.8544910176490195</v>
      </c>
    </row>
    <row r="48" spans="1:5" x14ac:dyDescent="0.2">
      <c r="A48" s="25">
        <f t="shared" ca="1" si="0"/>
        <v>11.463412057108103</v>
      </c>
      <c r="B48" s="25">
        <f t="shared" ca="1" si="1"/>
        <v>17.023276229872884</v>
      </c>
      <c r="D48" s="25">
        <f t="shared" ca="1" si="2"/>
        <v>5.7592434170828719</v>
      </c>
      <c r="E48" s="25">
        <f t="shared" ca="1" si="3"/>
        <v>12.721146804265048</v>
      </c>
    </row>
    <row r="49" spans="1:5" x14ac:dyDescent="0.2">
      <c r="A49" s="25">
        <f t="shared" ca="1" si="0"/>
        <v>9.8179399726794134</v>
      </c>
      <c r="B49" s="25">
        <f t="shared" ca="1" si="1"/>
        <v>24.291838426582345</v>
      </c>
      <c r="D49" s="25">
        <f t="shared" ca="1" si="2"/>
        <v>13.030600160446809</v>
      </c>
      <c r="E49" s="25">
        <f t="shared" ca="1" si="3"/>
        <v>15.111362005770831</v>
      </c>
    </row>
    <row r="50" spans="1:5" x14ac:dyDescent="0.2">
      <c r="A50" s="25">
        <f t="shared" ca="1" si="0"/>
        <v>9.0747768950986494</v>
      </c>
      <c r="B50" s="25">
        <f t="shared" ca="1" si="1"/>
        <v>18.250371707114098</v>
      </c>
      <c r="D50" s="25">
        <f t="shared" ca="1" si="2"/>
        <v>10.831281065259521</v>
      </c>
      <c r="E50" s="25">
        <f t="shared" ca="1" si="3"/>
        <v>10.39170008914552</v>
      </c>
    </row>
    <row r="51" spans="1:5" x14ac:dyDescent="0.2">
      <c r="A51" s="25">
        <f t="shared" ca="1" si="0"/>
        <v>9.5155211601652283</v>
      </c>
      <c r="B51" s="25">
        <f t="shared" ca="1" si="1"/>
        <v>23.209295206935984</v>
      </c>
      <c r="D51" s="25">
        <f t="shared" ca="1" si="2"/>
        <v>13.337495341393232</v>
      </c>
      <c r="E51" s="25">
        <f t="shared" ca="1" si="3"/>
        <v>12.582549556693987</v>
      </c>
    </row>
    <row r="52" spans="1:5" x14ac:dyDescent="0.2">
      <c r="A52" s="25">
        <f t="shared" ca="1" si="0"/>
        <v>10.810976808005449</v>
      </c>
      <c r="B52" s="25">
        <f t="shared" ca="1" si="1"/>
        <v>19.681715199043975</v>
      </c>
      <c r="D52" s="1"/>
      <c r="E52" s="25">
        <f t="shared" ca="1" si="3"/>
        <v>10.240615079657276</v>
      </c>
    </row>
    <row r="53" spans="1:5" x14ac:dyDescent="0.2">
      <c r="A53" s="25">
        <f t="shared" ca="1" si="0"/>
        <v>11.460762346728375</v>
      </c>
      <c r="B53" s="25">
        <f t="shared" ca="1" si="1"/>
        <v>21.315664893969409</v>
      </c>
      <c r="D53" s="1"/>
      <c r="E53" s="25">
        <f t="shared" ca="1" si="3"/>
        <v>15.812217084976401</v>
      </c>
    </row>
    <row r="54" spans="1:5" x14ac:dyDescent="0.2">
      <c r="A54" s="25">
        <f t="shared" ca="1" si="0"/>
        <v>11.77595019478219</v>
      </c>
      <c r="B54" s="25">
        <f t="shared" ca="1" si="1"/>
        <v>23.159740084109078</v>
      </c>
      <c r="D54" s="1"/>
      <c r="E54" s="25">
        <f t="shared" ca="1" si="3"/>
        <v>14.162715515521377</v>
      </c>
    </row>
    <row r="55" spans="1:5" x14ac:dyDescent="0.2">
      <c r="A55" s="25">
        <f t="shared" ca="1" si="0"/>
        <v>10.7150573755642</v>
      </c>
      <c r="B55" s="25">
        <f t="shared" ca="1" si="1"/>
        <v>19.622712642257049</v>
      </c>
      <c r="D55" s="1"/>
      <c r="E55" s="25">
        <f t="shared" ca="1" si="3"/>
        <v>13.277364917989244</v>
      </c>
    </row>
    <row r="56" spans="1:5" x14ac:dyDescent="0.2">
      <c r="A56" s="25">
        <f t="shared" ca="1" si="0"/>
        <v>10.379624517598344</v>
      </c>
      <c r="B56" s="25">
        <f t="shared" ca="1" si="1"/>
        <v>23.419485822830868</v>
      </c>
      <c r="D56" s="1"/>
      <c r="E56" s="25">
        <f t="shared" ca="1" si="3"/>
        <v>13.786055941990213</v>
      </c>
    </row>
    <row r="57" spans="1:5" x14ac:dyDescent="0.2">
      <c r="A57" s="25">
        <f t="shared" ca="1" si="0"/>
        <v>9.7431739946276696</v>
      </c>
      <c r="B57" s="25">
        <f t="shared" ca="1" si="1"/>
        <v>19.117031750801189</v>
      </c>
      <c r="D57" s="1"/>
      <c r="E57" s="25">
        <f t="shared" ca="1" si="3"/>
        <v>14.508975182664674</v>
      </c>
    </row>
    <row r="58" spans="1:5" x14ac:dyDescent="0.2">
      <c r="A58" s="25">
        <f t="shared" ca="1" si="0"/>
        <v>11.623116192896903</v>
      </c>
      <c r="B58" s="25">
        <f t="shared" ca="1" si="1"/>
        <v>22.925624517093759</v>
      </c>
      <c r="D58" s="1"/>
      <c r="E58" s="25">
        <f t="shared" ca="1" si="3"/>
        <v>12.652542036923686</v>
      </c>
    </row>
    <row r="59" spans="1:5" x14ac:dyDescent="0.2">
      <c r="A59" s="25">
        <f t="shared" ca="1" si="0"/>
        <v>11.142256651769294</v>
      </c>
      <c r="B59" s="25">
        <f t="shared" ca="1" si="1"/>
        <v>20.157007612005884</v>
      </c>
      <c r="D59" s="1"/>
      <c r="E59" s="25">
        <f t="shared" ca="1" si="3"/>
        <v>12.577298163923155</v>
      </c>
    </row>
    <row r="60" spans="1:5" x14ac:dyDescent="0.2">
      <c r="A60" s="25">
        <f t="shared" ca="1" si="0"/>
        <v>12.147639531001651</v>
      </c>
      <c r="B60" s="25">
        <f t="shared" ca="1" si="1"/>
        <v>21.438712154803358</v>
      </c>
      <c r="D60" s="1"/>
      <c r="E60" s="25">
        <f t="shared" ca="1" si="3"/>
        <v>14.285028640721595</v>
      </c>
    </row>
    <row r="61" spans="1:5" x14ac:dyDescent="0.2">
      <c r="A61" s="25">
        <f t="shared" ca="1" si="0"/>
        <v>10.227085484715536</v>
      </c>
      <c r="B61" s="25">
        <f t="shared" ca="1" si="1"/>
        <v>19.619173259242565</v>
      </c>
      <c r="D61" s="1"/>
      <c r="E61" s="25">
        <f t="shared" ca="1" si="3"/>
        <v>9.2112002940901689</v>
      </c>
    </row>
    <row r="62" spans="1:5" x14ac:dyDescent="0.2">
      <c r="A62" s="25">
        <f t="shared" ca="1" si="0"/>
        <v>11.181425054950301</v>
      </c>
      <c r="B62" s="25">
        <f t="shared" ca="1" si="1"/>
        <v>17.279718581813988</v>
      </c>
      <c r="D62" s="1"/>
      <c r="E62" s="25">
        <f t="shared" ca="1" si="3"/>
        <v>13.406954609843373</v>
      </c>
    </row>
    <row r="63" spans="1:5" x14ac:dyDescent="0.2">
      <c r="A63" s="25">
        <f t="shared" ca="1" si="0"/>
        <v>8.8345293076096532</v>
      </c>
      <c r="B63" s="25">
        <f t="shared" ca="1" si="1"/>
        <v>19.116368820672534</v>
      </c>
      <c r="D63" s="1"/>
      <c r="E63" s="25">
        <f t="shared" ca="1" si="3"/>
        <v>12.353620241091344</v>
      </c>
    </row>
    <row r="64" spans="1:5" x14ac:dyDescent="0.2">
      <c r="A64" s="25">
        <f t="shared" ca="1" si="0"/>
        <v>9.6359817509661454</v>
      </c>
      <c r="B64" s="25">
        <f t="shared" ca="1" si="1"/>
        <v>16.227814900532415</v>
      </c>
      <c r="D64" s="1"/>
      <c r="E64" s="25">
        <f t="shared" ca="1" si="3"/>
        <v>16.519407203541601</v>
      </c>
    </row>
    <row r="65" spans="1:5" x14ac:dyDescent="0.2">
      <c r="A65" s="25">
        <f t="shared" ca="1" si="0"/>
        <v>9.750627066692406</v>
      </c>
      <c r="B65" s="25">
        <f t="shared" ca="1" si="1"/>
        <v>24.719481130979212</v>
      </c>
      <c r="D65" s="1"/>
      <c r="E65" s="25">
        <f t="shared" ca="1" si="3"/>
        <v>11.360369504014868</v>
      </c>
    </row>
    <row r="66" spans="1:5" x14ac:dyDescent="0.2">
      <c r="A66" s="25">
        <f t="shared" ca="1" si="0"/>
        <v>10.785273626235341</v>
      </c>
      <c r="B66" s="25">
        <f t="shared" ca="1" si="1"/>
        <v>19.592203178899801</v>
      </c>
      <c r="D66" s="1"/>
      <c r="E66" s="25">
        <f t="shared" ca="1" si="3"/>
        <v>13.634549953553055</v>
      </c>
    </row>
    <row r="67" spans="1:5" x14ac:dyDescent="0.2">
      <c r="A67" s="25">
        <f t="shared" ref="A67:A101" ca="1" si="4">NORMINV(RAND(), 10, 1)</f>
        <v>9.1269786932872101</v>
      </c>
      <c r="B67" s="25">
        <f t="shared" ref="B67:B130" ca="1" si="5">NORMINV(RAND(), 20, 3)</f>
        <v>18.752559903711084</v>
      </c>
      <c r="D67" s="1"/>
      <c r="E67" s="25">
        <f t="shared" ref="E67:E101" ca="1" si="6">_xlfn.NORM.INV(RAND(), 13, 2)</f>
        <v>13.351554229839751</v>
      </c>
    </row>
    <row r="68" spans="1:5" x14ac:dyDescent="0.2">
      <c r="A68" s="25">
        <f t="shared" ca="1" si="4"/>
        <v>10.806054041488954</v>
      </c>
      <c r="B68" s="25">
        <f t="shared" ca="1" si="5"/>
        <v>20.473896912739566</v>
      </c>
      <c r="D68" s="1"/>
      <c r="E68" s="25">
        <f t="shared" ca="1" si="6"/>
        <v>13.79326013322072</v>
      </c>
    </row>
    <row r="69" spans="1:5" x14ac:dyDescent="0.2">
      <c r="A69" s="25">
        <f t="shared" ca="1" si="4"/>
        <v>7.8022139116416751</v>
      </c>
      <c r="B69" s="25">
        <f t="shared" ca="1" si="5"/>
        <v>20.098105202428165</v>
      </c>
      <c r="D69" s="1"/>
      <c r="E69" s="25">
        <f t="shared" ca="1" si="6"/>
        <v>13.023071118450487</v>
      </c>
    </row>
    <row r="70" spans="1:5" x14ac:dyDescent="0.2">
      <c r="A70" s="25">
        <f t="shared" ca="1" si="4"/>
        <v>9.6834161777505159</v>
      </c>
      <c r="B70" s="25">
        <f t="shared" ca="1" si="5"/>
        <v>22.752131544551556</v>
      </c>
      <c r="D70" s="1"/>
      <c r="E70" s="25">
        <f t="shared" ca="1" si="6"/>
        <v>14.869510812730626</v>
      </c>
    </row>
    <row r="71" spans="1:5" x14ac:dyDescent="0.2">
      <c r="A71" s="25">
        <f t="shared" ca="1" si="4"/>
        <v>9.4974799881612704</v>
      </c>
      <c r="B71" s="25">
        <f t="shared" ca="1" si="5"/>
        <v>18.159385673681161</v>
      </c>
      <c r="D71" s="1"/>
      <c r="E71" s="25">
        <f t="shared" ca="1" si="6"/>
        <v>9.6503900577979493</v>
      </c>
    </row>
    <row r="72" spans="1:5" x14ac:dyDescent="0.2">
      <c r="A72" s="25">
        <f t="shared" ca="1" si="4"/>
        <v>10.656672227774882</v>
      </c>
      <c r="B72" s="25">
        <f t="shared" ca="1" si="5"/>
        <v>21.20964489270445</v>
      </c>
      <c r="D72" s="1"/>
      <c r="E72" s="25">
        <f t="shared" ca="1" si="6"/>
        <v>14.785827629066844</v>
      </c>
    </row>
    <row r="73" spans="1:5" x14ac:dyDescent="0.2">
      <c r="A73" s="25">
        <f t="shared" ca="1" si="4"/>
        <v>9.57129890376725</v>
      </c>
      <c r="B73" s="25">
        <f t="shared" ca="1" si="5"/>
        <v>18.899661241158068</v>
      </c>
      <c r="D73" s="1"/>
      <c r="E73" s="25">
        <f t="shared" ca="1" si="6"/>
        <v>14.886015207909029</v>
      </c>
    </row>
    <row r="74" spans="1:5" x14ac:dyDescent="0.2">
      <c r="A74" s="25">
        <f t="shared" ca="1" si="4"/>
        <v>9.910106667692455</v>
      </c>
      <c r="B74" s="25">
        <f t="shared" ca="1" si="5"/>
        <v>18.420860567390296</v>
      </c>
      <c r="D74" s="1"/>
      <c r="E74" s="25">
        <f t="shared" ca="1" si="6"/>
        <v>11.253300856216498</v>
      </c>
    </row>
    <row r="75" spans="1:5" x14ac:dyDescent="0.2">
      <c r="A75" s="25">
        <f t="shared" ca="1" si="4"/>
        <v>7.922303098067113</v>
      </c>
      <c r="B75" s="25">
        <f t="shared" ca="1" si="5"/>
        <v>23.581728947599334</v>
      </c>
      <c r="D75" s="1"/>
      <c r="E75" s="25">
        <f t="shared" ca="1" si="6"/>
        <v>9.0970339493608172</v>
      </c>
    </row>
    <row r="76" spans="1:5" x14ac:dyDescent="0.2">
      <c r="A76" s="25">
        <f t="shared" ca="1" si="4"/>
        <v>9.1196029376704164</v>
      </c>
      <c r="B76" s="25">
        <f t="shared" ca="1" si="5"/>
        <v>21.248069267811527</v>
      </c>
      <c r="D76" s="1"/>
      <c r="E76" s="25">
        <f t="shared" ca="1" si="6"/>
        <v>9.6048641702564481</v>
      </c>
    </row>
    <row r="77" spans="1:5" x14ac:dyDescent="0.2">
      <c r="A77" s="25">
        <f t="shared" ca="1" si="4"/>
        <v>9.4789078565638807</v>
      </c>
      <c r="B77" s="25">
        <f t="shared" ca="1" si="5"/>
        <v>18.550482149011181</v>
      </c>
      <c r="D77" s="1"/>
      <c r="E77" s="25">
        <f t="shared" ca="1" si="6"/>
        <v>13.4096101481279</v>
      </c>
    </row>
    <row r="78" spans="1:5" x14ac:dyDescent="0.2">
      <c r="A78" s="25">
        <f t="shared" ca="1" si="4"/>
        <v>10.394417168428527</v>
      </c>
      <c r="B78" s="25">
        <f t="shared" ca="1" si="5"/>
        <v>20.576540449058147</v>
      </c>
      <c r="D78" s="1"/>
      <c r="E78" s="25">
        <f t="shared" ca="1" si="6"/>
        <v>11.00827257506174</v>
      </c>
    </row>
    <row r="79" spans="1:5" x14ac:dyDescent="0.2">
      <c r="A79" s="25">
        <f t="shared" ca="1" si="4"/>
        <v>11.009490665323362</v>
      </c>
      <c r="B79" s="25">
        <f t="shared" ca="1" si="5"/>
        <v>24.360675031488338</v>
      </c>
      <c r="D79" s="1"/>
      <c r="E79" s="25">
        <f t="shared" ca="1" si="6"/>
        <v>15.268545823562182</v>
      </c>
    </row>
    <row r="80" spans="1:5" x14ac:dyDescent="0.2">
      <c r="A80" s="25">
        <f t="shared" ca="1" si="4"/>
        <v>8.3226252533895764</v>
      </c>
      <c r="B80" s="25">
        <f t="shared" ca="1" si="5"/>
        <v>28.066906087155836</v>
      </c>
      <c r="D80" s="1"/>
      <c r="E80" s="25">
        <f t="shared" ca="1" si="6"/>
        <v>12.398877424600052</v>
      </c>
    </row>
    <row r="81" spans="1:5" x14ac:dyDescent="0.2">
      <c r="A81" s="25">
        <f t="shared" ca="1" si="4"/>
        <v>10.122257893962976</v>
      </c>
      <c r="B81" s="25">
        <f t="shared" ca="1" si="5"/>
        <v>21.329040291472598</v>
      </c>
      <c r="D81" s="1"/>
      <c r="E81" s="25">
        <f t="shared" ca="1" si="6"/>
        <v>15.216328576402677</v>
      </c>
    </row>
    <row r="82" spans="1:5" x14ac:dyDescent="0.2">
      <c r="A82" s="25">
        <f t="shared" ca="1" si="4"/>
        <v>10.145260433081587</v>
      </c>
      <c r="B82" s="25">
        <f t="shared" ca="1" si="5"/>
        <v>21.669921914298339</v>
      </c>
      <c r="D82" s="1"/>
      <c r="E82" s="25">
        <f t="shared" ca="1" si="6"/>
        <v>10.772852253293978</v>
      </c>
    </row>
    <row r="83" spans="1:5" x14ac:dyDescent="0.2">
      <c r="A83" s="25">
        <f t="shared" ca="1" si="4"/>
        <v>9.0565777964847776</v>
      </c>
      <c r="B83" s="25">
        <f t="shared" ca="1" si="5"/>
        <v>18.044148815390972</v>
      </c>
      <c r="D83" s="1"/>
      <c r="E83" s="25">
        <f t="shared" ca="1" si="6"/>
        <v>12.409636789747037</v>
      </c>
    </row>
    <row r="84" spans="1:5" x14ac:dyDescent="0.2">
      <c r="A84" s="25">
        <f t="shared" ca="1" si="4"/>
        <v>8.7876349044241095</v>
      </c>
      <c r="B84" s="25">
        <f t="shared" ca="1" si="5"/>
        <v>20.720088380663235</v>
      </c>
      <c r="D84" s="1"/>
      <c r="E84" s="25">
        <f t="shared" ca="1" si="6"/>
        <v>12.719381586882289</v>
      </c>
    </row>
    <row r="85" spans="1:5" x14ac:dyDescent="0.2">
      <c r="A85" s="25">
        <f t="shared" ca="1" si="4"/>
        <v>10.235618873540805</v>
      </c>
      <c r="B85" s="25">
        <f t="shared" ca="1" si="5"/>
        <v>20.717230411956933</v>
      </c>
      <c r="D85" s="1"/>
      <c r="E85" s="25">
        <f t="shared" ca="1" si="6"/>
        <v>10.802973648666915</v>
      </c>
    </row>
    <row r="86" spans="1:5" x14ac:dyDescent="0.2">
      <c r="A86" s="25">
        <f t="shared" ca="1" si="4"/>
        <v>13.212992036889595</v>
      </c>
      <c r="B86" s="25">
        <f t="shared" ca="1" si="5"/>
        <v>23.001288119234271</v>
      </c>
      <c r="D86" s="1"/>
      <c r="E86" s="25">
        <f t="shared" ca="1" si="6"/>
        <v>12.812717427503404</v>
      </c>
    </row>
    <row r="87" spans="1:5" x14ac:dyDescent="0.2">
      <c r="A87" s="25">
        <f t="shared" ca="1" si="4"/>
        <v>11.060969554639204</v>
      </c>
      <c r="B87" s="25">
        <f t="shared" ca="1" si="5"/>
        <v>15.777358253640106</v>
      </c>
      <c r="D87" s="1"/>
      <c r="E87" s="25">
        <f t="shared" ca="1" si="6"/>
        <v>10.901455831892905</v>
      </c>
    </row>
    <row r="88" spans="1:5" x14ac:dyDescent="0.2">
      <c r="A88" s="25">
        <f t="shared" ca="1" si="4"/>
        <v>9.6082627962407088</v>
      </c>
      <c r="B88" s="25">
        <f t="shared" ca="1" si="5"/>
        <v>22.86757868542955</v>
      </c>
      <c r="D88" s="1"/>
      <c r="E88" s="25">
        <f t="shared" ca="1" si="6"/>
        <v>13.31480128531666</v>
      </c>
    </row>
    <row r="89" spans="1:5" x14ac:dyDescent="0.2">
      <c r="A89" s="25">
        <f t="shared" ca="1" si="4"/>
        <v>8.2120200861842125</v>
      </c>
      <c r="B89" s="25">
        <f t="shared" ca="1" si="5"/>
        <v>21.149819716154411</v>
      </c>
      <c r="D89" s="1"/>
      <c r="E89" s="25">
        <f t="shared" ca="1" si="6"/>
        <v>12.392120022315378</v>
      </c>
    </row>
    <row r="90" spans="1:5" x14ac:dyDescent="0.2">
      <c r="A90" s="25">
        <f t="shared" ca="1" si="4"/>
        <v>9.4364578588553911</v>
      </c>
      <c r="B90" s="25">
        <f t="shared" ca="1" si="5"/>
        <v>19.645318690860325</v>
      </c>
      <c r="D90" s="1"/>
      <c r="E90" s="25">
        <f t="shared" ca="1" si="6"/>
        <v>9.4177581316628984</v>
      </c>
    </row>
    <row r="91" spans="1:5" x14ac:dyDescent="0.2">
      <c r="A91" s="25">
        <f t="shared" ca="1" si="4"/>
        <v>9.3262008262369882</v>
      </c>
      <c r="B91" s="25">
        <f t="shared" ca="1" si="5"/>
        <v>23.077012417079956</v>
      </c>
      <c r="D91" s="1"/>
      <c r="E91" s="25">
        <f t="shared" ca="1" si="6"/>
        <v>14.092906098623764</v>
      </c>
    </row>
    <row r="92" spans="1:5" x14ac:dyDescent="0.2">
      <c r="A92" s="25">
        <f t="shared" ca="1" si="4"/>
        <v>10.954502650099121</v>
      </c>
      <c r="B92" s="25">
        <f t="shared" ca="1" si="5"/>
        <v>15.743190996313055</v>
      </c>
      <c r="D92" s="1"/>
      <c r="E92" s="25">
        <f t="shared" ca="1" si="6"/>
        <v>14.322143742448786</v>
      </c>
    </row>
    <row r="93" spans="1:5" x14ac:dyDescent="0.2">
      <c r="A93" s="25">
        <f t="shared" ca="1" si="4"/>
        <v>10.980868593863498</v>
      </c>
      <c r="B93" s="25">
        <f t="shared" ca="1" si="5"/>
        <v>25.967068782887949</v>
      </c>
      <c r="D93" s="1"/>
      <c r="E93" s="25">
        <f t="shared" ca="1" si="6"/>
        <v>13.756087195324689</v>
      </c>
    </row>
    <row r="94" spans="1:5" x14ac:dyDescent="0.2">
      <c r="A94" s="25">
        <f t="shared" ca="1" si="4"/>
        <v>10.306765338547681</v>
      </c>
      <c r="B94" s="25">
        <f t="shared" ca="1" si="5"/>
        <v>15.944875642651798</v>
      </c>
      <c r="D94" s="1"/>
      <c r="E94" s="25">
        <f t="shared" ca="1" si="6"/>
        <v>11.718085988988486</v>
      </c>
    </row>
    <row r="95" spans="1:5" x14ac:dyDescent="0.2">
      <c r="A95" s="25">
        <f t="shared" ca="1" si="4"/>
        <v>9.2906176449480231</v>
      </c>
      <c r="B95" s="25">
        <f t="shared" ca="1" si="5"/>
        <v>18.685441054763448</v>
      </c>
      <c r="D95" s="1"/>
      <c r="E95" s="25">
        <f t="shared" ca="1" si="6"/>
        <v>12.908041828234218</v>
      </c>
    </row>
    <row r="96" spans="1:5" x14ac:dyDescent="0.2">
      <c r="A96" s="25">
        <f t="shared" ca="1" si="4"/>
        <v>9.8330140945768409</v>
      </c>
      <c r="B96" s="25">
        <f t="shared" ca="1" si="5"/>
        <v>18.714971154677265</v>
      </c>
      <c r="D96" s="1"/>
      <c r="E96" s="25">
        <f t="shared" ca="1" si="6"/>
        <v>13.408917610859245</v>
      </c>
    </row>
    <row r="97" spans="1:5" x14ac:dyDescent="0.2">
      <c r="A97" s="25">
        <f t="shared" ca="1" si="4"/>
        <v>8.414615389019545</v>
      </c>
      <c r="B97" s="25">
        <f t="shared" ca="1" si="5"/>
        <v>22.957707940007161</v>
      </c>
      <c r="D97" s="1"/>
      <c r="E97" s="25">
        <f t="shared" ca="1" si="6"/>
        <v>14.928347260731947</v>
      </c>
    </row>
    <row r="98" spans="1:5" x14ac:dyDescent="0.2">
      <c r="A98" s="25">
        <f t="shared" ca="1" si="4"/>
        <v>10.952197447478397</v>
      </c>
      <c r="B98" s="25">
        <f t="shared" ca="1" si="5"/>
        <v>20.345626697968338</v>
      </c>
      <c r="D98" s="1"/>
      <c r="E98" s="25">
        <f t="shared" ca="1" si="6"/>
        <v>13.161209177093694</v>
      </c>
    </row>
    <row r="99" spans="1:5" x14ac:dyDescent="0.2">
      <c r="A99" s="25">
        <f t="shared" ca="1" si="4"/>
        <v>10.786353269114832</v>
      </c>
      <c r="B99" s="25">
        <f t="shared" ca="1" si="5"/>
        <v>17.445942773150417</v>
      </c>
      <c r="D99" s="1"/>
      <c r="E99" s="25">
        <f t="shared" ca="1" si="6"/>
        <v>13.428486623921346</v>
      </c>
    </row>
    <row r="100" spans="1:5" x14ac:dyDescent="0.2">
      <c r="A100" s="25">
        <f t="shared" ca="1" si="4"/>
        <v>10.045656472458999</v>
      </c>
      <c r="B100" s="25">
        <f t="shared" ca="1" si="5"/>
        <v>16.526575206030945</v>
      </c>
      <c r="D100" s="1"/>
      <c r="E100" s="25">
        <f t="shared" ca="1" si="6"/>
        <v>12.811300751584854</v>
      </c>
    </row>
    <row r="101" spans="1:5" x14ac:dyDescent="0.2">
      <c r="A101" s="25">
        <f t="shared" ca="1" si="4"/>
        <v>10.818918797738313</v>
      </c>
      <c r="B101" s="25">
        <f t="shared" ca="1" si="5"/>
        <v>20.446950935615856</v>
      </c>
      <c r="D101" s="1"/>
      <c r="E101" s="25">
        <f t="shared" ca="1" si="6"/>
        <v>11.135334140401548</v>
      </c>
    </row>
    <row r="102" spans="1:5" x14ac:dyDescent="0.2">
      <c r="B102" s="25">
        <f t="shared" ca="1" si="5"/>
        <v>19.406496130032377</v>
      </c>
    </row>
    <row r="103" spans="1:5" x14ac:dyDescent="0.2">
      <c r="B103" s="25">
        <f t="shared" ca="1" si="5"/>
        <v>18.487315134443509</v>
      </c>
    </row>
    <row r="104" spans="1:5" x14ac:dyDescent="0.2">
      <c r="B104" s="25">
        <f t="shared" ca="1" si="5"/>
        <v>19.036585459913141</v>
      </c>
    </row>
    <row r="105" spans="1:5" x14ac:dyDescent="0.2">
      <c r="B105" s="25">
        <f t="shared" ca="1" si="5"/>
        <v>21.181329119697242</v>
      </c>
    </row>
    <row r="106" spans="1:5" x14ac:dyDescent="0.2">
      <c r="B106" s="25">
        <f t="shared" ca="1" si="5"/>
        <v>21.097284042087761</v>
      </c>
    </row>
    <row r="107" spans="1:5" x14ac:dyDescent="0.2">
      <c r="B107" s="25">
        <f t="shared" ca="1" si="5"/>
        <v>18.869088511861595</v>
      </c>
    </row>
    <row r="108" spans="1:5" x14ac:dyDescent="0.2">
      <c r="B108" s="25">
        <f t="shared" ca="1" si="5"/>
        <v>22.480844913328365</v>
      </c>
    </row>
    <row r="109" spans="1:5" x14ac:dyDescent="0.2">
      <c r="B109" s="25">
        <f t="shared" ca="1" si="5"/>
        <v>20.439469805278549</v>
      </c>
    </row>
    <row r="110" spans="1:5" x14ac:dyDescent="0.2">
      <c r="B110" s="25">
        <f t="shared" ca="1" si="5"/>
        <v>17.242210622518581</v>
      </c>
    </row>
    <row r="111" spans="1:5" x14ac:dyDescent="0.2">
      <c r="B111" s="25">
        <f t="shared" ca="1" si="5"/>
        <v>23.498701645194778</v>
      </c>
    </row>
    <row r="112" spans="1:5" x14ac:dyDescent="0.2">
      <c r="B112" s="25">
        <f t="shared" ca="1" si="5"/>
        <v>23.61090845732766</v>
      </c>
    </row>
    <row r="113" spans="2:2" x14ac:dyDescent="0.2">
      <c r="B113" s="25">
        <f t="shared" ca="1" si="5"/>
        <v>25.30275407600551</v>
      </c>
    </row>
    <row r="114" spans="2:2" x14ac:dyDescent="0.2">
      <c r="B114" s="25">
        <f t="shared" ca="1" si="5"/>
        <v>18.43236101179134</v>
      </c>
    </row>
    <row r="115" spans="2:2" x14ac:dyDescent="0.2">
      <c r="B115" s="25">
        <f t="shared" ca="1" si="5"/>
        <v>21.268901579476665</v>
      </c>
    </row>
    <row r="116" spans="2:2" x14ac:dyDescent="0.2">
      <c r="B116" s="25">
        <f t="shared" ca="1" si="5"/>
        <v>21.236546364145315</v>
      </c>
    </row>
    <row r="117" spans="2:2" x14ac:dyDescent="0.2">
      <c r="B117" s="25">
        <f t="shared" ca="1" si="5"/>
        <v>21.399413543128478</v>
      </c>
    </row>
    <row r="118" spans="2:2" x14ac:dyDescent="0.2">
      <c r="B118" s="25">
        <f t="shared" ca="1" si="5"/>
        <v>18.658425745482162</v>
      </c>
    </row>
    <row r="119" spans="2:2" x14ac:dyDescent="0.2">
      <c r="B119" s="25">
        <f t="shared" ca="1" si="5"/>
        <v>15.958269767332865</v>
      </c>
    </row>
    <row r="120" spans="2:2" x14ac:dyDescent="0.2">
      <c r="B120" s="25">
        <f t="shared" ca="1" si="5"/>
        <v>25.494804535207237</v>
      </c>
    </row>
    <row r="121" spans="2:2" x14ac:dyDescent="0.2">
      <c r="B121" s="25">
        <f t="shared" ca="1" si="5"/>
        <v>17.062632068223195</v>
      </c>
    </row>
    <row r="122" spans="2:2" x14ac:dyDescent="0.2">
      <c r="B122" s="25">
        <f t="shared" ca="1" si="5"/>
        <v>15.502514453140027</v>
      </c>
    </row>
    <row r="123" spans="2:2" x14ac:dyDescent="0.2">
      <c r="B123" s="25">
        <f t="shared" ca="1" si="5"/>
        <v>22.640412128867041</v>
      </c>
    </row>
    <row r="124" spans="2:2" x14ac:dyDescent="0.2">
      <c r="B124" s="25">
        <f t="shared" ca="1" si="5"/>
        <v>26.421589668581433</v>
      </c>
    </row>
    <row r="125" spans="2:2" x14ac:dyDescent="0.2">
      <c r="B125" s="25">
        <f t="shared" ca="1" si="5"/>
        <v>19.378521192051082</v>
      </c>
    </row>
    <row r="126" spans="2:2" x14ac:dyDescent="0.2">
      <c r="B126" s="25">
        <f t="shared" ca="1" si="5"/>
        <v>22.226615833648999</v>
      </c>
    </row>
    <row r="127" spans="2:2" x14ac:dyDescent="0.2">
      <c r="B127" s="25">
        <f t="shared" ca="1" si="5"/>
        <v>19.054217220427507</v>
      </c>
    </row>
    <row r="128" spans="2:2" x14ac:dyDescent="0.2">
      <c r="B128" s="25">
        <f t="shared" ca="1" si="5"/>
        <v>21.348059345263625</v>
      </c>
    </row>
    <row r="129" spans="2:2" x14ac:dyDescent="0.2">
      <c r="B129" s="25">
        <f t="shared" ca="1" si="5"/>
        <v>21.622855086631816</v>
      </c>
    </row>
    <row r="130" spans="2:2" x14ac:dyDescent="0.2">
      <c r="B130" s="25">
        <f t="shared" ca="1" si="5"/>
        <v>19.721571730276768</v>
      </c>
    </row>
    <row r="131" spans="2:2" x14ac:dyDescent="0.2">
      <c r="B131" s="25">
        <f t="shared" ref="B131:B194" ca="1" si="7">NORMINV(RAND(), 20, 3)</f>
        <v>22.402847267689001</v>
      </c>
    </row>
    <row r="132" spans="2:2" x14ac:dyDescent="0.2">
      <c r="B132" s="25">
        <f t="shared" ca="1" si="7"/>
        <v>15.84427629806029</v>
      </c>
    </row>
    <row r="133" spans="2:2" x14ac:dyDescent="0.2">
      <c r="B133" s="25">
        <f t="shared" ca="1" si="7"/>
        <v>25.226481625941076</v>
      </c>
    </row>
    <row r="134" spans="2:2" x14ac:dyDescent="0.2">
      <c r="B134" s="25">
        <f t="shared" ca="1" si="7"/>
        <v>21.580406449323057</v>
      </c>
    </row>
    <row r="135" spans="2:2" x14ac:dyDescent="0.2">
      <c r="B135" s="25">
        <f t="shared" ca="1" si="7"/>
        <v>20.78563005908174</v>
      </c>
    </row>
    <row r="136" spans="2:2" x14ac:dyDescent="0.2">
      <c r="B136" s="25">
        <f t="shared" ca="1" si="7"/>
        <v>15.291937623157576</v>
      </c>
    </row>
    <row r="137" spans="2:2" x14ac:dyDescent="0.2">
      <c r="B137" s="25">
        <f t="shared" ca="1" si="7"/>
        <v>21.836335682059996</v>
      </c>
    </row>
    <row r="138" spans="2:2" x14ac:dyDescent="0.2">
      <c r="B138" s="25">
        <f t="shared" ca="1" si="7"/>
        <v>17.397304734702775</v>
      </c>
    </row>
    <row r="139" spans="2:2" x14ac:dyDescent="0.2">
      <c r="B139" s="25">
        <f t="shared" ca="1" si="7"/>
        <v>17.667626217180992</v>
      </c>
    </row>
    <row r="140" spans="2:2" x14ac:dyDescent="0.2">
      <c r="B140" s="25">
        <f t="shared" ca="1" si="7"/>
        <v>20.083759262584064</v>
      </c>
    </row>
    <row r="141" spans="2:2" x14ac:dyDescent="0.2">
      <c r="B141" s="25">
        <f t="shared" ca="1" si="7"/>
        <v>20.585766954353577</v>
      </c>
    </row>
    <row r="142" spans="2:2" x14ac:dyDescent="0.2">
      <c r="B142" s="25">
        <f t="shared" ca="1" si="7"/>
        <v>21.276831878211659</v>
      </c>
    </row>
    <row r="143" spans="2:2" x14ac:dyDescent="0.2">
      <c r="B143" s="25">
        <f t="shared" ca="1" si="7"/>
        <v>20.977447436165267</v>
      </c>
    </row>
    <row r="144" spans="2:2" x14ac:dyDescent="0.2">
      <c r="B144" s="25">
        <f t="shared" ca="1" si="7"/>
        <v>18.949407723283628</v>
      </c>
    </row>
    <row r="145" spans="2:2" x14ac:dyDescent="0.2">
      <c r="B145" s="25">
        <f t="shared" ca="1" si="7"/>
        <v>18.6394605113267</v>
      </c>
    </row>
    <row r="146" spans="2:2" x14ac:dyDescent="0.2">
      <c r="B146" s="25">
        <f t="shared" ca="1" si="7"/>
        <v>18.256069112670108</v>
      </c>
    </row>
    <row r="147" spans="2:2" x14ac:dyDescent="0.2">
      <c r="B147" s="25">
        <f t="shared" ca="1" si="7"/>
        <v>20.237162925550752</v>
      </c>
    </row>
    <row r="148" spans="2:2" x14ac:dyDescent="0.2">
      <c r="B148" s="25">
        <f t="shared" ca="1" si="7"/>
        <v>23.573860008445703</v>
      </c>
    </row>
    <row r="149" spans="2:2" x14ac:dyDescent="0.2">
      <c r="B149" s="25">
        <f t="shared" ca="1" si="7"/>
        <v>18.061245328205711</v>
      </c>
    </row>
    <row r="150" spans="2:2" x14ac:dyDescent="0.2">
      <c r="B150" s="25">
        <f t="shared" ca="1" si="7"/>
        <v>24.413273088740233</v>
      </c>
    </row>
    <row r="151" spans="2:2" x14ac:dyDescent="0.2">
      <c r="B151" s="25">
        <f t="shared" ca="1" si="7"/>
        <v>19.288180840762344</v>
      </c>
    </row>
    <row r="152" spans="2:2" x14ac:dyDescent="0.2">
      <c r="B152" s="25">
        <f t="shared" ca="1" si="7"/>
        <v>20.781031244936745</v>
      </c>
    </row>
    <row r="153" spans="2:2" x14ac:dyDescent="0.2">
      <c r="B153" s="25">
        <f t="shared" ca="1" si="7"/>
        <v>19.181608129938812</v>
      </c>
    </row>
    <row r="154" spans="2:2" x14ac:dyDescent="0.2">
      <c r="B154" s="25">
        <f t="shared" ca="1" si="7"/>
        <v>17.047677658568361</v>
      </c>
    </row>
    <row r="155" spans="2:2" x14ac:dyDescent="0.2">
      <c r="B155" s="25">
        <f t="shared" ca="1" si="7"/>
        <v>19.279940202487754</v>
      </c>
    </row>
    <row r="156" spans="2:2" x14ac:dyDescent="0.2">
      <c r="B156" s="25">
        <f t="shared" ca="1" si="7"/>
        <v>18.210614371075209</v>
      </c>
    </row>
    <row r="157" spans="2:2" x14ac:dyDescent="0.2">
      <c r="B157" s="25">
        <f t="shared" ca="1" si="7"/>
        <v>22.936032333738446</v>
      </c>
    </row>
    <row r="158" spans="2:2" x14ac:dyDescent="0.2">
      <c r="B158" s="25">
        <f t="shared" ca="1" si="7"/>
        <v>20.138616412104966</v>
      </c>
    </row>
    <row r="159" spans="2:2" x14ac:dyDescent="0.2">
      <c r="B159" s="25">
        <f t="shared" ca="1" si="7"/>
        <v>16.23906082073259</v>
      </c>
    </row>
    <row r="160" spans="2:2" x14ac:dyDescent="0.2">
      <c r="B160" s="25">
        <f t="shared" ca="1" si="7"/>
        <v>18.871504554397795</v>
      </c>
    </row>
    <row r="161" spans="2:2" x14ac:dyDescent="0.2">
      <c r="B161" s="25">
        <f t="shared" ca="1" si="7"/>
        <v>18.754843246682562</v>
      </c>
    </row>
    <row r="162" spans="2:2" x14ac:dyDescent="0.2">
      <c r="B162" s="25">
        <f t="shared" ca="1" si="7"/>
        <v>19.648461185638126</v>
      </c>
    </row>
    <row r="163" spans="2:2" x14ac:dyDescent="0.2">
      <c r="B163" s="25">
        <f t="shared" ca="1" si="7"/>
        <v>26.416496750274295</v>
      </c>
    </row>
    <row r="164" spans="2:2" x14ac:dyDescent="0.2">
      <c r="B164" s="25">
        <f t="shared" ca="1" si="7"/>
        <v>24.087888128021461</v>
      </c>
    </row>
    <row r="165" spans="2:2" x14ac:dyDescent="0.2">
      <c r="B165" s="25">
        <f t="shared" ca="1" si="7"/>
        <v>16.376325687663215</v>
      </c>
    </row>
    <row r="166" spans="2:2" x14ac:dyDescent="0.2">
      <c r="B166" s="25">
        <f t="shared" ca="1" si="7"/>
        <v>16.19534448342246</v>
      </c>
    </row>
    <row r="167" spans="2:2" x14ac:dyDescent="0.2">
      <c r="B167" s="25">
        <f t="shared" ca="1" si="7"/>
        <v>21.561316281061178</v>
      </c>
    </row>
    <row r="168" spans="2:2" x14ac:dyDescent="0.2">
      <c r="B168" s="25">
        <f t="shared" ca="1" si="7"/>
        <v>20.584513518381929</v>
      </c>
    </row>
    <row r="169" spans="2:2" x14ac:dyDescent="0.2">
      <c r="B169" s="25">
        <f t="shared" ca="1" si="7"/>
        <v>18.732435073589677</v>
      </c>
    </row>
    <row r="170" spans="2:2" x14ac:dyDescent="0.2">
      <c r="B170" s="25">
        <f t="shared" ca="1" si="7"/>
        <v>18.455370241348906</v>
      </c>
    </row>
    <row r="171" spans="2:2" x14ac:dyDescent="0.2">
      <c r="B171" s="25">
        <f t="shared" ca="1" si="7"/>
        <v>25.40733098792149</v>
      </c>
    </row>
    <row r="172" spans="2:2" x14ac:dyDescent="0.2">
      <c r="B172" s="25">
        <f t="shared" ca="1" si="7"/>
        <v>18.059603597612984</v>
      </c>
    </row>
    <row r="173" spans="2:2" x14ac:dyDescent="0.2">
      <c r="B173" s="25">
        <f t="shared" ca="1" si="7"/>
        <v>20.961482871955472</v>
      </c>
    </row>
    <row r="174" spans="2:2" x14ac:dyDescent="0.2">
      <c r="B174" s="25">
        <f t="shared" ca="1" si="7"/>
        <v>21.05778576984423</v>
      </c>
    </row>
    <row r="175" spans="2:2" x14ac:dyDescent="0.2">
      <c r="B175" s="25">
        <f t="shared" ca="1" si="7"/>
        <v>21.664364526059536</v>
      </c>
    </row>
    <row r="176" spans="2:2" x14ac:dyDescent="0.2">
      <c r="B176" s="25">
        <f t="shared" ca="1" si="7"/>
        <v>20.390346199379032</v>
      </c>
    </row>
    <row r="177" spans="2:2" x14ac:dyDescent="0.2">
      <c r="B177" s="25">
        <f t="shared" ca="1" si="7"/>
        <v>19.855510698858865</v>
      </c>
    </row>
    <row r="178" spans="2:2" x14ac:dyDescent="0.2">
      <c r="B178" s="25">
        <f t="shared" ca="1" si="7"/>
        <v>23.983359130887074</v>
      </c>
    </row>
    <row r="179" spans="2:2" x14ac:dyDescent="0.2">
      <c r="B179" s="25">
        <f t="shared" ca="1" si="7"/>
        <v>26.563853091129602</v>
      </c>
    </row>
    <row r="180" spans="2:2" x14ac:dyDescent="0.2">
      <c r="B180" s="25">
        <f t="shared" ca="1" si="7"/>
        <v>25.111859813458491</v>
      </c>
    </row>
    <row r="181" spans="2:2" x14ac:dyDescent="0.2">
      <c r="B181" s="25">
        <f t="shared" ca="1" si="7"/>
        <v>22.448850176139032</v>
      </c>
    </row>
    <row r="182" spans="2:2" x14ac:dyDescent="0.2">
      <c r="B182" s="25">
        <f t="shared" ca="1" si="7"/>
        <v>16.502390118061438</v>
      </c>
    </row>
    <row r="183" spans="2:2" x14ac:dyDescent="0.2">
      <c r="B183" s="25">
        <f t="shared" ca="1" si="7"/>
        <v>22.840824256809267</v>
      </c>
    </row>
    <row r="184" spans="2:2" x14ac:dyDescent="0.2">
      <c r="B184" s="25">
        <f t="shared" ca="1" si="7"/>
        <v>13.116126297576168</v>
      </c>
    </row>
    <row r="185" spans="2:2" x14ac:dyDescent="0.2">
      <c r="B185" s="25">
        <f t="shared" ca="1" si="7"/>
        <v>23.330706535982369</v>
      </c>
    </row>
    <row r="186" spans="2:2" x14ac:dyDescent="0.2">
      <c r="B186" s="25">
        <f t="shared" ca="1" si="7"/>
        <v>23.35620930457042</v>
      </c>
    </row>
    <row r="187" spans="2:2" x14ac:dyDescent="0.2">
      <c r="B187" s="25">
        <f t="shared" ca="1" si="7"/>
        <v>18.781801259895026</v>
      </c>
    </row>
    <row r="188" spans="2:2" x14ac:dyDescent="0.2">
      <c r="B188" s="25">
        <f t="shared" ca="1" si="7"/>
        <v>17.646949873902713</v>
      </c>
    </row>
    <row r="189" spans="2:2" x14ac:dyDescent="0.2">
      <c r="B189" s="25">
        <f t="shared" ca="1" si="7"/>
        <v>20.873104103007517</v>
      </c>
    </row>
    <row r="190" spans="2:2" x14ac:dyDescent="0.2">
      <c r="B190" s="25">
        <f t="shared" ca="1" si="7"/>
        <v>18.828951507405748</v>
      </c>
    </row>
    <row r="191" spans="2:2" x14ac:dyDescent="0.2">
      <c r="B191" s="25">
        <f t="shared" ca="1" si="7"/>
        <v>19.569627281267046</v>
      </c>
    </row>
    <row r="192" spans="2:2" x14ac:dyDescent="0.2">
      <c r="B192" s="25">
        <f t="shared" ca="1" si="7"/>
        <v>23.26527697405314</v>
      </c>
    </row>
    <row r="193" spans="2:2" x14ac:dyDescent="0.2">
      <c r="B193" s="25">
        <f t="shared" ca="1" si="7"/>
        <v>13.511006249618854</v>
      </c>
    </row>
    <row r="194" spans="2:2" x14ac:dyDescent="0.2">
      <c r="B194" s="25">
        <f t="shared" ca="1" si="7"/>
        <v>21.321647947552425</v>
      </c>
    </row>
    <row r="195" spans="2:2" x14ac:dyDescent="0.2">
      <c r="B195" s="25">
        <f t="shared" ref="B195:B201" ca="1" si="8">NORMINV(RAND(), 20, 3)</f>
        <v>21.790725664492179</v>
      </c>
    </row>
    <row r="196" spans="2:2" x14ac:dyDescent="0.2">
      <c r="B196" s="25">
        <f t="shared" ca="1" si="8"/>
        <v>17.022472392462461</v>
      </c>
    </row>
    <row r="197" spans="2:2" x14ac:dyDescent="0.2">
      <c r="B197" s="25">
        <f t="shared" ca="1" si="8"/>
        <v>20.708927782061838</v>
      </c>
    </row>
    <row r="198" spans="2:2" x14ac:dyDescent="0.2">
      <c r="B198" s="25">
        <f t="shared" ca="1" si="8"/>
        <v>23.080662053166424</v>
      </c>
    </row>
    <row r="199" spans="2:2" x14ac:dyDescent="0.2">
      <c r="B199" s="25">
        <f t="shared" ca="1" si="8"/>
        <v>19.720894005890646</v>
      </c>
    </row>
    <row r="200" spans="2:2" x14ac:dyDescent="0.2">
      <c r="B200" s="25">
        <f t="shared" ca="1" si="8"/>
        <v>20.752928199741437</v>
      </c>
    </row>
    <row r="201" spans="2:2" x14ac:dyDescent="0.2">
      <c r="B201" s="25">
        <f t="shared" ca="1" si="8"/>
        <v>15.561508807342854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A83F-0AE2-AA46-A560-C69DE5157249}">
  <dimension ref="A1:H201"/>
  <sheetViews>
    <sheetView tabSelected="1" topLeftCell="A2" zoomScale="131" workbookViewId="0">
      <selection activeCell="E19" sqref="E19"/>
    </sheetView>
  </sheetViews>
  <sheetFormatPr baseColWidth="10" defaultRowHeight="16" x14ac:dyDescent="0.2"/>
  <sheetData>
    <row r="1" spans="1:8" x14ac:dyDescent="0.2">
      <c r="A1" s="25" t="s">
        <v>0</v>
      </c>
      <c r="B1" s="25" t="s">
        <v>1</v>
      </c>
      <c r="D1" s="1" t="s">
        <v>7</v>
      </c>
    </row>
    <row r="2" spans="1:8" x14ac:dyDescent="0.2">
      <c r="A2" s="25">
        <v>9.0103456863324496</v>
      </c>
      <c r="B2" s="25">
        <v>14.770125332561957</v>
      </c>
      <c r="C2" s="1"/>
    </row>
    <row r="3" spans="1:8" x14ac:dyDescent="0.2">
      <c r="A3" s="25">
        <v>11.31358918847886</v>
      </c>
      <c r="B3" s="25">
        <v>17.283124251068855</v>
      </c>
      <c r="C3" s="1"/>
      <c r="D3" s="2"/>
      <c r="E3" s="3" t="s">
        <v>2</v>
      </c>
      <c r="F3" s="3" t="s">
        <v>5</v>
      </c>
      <c r="G3" s="3" t="s">
        <v>6</v>
      </c>
    </row>
    <row r="4" spans="1:8" x14ac:dyDescent="0.2">
      <c r="A4" s="25">
        <v>11.511837895391068</v>
      </c>
      <c r="B4" s="25">
        <v>21.193834217169748</v>
      </c>
      <c r="C4" s="1"/>
      <c r="D4" s="3" t="s">
        <v>0</v>
      </c>
      <c r="E4" s="3">
        <v>1</v>
      </c>
      <c r="F4" s="2">
        <f>AVERAGE(A2:A101)</f>
        <v>9.9769269480757217</v>
      </c>
      <c r="G4" s="3">
        <v>100</v>
      </c>
    </row>
    <row r="5" spans="1:8" x14ac:dyDescent="0.2">
      <c r="A5" s="25">
        <v>10.67991601056157</v>
      </c>
      <c r="B5" s="25">
        <v>25.17412581976436</v>
      </c>
      <c r="D5" s="3" t="s">
        <v>1</v>
      </c>
      <c r="E5" s="3">
        <v>3</v>
      </c>
      <c r="F5" s="2">
        <f>AVERAGE(B2:B201)</f>
        <v>20.20429644190531</v>
      </c>
      <c r="G5" s="3">
        <v>200</v>
      </c>
    </row>
    <row r="6" spans="1:8" ht="17" thickBot="1" x14ac:dyDescent="0.25">
      <c r="A6" s="25">
        <v>12.209561316784587</v>
      </c>
      <c r="B6" s="25">
        <v>15.481854267382767</v>
      </c>
    </row>
    <row r="7" spans="1:8" x14ac:dyDescent="0.2">
      <c r="A7" s="25">
        <v>9.1037749173413118</v>
      </c>
      <c r="B7" s="25">
        <v>21.75879557172863</v>
      </c>
      <c r="D7" s="10" t="s">
        <v>3</v>
      </c>
      <c r="E7" s="4"/>
      <c r="F7" s="11" t="s">
        <v>4</v>
      </c>
      <c r="G7" s="4"/>
      <c r="H7" s="5"/>
    </row>
    <row r="8" spans="1:8" x14ac:dyDescent="0.2">
      <c r="A8" s="25">
        <v>10.353557593235079</v>
      </c>
      <c r="B8" s="25">
        <v>22.467184023488954</v>
      </c>
      <c r="D8" s="6"/>
      <c r="E8" s="7"/>
      <c r="F8" s="7"/>
      <c r="G8" s="7"/>
      <c r="H8" s="8"/>
    </row>
    <row r="9" spans="1:8" x14ac:dyDescent="0.2">
      <c r="A9" s="25">
        <v>10.737953624929153</v>
      </c>
      <c r="B9" s="25">
        <v>18.24197133571187</v>
      </c>
      <c r="D9" s="26"/>
      <c r="E9" s="27"/>
      <c r="F9" s="29">
        <f>ABS((F4-F5)/SQRT((E4/G4)+(E5/G5)))</f>
        <v>64.68356414524979</v>
      </c>
      <c r="G9" s="7"/>
      <c r="H9" s="8"/>
    </row>
    <row r="10" spans="1:8" x14ac:dyDescent="0.2">
      <c r="A10" s="25">
        <v>10.813255667946915</v>
      </c>
      <c r="B10" s="25">
        <v>20.576170422860606</v>
      </c>
      <c r="D10" s="28"/>
      <c r="E10" s="27"/>
      <c r="F10" s="29"/>
      <c r="G10" s="7"/>
      <c r="H10" s="8"/>
    </row>
    <row r="11" spans="1:8" ht="17" thickBot="1" x14ac:dyDescent="0.25">
      <c r="A11" s="25">
        <v>7.9654329953939289</v>
      </c>
      <c r="B11" s="25">
        <v>21.314241553807285</v>
      </c>
      <c r="D11" s="9"/>
      <c r="E11" s="12"/>
      <c r="F11" s="13">
        <f>_xlfn.NORM.S.INV(0.975)</f>
        <v>1.9599639845400536</v>
      </c>
      <c r="G11" s="12" t="s">
        <v>8</v>
      </c>
      <c r="H11" s="14" t="s">
        <v>9</v>
      </c>
    </row>
    <row r="12" spans="1:8" x14ac:dyDescent="0.2">
      <c r="A12" s="25">
        <v>10.26679195856585</v>
      </c>
      <c r="B12" s="25">
        <v>22.520142725803829</v>
      </c>
      <c r="D12" s="4"/>
      <c r="E12" s="4"/>
      <c r="F12" s="4"/>
      <c r="G12" s="4"/>
      <c r="H12" s="4"/>
    </row>
    <row r="13" spans="1:8" ht="17" thickBot="1" x14ac:dyDescent="0.25">
      <c r="A13" s="25">
        <v>9.1415165009341042</v>
      </c>
      <c r="B13" s="25">
        <v>19.779385558995536</v>
      </c>
    </row>
    <row r="14" spans="1:8" x14ac:dyDescent="0.2">
      <c r="A14" s="25">
        <v>10.099575841405105</v>
      </c>
      <c r="B14" s="25">
        <v>17.523564964304086</v>
      </c>
      <c r="D14" s="10" t="s">
        <v>10</v>
      </c>
      <c r="E14" s="4"/>
      <c r="F14" s="11" t="s">
        <v>11</v>
      </c>
      <c r="G14" s="5"/>
    </row>
    <row r="15" spans="1:8" x14ac:dyDescent="0.2">
      <c r="A15" s="25">
        <v>8.3686609305780255</v>
      </c>
      <c r="B15" s="25">
        <v>17.537537283300768</v>
      </c>
      <c r="D15" s="6"/>
      <c r="E15" s="7"/>
      <c r="F15" s="7"/>
      <c r="G15" s="8"/>
    </row>
    <row r="16" spans="1:8" x14ac:dyDescent="0.2">
      <c r="A16" s="25">
        <v>10.872954184401666</v>
      </c>
      <c r="B16" s="25">
        <v>25.745860934250413</v>
      </c>
      <c r="D16" s="15"/>
      <c r="E16" s="2">
        <f>VAR(A2:A101)</f>
        <v>1.0595656639505415</v>
      </c>
      <c r="F16" s="2"/>
      <c r="G16" s="8"/>
    </row>
    <row r="17" spans="1:7" x14ac:dyDescent="0.2">
      <c r="A17" s="25">
        <v>9.3603333176048515</v>
      </c>
      <c r="B17" s="25">
        <v>21.37037300073613</v>
      </c>
      <c r="D17" s="15"/>
      <c r="E17" s="2">
        <f>VAR(B2:B201)</f>
        <v>10.153739117549108</v>
      </c>
      <c r="F17" s="2"/>
      <c r="G17" s="8"/>
    </row>
    <row r="18" spans="1:7" x14ac:dyDescent="0.2">
      <c r="A18" s="25">
        <v>10.223872837344498</v>
      </c>
      <c r="B18" s="25">
        <v>18.158200914892063</v>
      </c>
      <c r="D18" s="16" t="s">
        <v>12</v>
      </c>
      <c r="E18" s="2">
        <f>E16/E17</f>
        <v>0.10435226389845416</v>
      </c>
      <c r="F18" s="2"/>
      <c r="G18" s="8"/>
    </row>
    <row r="19" spans="1:7" x14ac:dyDescent="0.2">
      <c r="A19" s="25">
        <v>10.958822264124871</v>
      </c>
      <c r="B19" s="25">
        <v>21.761536408027247</v>
      </c>
      <c r="D19" s="15"/>
      <c r="E19" s="2">
        <f>_xlfn.F.INV(0.975, 99,199)</f>
        <v>1.3945034832101288</v>
      </c>
      <c r="F19" s="2" t="s">
        <v>13</v>
      </c>
      <c r="G19" s="8"/>
    </row>
    <row r="20" spans="1:7" ht="17" thickBot="1" x14ac:dyDescent="0.25">
      <c r="A20" s="25">
        <v>9.6878293980072794</v>
      </c>
      <c r="B20" s="25">
        <v>16.900247713765236</v>
      </c>
      <c r="D20" s="17"/>
      <c r="E20" s="18">
        <f>_xlfn.F.INV(0.025, 99, 199)</f>
        <v>0.70296249749057005</v>
      </c>
      <c r="F20" s="18" t="s">
        <v>13</v>
      </c>
      <c r="G20" s="19" t="s">
        <v>9</v>
      </c>
    </row>
    <row r="21" spans="1:7" x14ac:dyDescent="0.2">
      <c r="A21" s="25">
        <v>10.111506163563082</v>
      </c>
      <c r="B21" s="25">
        <v>16.794277790826371</v>
      </c>
    </row>
    <row r="22" spans="1:7" x14ac:dyDescent="0.2">
      <c r="A22" s="25">
        <v>11.084677518509174</v>
      </c>
      <c r="B22" s="25">
        <v>17.620888563958552</v>
      </c>
    </row>
    <row r="23" spans="1:7" x14ac:dyDescent="0.2">
      <c r="A23" s="25">
        <v>10.253031231395411</v>
      </c>
      <c r="B23" s="25">
        <v>22.507162846346645</v>
      </c>
    </row>
    <row r="24" spans="1:7" x14ac:dyDescent="0.2">
      <c r="A24" s="25">
        <v>9.3748617609830767</v>
      </c>
      <c r="B24" s="25">
        <v>24.649147711647835</v>
      </c>
    </row>
    <row r="25" spans="1:7" x14ac:dyDescent="0.2">
      <c r="A25" s="25">
        <v>10.359688342607674</v>
      </c>
      <c r="B25" s="25">
        <v>20.132074720683367</v>
      </c>
    </row>
    <row r="26" spans="1:7" x14ac:dyDescent="0.2">
      <c r="A26" s="25">
        <v>8.4569053396659442</v>
      </c>
      <c r="B26" s="25">
        <v>22.458734785714121</v>
      </c>
    </row>
    <row r="27" spans="1:7" x14ac:dyDescent="0.2">
      <c r="A27" s="25">
        <v>10.079715728428559</v>
      </c>
      <c r="B27" s="25">
        <v>17.906369135586893</v>
      </c>
    </row>
    <row r="28" spans="1:7" x14ac:dyDescent="0.2">
      <c r="A28" s="25">
        <v>8.9518321445016191</v>
      </c>
      <c r="B28" s="25">
        <v>19.421965984062783</v>
      </c>
    </row>
    <row r="29" spans="1:7" x14ac:dyDescent="0.2">
      <c r="A29" s="25">
        <v>11.136706551757673</v>
      </c>
      <c r="B29" s="25">
        <v>22.152368733138974</v>
      </c>
    </row>
    <row r="30" spans="1:7" x14ac:dyDescent="0.2">
      <c r="A30" s="25">
        <v>10.206975810375752</v>
      </c>
      <c r="B30" s="25">
        <v>21.013843364330839</v>
      </c>
    </row>
    <row r="31" spans="1:7" x14ac:dyDescent="0.2">
      <c r="A31" s="25">
        <v>8.9546126091108889</v>
      </c>
      <c r="B31" s="25">
        <v>20.03568145413567</v>
      </c>
    </row>
    <row r="32" spans="1:7" x14ac:dyDescent="0.2">
      <c r="A32" s="25">
        <v>8.6156022253303828</v>
      </c>
      <c r="B32" s="25">
        <v>16.668058599991564</v>
      </c>
    </row>
    <row r="33" spans="1:2" x14ac:dyDescent="0.2">
      <c r="A33" s="25">
        <v>9.9485445156040626</v>
      </c>
      <c r="B33" s="25">
        <v>22.901881312590156</v>
      </c>
    </row>
    <row r="34" spans="1:2" x14ac:dyDescent="0.2">
      <c r="A34" s="25">
        <v>11.851506767074595</v>
      </c>
      <c r="B34" s="25">
        <v>19.872316857924563</v>
      </c>
    </row>
    <row r="35" spans="1:2" x14ac:dyDescent="0.2">
      <c r="A35" s="25">
        <v>8.8560247643596011</v>
      </c>
      <c r="B35" s="25">
        <v>20.792434204768504</v>
      </c>
    </row>
    <row r="36" spans="1:2" x14ac:dyDescent="0.2">
      <c r="A36" s="25">
        <v>9.4094520176112812</v>
      </c>
      <c r="B36" s="25">
        <v>16.855342023937677</v>
      </c>
    </row>
    <row r="37" spans="1:2" x14ac:dyDescent="0.2">
      <c r="A37" s="25">
        <v>9.3039761525866762</v>
      </c>
      <c r="B37" s="25">
        <v>25.795169333320047</v>
      </c>
    </row>
    <row r="38" spans="1:2" x14ac:dyDescent="0.2">
      <c r="A38" s="25">
        <v>10.523151828508562</v>
      </c>
      <c r="B38" s="25">
        <v>21.487029428613141</v>
      </c>
    </row>
    <row r="39" spans="1:2" x14ac:dyDescent="0.2">
      <c r="A39" s="25">
        <v>9.5073226913421287</v>
      </c>
      <c r="B39" s="25">
        <v>19.745498754589921</v>
      </c>
    </row>
    <row r="40" spans="1:2" x14ac:dyDescent="0.2">
      <c r="A40" s="25">
        <v>10.833277971822998</v>
      </c>
      <c r="B40" s="25">
        <v>14.986570047583609</v>
      </c>
    </row>
    <row r="41" spans="1:2" x14ac:dyDescent="0.2">
      <c r="A41" s="25">
        <v>10.238251831773017</v>
      </c>
      <c r="B41" s="25">
        <v>22.121122591847797</v>
      </c>
    </row>
    <row r="42" spans="1:2" x14ac:dyDescent="0.2">
      <c r="A42" s="25">
        <v>9.1111811301034358</v>
      </c>
      <c r="B42" s="25">
        <v>21.299713215372268</v>
      </c>
    </row>
    <row r="43" spans="1:2" x14ac:dyDescent="0.2">
      <c r="A43" s="25">
        <v>9.2067026177978057</v>
      </c>
      <c r="B43" s="25">
        <v>25.611738026220337</v>
      </c>
    </row>
    <row r="44" spans="1:2" x14ac:dyDescent="0.2">
      <c r="A44" s="25">
        <v>9.0149784387777441</v>
      </c>
      <c r="B44" s="25">
        <v>20.308755989191436</v>
      </c>
    </row>
    <row r="45" spans="1:2" x14ac:dyDescent="0.2">
      <c r="A45" s="25">
        <v>11.595085908872912</v>
      </c>
      <c r="B45" s="25">
        <v>20.056287673458517</v>
      </c>
    </row>
    <row r="46" spans="1:2" x14ac:dyDescent="0.2">
      <c r="A46" s="25">
        <v>9.4244444321441705</v>
      </c>
      <c r="B46" s="25">
        <v>15.962706550052042</v>
      </c>
    </row>
    <row r="47" spans="1:2" x14ac:dyDescent="0.2">
      <c r="A47" s="25">
        <v>11.642408098764653</v>
      </c>
      <c r="B47" s="25">
        <v>15.730288305512138</v>
      </c>
    </row>
    <row r="48" spans="1:2" x14ac:dyDescent="0.2">
      <c r="A48" s="25">
        <v>9.6219005036026122</v>
      </c>
      <c r="B48" s="25">
        <v>20.614732024275956</v>
      </c>
    </row>
    <row r="49" spans="1:2" x14ac:dyDescent="0.2">
      <c r="A49" s="25">
        <v>8.7284186391445768</v>
      </c>
      <c r="B49" s="25">
        <v>19.544532182023509</v>
      </c>
    </row>
    <row r="50" spans="1:2" x14ac:dyDescent="0.2">
      <c r="A50" s="25">
        <v>9.9443293381016868</v>
      </c>
      <c r="B50" s="25">
        <v>23.30753302280058</v>
      </c>
    </row>
    <row r="51" spans="1:2" x14ac:dyDescent="0.2">
      <c r="A51" s="25">
        <v>10.592650490227504</v>
      </c>
      <c r="B51" s="25">
        <v>21.865462594166324</v>
      </c>
    </row>
    <row r="52" spans="1:2" x14ac:dyDescent="0.2">
      <c r="A52" s="25">
        <v>9.6228172397642524</v>
      </c>
      <c r="B52" s="25">
        <v>19.318511838037601</v>
      </c>
    </row>
    <row r="53" spans="1:2" x14ac:dyDescent="0.2">
      <c r="A53" s="25">
        <v>9.998151398226522</v>
      </c>
      <c r="B53" s="25">
        <v>26.097690534616781</v>
      </c>
    </row>
    <row r="54" spans="1:2" x14ac:dyDescent="0.2">
      <c r="A54" s="25">
        <v>10.556087001630763</v>
      </c>
      <c r="B54" s="25">
        <v>16.366218063293815</v>
      </c>
    </row>
    <row r="55" spans="1:2" x14ac:dyDescent="0.2">
      <c r="A55" s="25">
        <v>8.9853062620272848</v>
      </c>
      <c r="B55" s="25">
        <v>17.619833389354259</v>
      </c>
    </row>
    <row r="56" spans="1:2" x14ac:dyDescent="0.2">
      <c r="A56" s="25">
        <v>9.7512876534088342</v>
      </c>
      <c r="B56" s="25">
        <v>16.709967296147667</v>
      </c>
    </row>
    <row r="57" spans="1:2" x14ac:dyDescent="0.2">
      <c r="A57" s="25">
        <v>11.174676065857302</v>
      </c>
      <c r="B57" s="25">
        <v>18.180595818664063</v>
      </c>
    </row>
    <row r="58" spans="1:2" x14ac:dyDescent="0.2">
      <c r="A58" s="25">
        <v>9.1493968156770986</v>
      </c>
      <c r="B58" s="25">
        <v>20.152563713732974</v>
      </c>
    </row>
    <row r="59" spans="1:2" x14ac:dyDescent="0.2">
      <c r="A59" s="25">
        <v>10.407571655933147</v>
      </c>
      <c r="B59" s="25">
        <v>17.941644524220752</v>
      </c>
    </row>
    <row r="60" spans="1:2" x14ac:dyDescent="0.2">
      <c r="A60" s="25">
        <v>9.4934623492726331</v>
      </c>
      <c r="B60" s="25">
        <v>21.17342736261039</v>
      </c>
    </row>
    <row r="61" spans="1:2" x14ac:dyDescent="0.2">
      <c r="A61" s="25">
        <v>9.7239705440015278</v>
      </c>
      <c r="B61" s="25">
        <v>18.443236251836915</v>
      </c>
    </row>
    <row r="62" spans="1:2" x14ac:dyDescent="0.2">
      <c r="A62" s="25">
        <v>8.9557230410778512</v>
      </c>
      <c r="B62" s="25">
        <v>17.54941677474233</v>
      </c>
    </row>
    <row r="63" spans="1:2" x14ac:dyDescent="0.2">
      <c r="A63" s="25">
        <v>8.5432993145910086</v>
      </c>
      <c r="B63" s="25">
        <v>16.286289241548438</v>
      </c>
    </row>
    <row r="64" spans="1:2" x14ac:dyDescent="0.2">
      <c r="A64" s="25">
        <v>7.0160567833693559</v>
      </c>
      <c r="B64" s="25">
        <v>20.381591612085991</v>
      </c>
    </row>
    <row r="65" spans="1:2" x14ac:dyDescent="0.2">
      <c r="A65" s="25">
        <v>9.2656154622149778</v>
      </c>
      <c r="B65" s="25">
        <v>24.849800514485725</v>
      </c>
    </row>
    <row r="66" spans="1:2" x14ac:dyDescent="0.2">
      <c r="A66" s="25">
        <v>9.3568593049742379</v>
      </c>
      <c r="B66" s="25">
        <v>15.128593460938372</v>
      </c>
    </row>
    <row r="67" spans="1:2" x14ac:dyDescent="0.2">
      <c r="A67" s="25">
        <v>9.5372587105031137</v>
      </c>
      <c r="B67" s="25">
        <v>16.30413779829474</v>
      </c>
    </row>
    <row r="68" spans="1:2" x14ac:dyDescent="0.2">
      <c r="A68" s="25">
        <v>10.423842154584317</v>
      </c>
      <c r="B68" s="25">
        <v>24.65859899292515</v>
      </c>
    </row>
    <row r="69" spans="1:2" x14ac:dyDescent="0.2">
      <c r="A69" s="25">
        <v>10.705168284431469</v>
      </c>
      <c r="B69" s="25">
        <v>16.648218074008938</v>
      </c>
    </row>
    <row r="70" spans="1:2" x14ac:dyDescent="0.2">
      <c r="A70" s="25">
        <v>10.894386579099727</v>
      </c>
      <c r="B70" s="25">
        <v>25.9867941428455</v>
      </c>
    </row>
    <row r="71" spans="1:2" x14ac:dyDescent="0.2">
      <c r="A71" s="25">
        <v>9.4945779697496473</v>
      </c>
      <c r="B71" s="25">
        <v>21.61129281976979</v>
      </c>
    </row>
    <row r="72" spans="1:2" x14ac:dyDescent="0.2">
      <c r="A72" s="25">
        <v>11.407549287899119</v>
      </c>
      <c r="B72" s="25">
        <v>18.033647672081639</v>
      </c>
    </row>
    <row r="73" spans="1:2" x14ac:dyDescent="0.2">
      <c r="A73" s="25">
        <v>9.3942854766224819</v>
      </c>
      <c r="B73" s="25">
        <v>24.367741089135752</v>
      </c>
    </row>
    <row r="74" spans="1:2" x14ac:dyDescent="0.2">
      <c r="A74" s="25">
        <v>8.8982458917302445</v>
      </c>
      <c r="B74" s="25">
        <v>18.291548063932176</v>
      </c>
    </row>
    <row r="75" spans="1:2" x14ac:dyDescent="0.2">
      <c r="A75" s="25">
        <v>9.6043283609621231</v>
      </c>
      <c r="B75" s="25">
        <v>16.677272776494792</v>
      </c>
    </row>
    <row r="76" spans="1:2" x14ac:dyDescent="0.2">
      <c r="A76" s="25">
        <v>7.8952212594180455</v>
      </c>
      <c r="B76" s="25">
        <v>23.280307043634181</v>
      </c>
    </row>
    <row r="77" spans="1:2" x14ac:dyDescent="0.2">
      <c r="A77" s="25">
        <v>11.902125201276027</v>
      </c>
      <c r="B77" s="25">
        <v>21.189840367017094</v>
      </c>
    </row>
    <row r="78" spans="1:2" x14ac:dyDescent="0.2">
      <c r="A78" s="25">
        <v>9.7583620002769962</v>
      </c>
      <c r="B78" s="25">
        <v>23.773397681875242</v>
      </c>
    </row>
    <row r="79" spans="1:2" x14ac:dyDescent="0.2">
      <c r="A79" s="25">
        <v>8.9351902904991114</v>
      </c>
      <c r="B79" s="25">
        <v>15.044470146026665</v>
      </c>
    </row>
    <row r="80" spans="1:2" x14ac:dyDescent="0.2">
      <c r="A80" s="25">
        <v>9.0969700106846041</v>
      </c>
      <c r="B80" s="25">
        <v>21.907538628363742</v>
      </c>
    </row>
    <row r="81" spans="1:2" x14ac:dyDescent="0.2">
      <c r="A81" s="25">
        <v>10.94145068409013</v>
      </c>
      <c r="B81" s="25">
        <v>24.870600720692082</v>
      </c>
    </row>
    <row r="82" spans="1:2" x14ac:dyDescent="0.2">
      <c r="A82" s="25">
        <v>10.969627461935039</v>
      </c>
      <c r="B82" s="25">
        <v>22.617763745873106</v>
      </c>
    </row>
    <row r="83" spans="1:2" x14ac:dyDescent="0.2">
      <c r="A83" s="25">
        <v>12.017833604590525</v>
      </c>
      <c r="B83" s="25">
        <v>15.374926385021821</v>
      </c>
    </row>
    <row r="84" spans="1:2" x14ac:dyDescent="0.2">
      <c r="A84" s="25">
        <v>10.631256426375421</v>
      </c>
      <c r="B84" s="25">
        <v>22.091868089733321</v>
      </c>
    </row>
    <row r="85" spans="1:2" x14ac:dyDescent="0.2">
      <c r="A85" s="25">
        <v>9.9408715961463567</v>
      </c>
      <c r="B85" s="25">
        <v>19.870059078036931</v>
      </c>
    </row>
    <row r="86" spans="1:2" x14ac:dyDescent="0.2">
      <c r="A86" s="25">
        <v>10.315887467741488</v>
      </c>
      <c r="B86" s="25">
        <v>18.766804260735569</v>
      </c>
    </row>
    <row r="87" spans="1:2" x14ac:dyDescent="0.2">
      <c r="A87" s="25">
        <v>10.23540776437151</v>
      </c>
      <c r="B87" s="25">
        <v>21.932130864627503</v>
      </c>
    </row>
    <row r="88" spans="1:2" x14ac:dyDescent="0.2">
      <c r="A88" s="25">
        <v>8.092416557100826</v>
      </c>
      <c r="B88" s="25">
        <v>21.403459603630591</v>
      </c>
    </row>
    <row r="89" spans="1:2" x14ac:dyDescent="0.2">
      <c r="A89" s="25">
        <v>11.568141737099149</v>
      </c>
      <c r="B89" s="25">
        <v>19.413810023459636</v>
      </c>
    </row>
    <row r="90" spans="1:2" x14ac:dyDescent="0.2">
      <c r="A90" s="25">
        <v>10.735212747795776</v>
      </c>
      <c r="B90" s="25">
        <v>20.057528043951468</v>
      </c>
    </row>
    <row r="91" spans="1:2" x14ac:dyDescent="0.2">
      <c r="A91" s="25">
        <v>11.13788571015079</v>
      </c>
      <c r="B91" s="25">
        <v>19.909160823050581</v>
      </c>
    </row>
    <row r="92" spans="1:2" x14ac:dyDescent="0.2">
      <c r="A92" s="25">
        <v>8.607614322215273</v>
      </c>
      <c r="B92" s="25">
        <v>19.553740694227759</v>
      </c>
    </row>
    <row r="93" spans="1:2" x14ac:dyDescent="0.2">
      <c r="A93" s="25">
        <v>9.6741213912370103</v>
      </c>
      <c r="B93" s="25">
        <v>20.570836199435142</v>
      </c>
    </row>
    <row r="94" spans="1:2" x14ac:dyDescent="0.2">
      <c r="A94" s="25">
        <v>10.754062068355919</v>
      </c>
      <c r="B94" s="25">
        <v>20.997074435667507</v>
      </c>
    </row>
    <row r="95" spans="1:2" x14ac:dyDescent="0.2">
      <c r="A95" s="25">
        <v>10.804030795284095</v>
      </c>
      <c r="B95" s="25">
        <v>25.041638959486651</v>
      </c>
    </row>
    <row r="96" spans="1:2" x14ac:dyDescent="0.2">
      <c r="A96" s="25">
        <v>10.869286755863985</v>
      </c>
      <c r="B96" s="25">
        <v>16.319782183692592</v>
      </c>
    </row>
    <row r="97" spans="1:2" x14ac:dyDescent="0.2">
      <c r="A97" s="25">
        <v>10.392525936488321</v>
      </c>
      <c r="B97" s="25">
        <v>21.115288502655016</v>
      </c>
    </row>
    <row r="98" spans="1:2" x14ac:dyDescent="0.2">
      <c r="A98" s="25">
        <v>11.857934430498617</v>
      </c>
      <c r="B98" s="25">
        <v>21.126691265687082</v>
      </c>
    </row>
    <row r="99" spans="1:2" x14ac:dyDescent="0.2">
      <c r="A99" s="25">
        <v>9.9988429992461381</v>
      </c>
      <c r="B99" s="25">
        <v>22.549312061689513</v>
      </c>
    </row>
    <row r="100" spans="1:2" x14ac:dyDescent="0.2">
      <c r="A100" s="25">
        <v>9.5656168002884652</v>
      </c>
      <c r="B100" s="25">
        <v>17.138659995522545</v>
      </c>
    </row>
    <row r="101" spans="1:2" x14ac:dyDescent="0.2">
      <c r="A101" s="25">
        <v>9.0155694871231837</v>
      </c>
      <c r="B101" s="25">
        <v>21.690675001070591</v>
      </c>
    </row>
    <row r="102" spans="1:2" x14ac:dyDescent="0.2">
      <c r="B102" s="2">
        <v>18.030414291489823</v>
      </c>
    </row>
    <row r="103" spans="1:2" x14ac:dyDescent="0.2">
      <c r="B103" s="2">
        <v>19.515310041249649</v>
      </c>
    </row>
    <row r="104" spans="1:2" x14ac:dyDescent="0.2">
      <c r="B104" s="2">
        <v>28.76775244927812</v>
      </c>
    </row>
    <row r="105" spans="1:2" x14ac:dyDescent="0.2">
      <c r="B105" s="2">
        <v>21.63684001365986</v>
      </c>
    </row>
    <row r="106" spans="1:2" x14ac:dyDescent="0.2">
      <c r="B106" s="2">
        <v>22.665932274622289</v>
      </c>
    </row>
    <row r="107" spans="1:2" x14ac:dyDescent="0.2">
      <c r="B107" s="2">
        <v>22.065909569068683</v>
      </c>
    </row>
    <row r="108" spans="1:2" x14ac:dyDescent="0.2">
      <c r="B108" s="2">
        <v>17.96411053139002</v>
      </c>
    </row>
    <row r="109" spans="1:2" x14ac:dyDescent="0.2">
      <c r="B109" s="2">
        <v>20.539390298206254</v>
      </c>
    </row>
    <row r="110" spans="1:2" x14ac:dyDescent="0.2">
      <c r="B110" s="2">
        <v>21.235056540804486</v>
      </c>
    </row>
    <row r="111" spans="1:2" x14ac:dyDescent="0.2">
      <c r="B111" s="2">
        <v>20.839466418960509</v>
      </c>
    </row>
    <row r="112" spans="1:2" x14ac:dyDescent="0.2">
      <c r="B112" s="2">
        <v>25.742269197642415</v>
      </c>
    </row>
    <row r="113" spans="2:2" x14ac:dyDescent="0.2">
      <c r="B113" s="2">
        <v>12.235933170967312</v>
      </c>
    </row>
    <row r="114" spans="2:2" x14ac:dyDescent="0.2">
      <c r="B114" s="2">
        <v>16.417587782513234</v>
      </c>
    </row>
    <row r="115" spans="2:2" x14ac:dyDescent="0.2">
      <c r="B115" s="2">
        <v>20.267273931346569</v>
      </c>
    </row>
    <row r="116" spans="2:2" x14ac:dyDescent="0.2">
      <c r="B116" s="2">
        <v>18.401710634823722</v>
      </c>
    </row>
    <row r="117" spans="2:2" x14ac:dyDescent="0.2">
      <c r="B117" s="2">
        <v>18.777413240251065</v>
      </c>
    </row>
    <row r="118" spans="2:2" x14ac:dyDescent="0.2">
      <c r="B118" s="2">
        <v>15.970013720965236</v>
      </c>
    </row>
    <row r="119" spans="2:2" x14ac:dyDescent="0.2">
      <c r="B119" s="2">
        <v>15.289871944333914</v>
      </c>
    </row>
    <row r="120" spans="2:2" x14ac:dyDescent="0.2">
      <c r="B120" s="2">
        <v>24.392548740813762</v>
      </c>
    </row>
    <row r="121" spans="2:2" x14ac:dyDescent="0.2">
      <c r="B121" s="2">
        <v>23.601637514631733</v>
      </c>
    </row>
    <row r="122" spans="2:2" x14ac:dyDescent="0.2">
      <c r="B122" s="2">
        <v>17.362837092308165</v>
      </c>
    </row>
    <row r="123" spans="2:2" x14ac:dyDescent="0.2">
      <c r="B123" s="2">
        <v>19.371178661875604</v>
      </c>
    </row>
    <row r="124" spans="2:2" x14ac:dyDescent="0.2">
      <c r="B124" s="2">
        <v>21.876301692729843</v>
      </c>
    </row>
    <row r="125" spans="2:2" x14ac:dyDescent="0.2">
      <c r="B125" s="2">
        <v>15.264521663160977</v>
      </c>
    </row>
    <row r="126" spans="2:2" x14ac:dyDescent="0.2">
      <c r="B126" s="2">
        <v>18.913536389699281</v>
      </c>
    </row>
    <row r="127" spans="2:2" x14ac:dyDescent="0.2">
      <c r="B127" s="2">
        <v>16.960628968017446</v>
      </c>
    </row>
    <row r="128" spans="2:2" x14ac:dyDescent="0.2">
      <c r="B128" s="2">
        <v>21.568059760977579</v>
      </c>
    </row>
    <row r="129" spans="2:2" x14ac:dyDescent="0.2">
      <c r="B129" s="2">
        <v>18.501796743813308</v>
      </c>
    </row>
    <row r="130" spans="2:2" x14ac:dyDescent="0.2">
      <c r="B130" s="2">
        <v>21.939385300764201</v>
      </c>
    </row>
    <row r="131" spans="2:2" x14ac:dyDescent="0.2">
      <c r="B131" s="2">
        <v>20.120758212484436</v>
      </c>
    </row>
    <row r="132" spans="2:2" x14ac:dyDescent="0.2">
      <c r="B132" s="2">
        <v>21.941039364604809</v>
      </c>
    </row>
    <row r="133" spans="2:2" x14ac:dyDescent="0.2">
      <c r="B133" s="2">
        <v>14.502969740766499</v>
      </c>
    </row>
    <row r="134" spans="2:2" x14ac:dyDescent="0.2">
      <c r="B134" s="2">
        <v>28.105855190708581</v>
      </c>
    </row>
    <row r="135" spans="2:2" x14ac:dyDescent="0.2">
      <c r="B135" s="2">
        <v>22.154403764757344</v>
      </c>
    </row>
    <row r="136" spans="2:2" x14ac:dyDescent="0.2">
      <c r="B136" s="2">
        <v>21.821523604601808</v>
      </c>
    </row>
    <row r="137" spans="2:2" x14ac:dyDescent="0.2">
      <c r="B137" s="2">
        <v>16.290898273880742</v>
      </c>
    </row>
    <row r="138" spans="2:2" x14ac:dyDescent="0.2">
      <c r="B138" s="2">
        <v>24.808556314571661</v>
      </c>
    </row>
    <row r="139" spans="2:2" x14ac:dyDescent="0.2">
      <c r="B139" s="2">
        <v>17.733113001314141</v>
      </c>
    </row>
    <row r="140" spans="2:2" x14ac:dyDescent="0.2">
      <c r="B140" s="2">
        <v>26.388104406067612</v>
      </c>
    </row>
    <row r="141" spans="2:2" x14ac:dyDescent="0.2">
      <c r="B141" s="2">
        <v>17.718975083376257</v>
      </c>
    </row>
    <row r="142" spans="2:2" x14ac:dyDescent="0.2">
      <c r="B142" s="2">
        <v>22.671263231679788</v>
      </c>
    </row>
    <row r="143" spans="2:2" x14ac:dyDescent="0.2">
      <c r="B143" s="2">
        <v>24.155462381594148</v>
      </c>
    </row>
    <row r="144" spans="2:2" x14ac:dyDescent="0.2">
      <c r="B144" s="2">
        <v>21.147331899684392</v>
      </c>
    </row>
    <row r="145" spans="2:2" x14ac:dyDescent="0.2">
      <c r="B145" s="2">
        <v>17.393389771163637</v>
      </c>
    </row>
    <row r="146" spans="2:2" x14ac:dyDescent="0.2">
      <c r="B146" s="2">
        <v>24.200822495453181</v>
      </c>
    </row>
    <row r="147" spans="2:2" x14ac:dyDescent="0.2">
      <c r="B147" s="2">
        <v>15.737726268961408</v>
      </c>
    </row>
    <row r="148" spans="2:2" x14ac:dyDescent="0.2">
      <c r="B148" s="2">
        <v>21.588281447641013</v>
      </c>
    </row>
    <row r="149" spans="2:2" x14ac:dyDescent="0.2">
      <c r="B149" s="2">
        <v>24.412210730016618</v>
      </c>
    </row>
    <row r="150" spans="2:2" x14ac:dyDescent="0.2">
      <c r="B150" s="2">
        <v>18.555648149267626</v>
      </c>
    </row>
    <row r="151" spans="2:2" x14ac:dyDescent="0.2">
      <c r="B151" s="2">
        <v>21.715075782685304</v>
      </c>
    </row>
    <row r="152" spans="2:2" x14ac:dyDescent="0.2">
      <c r="B152" s="2">
        <v>21.597633438078486</v>
      </c>
    </row>
    <row r="153" spans="2:2" x14ac:dyDescent="0.2">
      <c r="B153" s="2">
        <v>20.792262496415532</v>
      </c>
    </row>
    <row r="154" spans="2:2" x14ac:dyDescent="0.2">
      <c r="B154" s="2">
        <v>12.823220863522737</v>
      </c>
    </row>
    <row r="155" spans="2:2" x14ac:dyDescent="0.2">
      <c r="B155" s="2">
        <v>15.701515034209283</v>
      </c>
    </row>
    <row r="156" spans="2:2" x14ac:dyDescent="0.2">
      <c r="B156" s="2">
        <v>18.642789809678575</v>
      </c>
    </row>
    <row r="157" spans="2:2" x14ac:dyDescent="0.2">
      <c r="B157" s="2">
        <v>20.255668868226422</v>
      </c>
    </row>
    <row r="158" spans="2:2" x14ac:dyDescent="0.2">
      <c r="B158" s="2">
        <v>18.659325424276066</v>
      </c>
    </row>
    <row r="159" spans="2:2" x14ac:dyDescent="0.2">
      <c r="B159" s="2">
        <v>21.022537857359932</v>
      </c>
    </row>
    <row r="160" spans="2:2" x14ac:dyDescent="0.2">
      <c r="B160" s="2">
        <v>19.748071953592049</v>
      </c>
    </row>
    <row r="161" spans="2:2" x14ac:dyDescent="0.2">
      <c r="B161" s="2">
        <v>20.146262680455749</v>
      </c>
    </row>
    <row r="162" spans="2:2" x14ac:dyDescent="0.2">
      <c r="B162" s="2">
        <v>22.974918871938623</v>
      </c>
    </row>
    <row r="163" spans="2:2" x14ac:dyDescent="0.2">
      <c r="B163" s="2">
        <v>17.831300647419305</v>
      </c>
    </row>
    <row r="164" spans="2:2" x14ac:dyDescent="0.2">
      <c r="B164" s="2">
        <v>14.049504033253148</v>
      </c>
    </row>
    <row r="165" spans="2:2" x14ac:dyDescent="0.2">
      <c r="B165" s="2">
        <v>17.990034715123404</v>
      </c>
    </row>
    <row r="166" spans="2:2" x14ac:dyDescent="0.2">
      <c r="B166" s="2">
        <v>18.909814385827172</v>
      </c>
    </row>
    <row r="167" spans="2:2" x14ac:dyDescent="0.2">
      <c r="B167" s="2">
        <v>21.403082461354042</v>
      </c>
    </row>
    <row r="168" spans="2:2" x14ac:dyDescent="0.2">
      <c r="B168" s="2">
        <v>19.257591959073906</v>
      </c>
    </row>
    <row r="169" spans="2:2" x14ac:dyDescent="0.2">
      <c r="B169" s="2">
        <v>20.387931714013458</v>
      </c>
    </row>
    <row r="170" spans="2:2" x14ac:dyDescent="0.2">
      <c r="B170" s="2">
        <v>16.56778362112609</v>
      </c>
    </row>
    <row r="171" spans="2:2" x14ac:dyDescent="0.2">
      <c r="B171" s="2">
        <v>17.059409515192769</v>
      </c>
    </row>
    <row r="172" spans="2:2" x14ac:dyDescent="0.2">
      <c r="B172" s="2">
        <v>24.982179902373652</v>
      </c>
    </row>
    <row r="173" spans="2:2" x14ac:dyDescent="0.2">
      <c r="B173" s="2">
        <v>26.82929968308736</v>
      </c>
    </row>
    <row r="174" spans="2:2" x14ac:dyDescent="0.2">
      <c r="B174" s="2">
        <v>16.650096311088802</v>
      </c>
    </row>
    <row r="175" spans="2:2" x14ac:dyDescent="0.2">
      <c r="B175" s="2">
        <v>23.903637028556982</v>
      </c>
    </row>
    <row r="176" spans="2:2" x14ac:dyDescent="0.2">
      <c r="B176" s="2">
        <v>22.504314581906936</v>
      </c>
    </row>
    <row r="177" spans="2:2" x14ac:dyDescent="0.2">
      <c r="B177" s="2">
        <v>24.210911682220477</v>
      </c>
    </row>
    <row r="178" spans="2:2" x14ac:dyDescent="0.2">
      <c r="B178" s="2">
        <v>25.286610624688365</v>
      </c>
    </row>
    <row r="179" spans="2:2" x14ac:dyDescent="0.2">
      <c r="B179" s="2">
        <v>20.262790719918844</v>
      </c>
    </row>
    <row r="180" spans="2:2" x14ac:dyDescent="0.2">
      <c r="B180" s="2">
        <v>19.153708977201365</v>
      </c>
    </row>
    <row r="181" spans="2:2" x14ac:dyDescent="0.2">
      <c r="B181" s="2">
        <v>15.212152708554243</v>
      </c>
    </row>
    <row r="182" spans="2:2" x14ac:dyDescent="0.2">
      <c r="B182" s="2">
        <v>26.271518574726215</v>
      </c>
    </row>
    <row r="183" spans="2:2" x14ac:dyDescent="0.2">
      <c r="B183" s="2">
        <v>16.381474394222273</v>
      </c>
    </row>
    <row r="184" spans="2:2" x14ac:dyDescent="0.2">
      <c r="B184" s="2">
        <v>20.492299724214721</v>
      </c>
    </row>
    <row r="185" spans="2:2" x14ac:dyDescent="0.2">
      <c r="B185" s="2">
        <v>26.837215311858461</v>
      </c>
    </row>
    <row r="186" spans="2:2" x14ac:dyDescent="0.2">
      <c r="B186" s="2">
        <v>21.608141421029501</v>
      </c>
    </row>
    <row r="187" spans="2:2" x14ac:dyDescent="0.2">
      <c r="B187" s="2">
        <v>20.625607438010451</v>
      </c>
    </row>
    <row r="188" spans="2:2" x14ac:dyDescent="0.2">
      <c r="B188" s="2">
        <v>18.446038576917402</v>
      </c>
    </row>
    <row r="189" spans="2:2" x14ac:dyDescent="0.2">
      <c r="B189" s="2">
        <v>19.517826061411487</v>
      </c>
    </row>
    <row r="190" spans="2:2" x14ac:dyDescent="0.2">
      <c r="B190" s="2">
        <v>18.923622152956131</v>
      </c>
    </row>
    <row r="191" spans="2:2" x14ac:dyDescent="0.2">
      <c r="B191" s="2">
        <v>19.519582804834013</v>
      </c>
    </row>
    <row r="192" spans="2:2" x14ac:dyDescent="0.2">
      <c r="B192" s="2">
        <v>22.974490270717965</v>
      </c>
    </row>
    <row r="193" spans="2:2" x14ac:dyDescent="0.2">
      <c r="B193" s="2">
        <v>25.182548032732122</v>
      </c>
    </row>
    <row r="194" spans="2:2" x14ac:dyDescent="0.2">
      <c r="B194" s="2">
        <v>15.097187958133766</v>
      </c>
    </row>
    <row r="195" spans="2:2" x14ac:dyDescent="0.2">
      <c r="B195" s="2">
        <v>17.68510811228392</v>
      </c>
    </row>
    <row r="196" spans="2:2" x14ac:dyDescent="0.2">
      <c r="B196" s="2">
        <v>14.747660773706135</v>
      </c>
    </row>
    <row r="197" spans="2:2" x14ac:dyDescent="0.2">
      <c r="B197" s="2">
        <v>18.791716772945794</v>
      </c>
    </row>
    <row r="198" spans="2:2" x14ac:dyDescent="0.2">
      <c r="B198" s="2">
        <v>20.471921757949811</v>
      </c>
    </row>
    <row r="199" spans="2:2" x14ac:dyDescent="0.2">
      <c r="B199" s="2">
        <v>23.943685152696368</v>
      </c>
    </row>
    <row r="200" spans="2:2" x14ac:dyDescent="0.2">
      <c r="B200" s="2">
        <v>21.155245452444166</v>
      </c>
    </row>
    <row r="201" spans="2:2" x14ac:dyDescent="0.2">
      <c r="B201" s="2">
        <v>21.927976612929594</v>
      </c>
    </row>
  </sheetData>
  <mergeCells count="2">
    <mergeCell ref="D9:E10"/>
    <mergeCell ref="F9:F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17F4-39DC-BE4E-98C9-AD15853EF468}">
  <dimension ref="A1:Q151"/>
  <sheetViews>
    <sheetView workbookViewId="0">
      <selection activeCell="N25" sqref="N25"/>
    </sheetView>
  </sheetViews>
  <sheetFormatPr baseColWidth="10" defaultRowHeight="16" x14ac:dyDescent="0.2"/>
  <cols>
    <col min="10" max="10" width="12.33203125" style="1" customWidth="1"/>
    <col min="14" max="15" width="11.1640625" customWidth="1"/>
    <col min="16" max="16" width="11.6640625" customWidth="1"/>
  </cols>
  <sheetData>
    <row r="1" spans="1:17" x14ac:dyDescent="0.2">
      <c r="A1" s="3" t="s">
        <v>14</v>
      </c>
      <c r="B1" s="3" t="s">
        <v>15</v>
      </c>
      <c r="D1" s="1" t="s">
        <v>7</v>
      </c>
      <c r="J1" s="3" t="s">
        <v>21</v>
      </c>
      <c r="K1" s="3" t="s">
        <v>22</v>
      </c>
      <c r="L1" s="3" t="s">
        <v>23</v>
      </c>
      <c r="N1" s="2"/>
      <c r="O1" s="25" t="s">
        <v>26</v>
      </c>
    </row>
    <row r="2" spans="1:17" x14ac:dyDescent="0.2">
      <c r="A2" s="3">
        <v>10.75076522162996</v>
      </c>
      <c r="B2" s="3">
        <v>12.354571099533304</v>
      </c>
      <c r="D2" s="3" t="s">
        <v>17</v>
      </c>
      <c r="E2" s="3">
        <v>50</v>
      </c>
      <c r="J2" s="3">
        <v>2.6894718487537199</v>
      </c>
      <c r="K2" s="3">
        <f t="shared" ref="K2:K33" si="0">IFERROR(IF(MATCH($J2,$A$2:$A$51,0), 1), 2)</f>
        <v>1</v>
      </c>
      <c r="L2" s="3">
        <v>1</v>
      </c>
      <c r="N2" s="2" t="s">
        <v>25</v>
      </c>
      <c r="O2" s="25">
        <f>SUMIF(K2:K151, "=1", L2:L151)</f>
        <v>2111</v>
      </c>
    </row>
    <row r="3" spans="1:17" ht="17" thickBot="1" x14ac:dyDescent="0.25">
      <c r="A3" s="3">
        <v>11.289678965808235</v>
      </c>
      <c r="B3" s="3">
        <v>11.888492422345392</v>
      </c>
      <c r="D3" s="3" t="s">
        <v>16</v>
      </c>
      <c r="E3" s="3">
        <v>100</v>
      </c>
      <c r="J3" s="3">
        <v>5.6627372417745772</v>
      </c>
      <c r="K3" s="3">
        <f t="shared" si="0"/>
        <v>1</v>
      </c>
      <c r="L3" s="3">
        <v>2</v>
      </c>
      <c r="O3" s="1"/>
    </row>
    <row r="4" spans="1:17" x14ac:dyDescent="0.2">
      <c r="A4" s="3">
        <v>2.6894718487537199</v>
      </c>
      <c r="B4" s="3">
        <v>10.150351169344125</v>
      </c>
      <c r="D4" s="21"/>
      <c r="E4" s="21"/>
      <c r="J4" s="3">
        <v>6.3336929470235379</v>
      </c>
      <c r="K4" s="3">
        <f t="shared" si="0"/>
        <v>1</v>
      </c>
      <c r="L4" s="3">
        <v>3</v>
      </c>
      <c r="N4" s="10" t="s">
        <v>19</v>
      </c>
      <c r="O4" s="4"/>
      <c r="P4" s="11" t="s">
        <v>20</v>
      </c>
      <c r="Q4" s="5"/>
    </row>
    <row r="5" spans="1:17" x14ac:dyDescent="0.2">
      <c r="A5" s="3">
        <v>8.3971174369838195</v>
      </c>
      <c r="B5" s="3">
        <v>12.148569611066065</v>
      </c>
      <c r="D5" s="3"/>
      <c r="E5" s="3" t="s">
        <v>5</v>
      </c>
      <c r="F5" s="3" t="s">
        <v>24</v>
      </c>
      <c r="J5" s="3">
        <v>7.0067426983992975</v>
      </c>
      <c r="K5" s="3">
        <f t="shared" si="0"/>
        <v>1</v>
      </c>
      <c r="L5" s="3">
        <v>4</v>
      </c>
      <c r="N5" s="6"/>
      <c r="O5" s="7"/>
      <c r="P5" s="7"/>
      <c r="Q5" s="8"/>
    </row>
    <row r="6" spans="1:17" x14ac:dyDescent="0.2">
      <c r="A6" s="3">
        <v>7.9728365596599886</v>
      </c>
      <c r="B6" s="3">
        <v>12.431005524173948</v>
      </c>
      <c r="D6" s="3" t="s">
        <v>14</v>
      </c>
      <c r="E6" s="3">
        <f>AVERAGE(A2:A51)</f>
        <v>9.8933949954777951</v>
      </c>
      <c r="F6" s="3">
        <v>1</v>
      </c>
      <c r="J6" s="3">
        <v>7.0463681413090571</v>
      </c>
      <c r="K6" s="3">
        <f t="shared" si="0"/>
        <v>1</v>
      </c>
      <c r="L6" s="3">
        <v>5</v>
      </c>
      <c r="N6" s="15"/>
      <c r="O6" s="2">
        <f>(E2*(E2+E3+1))/2</f>
        <v>3775</v>
      </c>
      <c r="P6" s="7"/>
      <c r="Q6" s="8"/>
    </row>
    <row r="7" spans="1:17" x14ac:dyDescent="0.2">
      <c r="A7" s="3">
        <v>13.233493674669781</v>
      </c>
      <c r="B7" s="3">
        <v>12.309163273179399</v>
      </c>
      <c r="D7" s="3" t="s">
        <v>15</v>
      </c>
      <c r="E7" s="3">
        <f>AVERAGE(B2:B101)</f>
        <v>12.610273294980807</v>
      </c>
      <c r="F7" s="3">
        <v>2</v>
      </c>
      <c r="J7" s="3">
        <v>7.9630525091227513</v>
      </c>
      <c r="K7" s="3">
        <f t="shared" si="0"/>
        <v>2</v>
      </c>
      <c r="L7" s="3">
        <v>6</v>
      </c>
      <c r="N7" s="15"/>
      <c r="O7" s="2">
        <f>SQRT((E2*E3*(E2+E3+1))/12)</f>
        <v>250.83194905487352</v>
      </c>
      <c r="P7" s="7"/>
      <c r="Q7" s="8"/>
    </row>
    <row r="8" spans="1:17" ht="17" thickBot="1" x14ac:dyDescent="0.25">
      <c r="A8" s="3">
        <v>8.7285014885100018</v>
      </c>
      <c r="B8" s="3">
        <v>13.600737843673151</v>
      </c>
      <c r="G8" s="20"/>
      <c r="J8" s="3">
        <v>7.9728365596599886</v>
      </c>
      <c r="K8" s="3">
        <f t="shared" si="0"/>
        <v>1</v>
      </c>
      <c r="L8" s="3">
        <v>7</v>
      </c>
      <c r="N8" s="15"/>
      <c r="O8" s="2">
        <f>ABS((O2-O6)/O7)</f>
        <v>6.6339236539439925</v>
      </c>
      <c r="P8" s="7"/>
      <c r="Q8" s="8"/>
    </row>
    <row r="9" spans="1:17" ht="17" thickBot="1" x14ac:dyDescent="0.25">
      <c r="A9" s="3">
        <v>12.254067849186494</v>
      </c>
      <c r="B9" s="3">
        <v>12.820184821740975</v>
      </c>
      <c r="D9" s="10" t="s">
        <v>3</v>
      </c>
      <c r="E9" s="4"/>
      <c r="F9" s="11" t="s">
        <v>4</v>
      </c>
      <c r="G9" s="22"/>
      <c r="J9" s="3">
        <v>8.1366677570265225</v>
      </c>
      <c r="K9" s="3">
        <f t="shared" si="0"/>
        <v>1</v>
      </c>
      <c r="L9" s="3">
        <v>8</v>
      </c>
      <c r="N9" s="17"/>
      <c r="O9" s="18">
        <f>_xlfn.NORM.S.INV(0.975)</f>
        <v>1.9599639845400536</v>
      </c>
      <c r="P9" s="18" t="s">
        <v>27</v>
      </c>
      <c r="Q9" s="19" t="s">
        <v>9</v>
      </c>
    </row>
    <row r="10" spans="1:17" x14ac:dyDescent="0.2">
      <c r="A10" s="3">
        <v>10.220701551654761</v>
      </c>
      <c r="B10" s="3">
        <v>11.142850426979569</v>
      </c>
      <c r="D10" s="6"/>
      <c r="E10" s="7"/>
      <c r="F10" s="7"/>
      <c r="G10" s="23"/>
      <c r="J10" s="3">
        <v>8.3971174369838195</v>
      </c>
      <c r="K10" s="3">
        <f t="shared" si="0"/>
        <v>1</v>
      </c>
      <c r="L10" s="3">
        <v>9</v>
      </c>
    </row>
    <row r="11" spans="1:17" x14ac:dyDescent="0.2">
      <c r="A11" s="3">
        <v>6.3336929470235379</v>
      </c>
      <c r="B11" s="3">
        <v>14.514793307231976</v>
      </c>
      <c r="D11" s="15"/>
      <c r="E11" s="2">
        <f>VAR(A2:A51)</f>
        <v>4.3735726377455686</v>
      </c>
      <c r="F11" s="7"/>
      <c r="G11" s="23"/>
      <c r="J11" s="3">
        <v>8.6140312013127573</v>
      </c>
      <c r="K11" s="3">
        <f t="shared" si="0"/>
        <v>2</v>
      </c>
      <c r="L11" s="3">
        <v>10</v>
      </c>
    </row>
    <row r="12" spans="1:17" x14ac:dyDescent="0.2">
      <c r="A12" s="3">
        <v>9.2553520792479258</v>
      </c>
      <c r="B12" s="3">
        <v>13.26891262804839</v>
      </c>
      <c r="D12" s="9"/>
      <c r="E12" s="12">
        <f>VAR(B2:B101)</f>
        <v>3.7806534244002359</v>
      </c>
      <c r="F12" s="7"/>
      <c r="G12" s="24"/>
      <c r="J12" s="3">
        <v>8.6193038445460637</v>
      </c>
      <c r="K12" s="3">
        <f t="shared" si="0"/>
        <v>2</v>
      </c>
      <c r="L12" s="3">
        <v>11</v>
      </c>
    </row>
    <row r="13" spans="1:17" x14ac:dyDescent="0.2">
      <c r="A13" s="3">
        <v>10.159966920031076</v>
      </c>
      <c r="B13" s="3">
        <v>12.724752782879836</v>
      </c>
      <c r="D13" s="28"/>
      <c r="E13" s="30"/>
      <c r="F13" s="30"/>
      <c r="G13" s="36">
        <f>(E11*(E2-1)+E12*(E3-1))/(E2-1+E3-1)</f>
        <v>3.9769577585483531</v>
      </c>
      <c r="J13" s="3">
        <v>8.634396848884391</v>
      </c>
      <c r="K13" s="3">
        <f t="shared" si="0"/>
        <v>1</v>
      </c>
      <c r="L13" s="3">
        <v>12</v>
      </c>
    </row>
    <row r="14" spans="1:17" x14ac:dyDescent="0.2">
      <c r="A14" s="3">
        <v>9.2560250605234167</v>
      </c>
      <c r="B14" s="3">
        <v>10.432612516666522</v>
      </c>
      <c r="D14" s="31"/>
      <c r="E14" s="32"/>
      <c r="F14" s="32"/>
      <c r="G14" s="37"/>
      <c r="J14" s="3">
        <v>8.7073874093515204</v>
      </c>
      <c r="K14" s="3">
        <f t="shared" si="0"/>
        <v>1</v>
      </c>
      <c r="L14" s="3">
        <v>13</v>
      </c>
    </row>
    <row r="15" spans="1:17" x14ac:dyDescent="0.2">
      <c r="A15" s="3">
        <v>8.847677012471399</v>
      </c>
      <c r="B15" s="3">
        <v>15.840566718716069</v>
      </c>
      <c r="D15" s="28"/>
      <c r="E15" s="34">
        <f>ABS((E6-E7)/SQRT(G13*((1/E2)+(1/E3))))</f>
        <v>7.8656400560791191</v>
      </c>
      <c r="F15" s="7"/>
      <c r="G15" s="8"/>
      <c r="J15" s="3">
        <v>8.7285014885100018</v>
      </c>
      <c r="K15" s="3">
        <f t="shared" si="0"/>
        <v>1</v>
      </c>
      <c r="L15" s="3">
        <v>14</v>
      </c>
    </row>
    <row r="16" spans="1:17" x14ac:dyDescent="0.2">
      <c r="A16" s="3">
        <v>10.053011478128777</v>
      </c>
      <c r="B16" s="3">
        <v>12.51991452193958</v>
      </c>
      <c r="D16" s="33"/>
      <c r="E16" s="35"/>
      <c r="F16" s="7"/>
      <c r="G16" s="8"/>
      <c r="J16" s="3">
        <v>8.7850597442990388</v>
      </c>
      <c r="K16" s="3">
        <f t="shared" si="0"/>
        <v>1</v>
      </c>
      <c r="L16" s="3">
        <v>15</v>
      </c>
    </row>
    <row r="17" spans="1:12" ht="17" thickBot="1" x14ac:dyDescent="0.25">
      <c r="A17" s="3">
        <v>9.4699538159933674</v>
      </c>
      <c r="B17" s="3">
        <v>12.230410260273811</v>
      </c>
      <c r="D17" s="17"/>
      <c r="E17" s="18">
        <f>_xlfn.T.DIST.2T(0.975, E2+E3-2)</f>
        <v>0.33115118129965448</v>
      </c>
      <c r="F17" s="18" t="s">
        <v>18</v>
      </c>
      <c r="G17" s="19" t="s">
        <v>9</v>
      </c>
      <c r="J17" s="3">
        <v>8.847677012471399</v>
      </c>
      <c r="K17" s="3">
        <f t="shared" si="0"/>
        <v>1</v>
      </c>
      <c r="L17" s="3">
        <v>16</v>
      </c>
    </row>
    <row r="18" spans="1:12" x14ac:dyDescent="0.2">
      <c r="A18" s="3">
        <v>12.413563463581834</v>
      </c>
      <c r="B18" s="3">
        <v>14.670945283216081</v>
      </c>
      <c r="J18" s="3">
        <v>8.8553856356606602</v>
      </c>
      <c r="K18" s="3">
        <f t="shared" si="0"/>
        <v>2</v>
      </c>
      <c r="L18" s="3">
        <v>17</v>
      </c>
    </row>
    <row r="19" spans="1:12" x14ac:dyDescent="0.2">
      <c r="A19" s="3">
        <v>11.284405504133295</v>
      </c>
      <c r="B19" s="3">
        <v>13.416518579897119</v>
      </c>
      <c r="J19" s="3">
        <v>8.8621139913150913</v>
      </c>
      <c r="K19" s="3">
        <f t="shared" si="0"/>
        <v>1</v>
      </c>
      <c r="L19" s="3">
        <v>18</v>
      </c>
    </row>
    <row r="20" spans="1:12" x14ac:dyDescent="0.2">
      <c r="A20" s="3">
        <v>11.510723182572958</v>
      </c>
      <c r="B20" s="3">
        <v>11.581422545157587</v>
      </c>
      <c r="J20" s="3">
        <v>8.9549261879085442</v>
      </c>
      <c r="K20" s="3">
        <f t="shared" si="0"/>
        <v>1</v>
      </c>
      <c r="L20" s="3">
        <v>19</v>
      </c>
    </row>
    <row r="21" spans="1:12" x14ac:dyDescent="0.2">
      <c r="A21" s="3">
        <v>7.0463681413090571</v>
      </c>
      <c r="B21" s="3">
        <v>9.6949213248225892</v>
      </c>
      <c r="J21" s="3">
        <v>9.1015620971403735</v>
      </c>
      <c r="K21" s="3">
        <f t="shared" si="0"/>
        <v>1</v>
      </c>
      <c r="L21" s="3">
        <v>20</v>
      </c>
    </row>
    <row r="22" spans="1:12" x14ac:dyDescent="0.2">
      <c r="A22" s="3">
        <v>8.8621139913150913</v>
      </c>
      <c r="B22" s="3">
        <v>12.346735545605767</v>
      </c>
      <c r="J22" s="3">
        <v>9.2173760371846605</v>
      </c>
      <c r="K22" s="3">
        <f t="shared" si="0"/>
        <v>1</v>
      </c>
      <c r="L22" s="3">
        <v>21</v>
      </c>
    </row>
    <row r="23" spans="1:12" x14ac:dyDescent="0.2">
      <c r="A23" s="3">
        <v>5.6627372417745772</v>
      </c>
      <c r="B23" s="3">
        <v>14.507192438887255</v>
      </c>
      <c r="J23" s="3">
        <v>9.2410582384093232</v>
      </c>
      <c r="K23" s="3">
        <f t="shared" si="0"/>
        <v>1</v>
      </c>
      <c r="L23" s="3">
        <v>22</v>
      </c>
    </row>
    <row r="24" spans="1:12" x14ac:dyDescent="0.2">
      <c r="A24" s="3">
        <v>9.3752139386933528</v>
      </c>
      <c r="B24" s="3">
        <v>12.494014103386943</v>
      </c>
      <c r="J24" s="3">
        <v>9.2553520792479258</v>
      </c>
      <c r="K24" s="3">
        <f t="shared" si="0"/>
        <v>1</v>
      </c>
      <c r="L24" s="3">
        <v>23</v>
      </c>
    </row>
    <row r="25" spans="1:12" x14ac:dyDescent="0.2">
      <c r="A25" s="3">
        <v>10.771821966857049</v>
      </c>
      <c r="B25" s="3">
        <v>15.748926566892651</v>
      </c>
      <c r="J25" s="3">
        <v>9.2560250605234167</v>
      </c>
      <c r="K25" s="3">
        <f t="shared" si="0"/>
        <v>1</v>
      </c>
      <c r="L25" s="3">
        <v>24</v>
      </c>
    </row>
    <row r="26" spans="1:12" x14ac:dyDescent="0.2">
      <c r="A26" s="3">
        <v>14.755899506068246</v>
      </c>
      <c r="B26" s="3">
        <v>15.806705146732209</v>
      </c>
      <c r="J26" s="3">
        <v>9.3729721502318188</v>
      </c>
      <c r="K26" s="3">
        <f t="shared" si="0"/>
        <v>1</v>
      </c>
      <c r="L26" s="3">
        <v>25</v>
      </c>
    </row>
    <row r="27" spans="1:12" x14ac:dyDescent="0.2">
      <c r="A27" s="3">
        <v>9.7638221909057297</v>
      </c>
      <c r="B27" s="3">
        <v>12.869821476324045</v>
      </c>
      <c r="J27" s="3">
        <v>9.3752139386933528</v>
      </c>
      <c r="K27" s="3">
        <f t="shared" si="0"/>
        <v>1</v>
      </c>
      <c r="L27" s="3">
        <v>26</v>
      </c>
    </row>
    <row r="28" spans="1:12" x14ac:dyDescent="0.2">
      <c r="A28" s="3">
        <v>12.71256352459859</v>
      </c>
      <c r="B28" s="3">
        <v>11.312431272888578</v>
      </c>
      <c r="J28" s="3">
        <v>9.4699538159933674</v>
      </c>
      <c r="K28" s="3">
        <f t="shared" si="0"/>
        <v>1</v>
      </c>
      <c r="L28" s="3">
        <v>27</v>
      </c>
    </row>
    <row r="29" spans="1:12" x14ac:dyDescent="0.2">
      <c r="A29" s="3">
        <v>10.20578855971651</v>
      </c>
      <c r="B29" s="3">
        <v>11.942259106290042</v>
      </c>
      <c r="J29" s="3">
        <v>9.6531147367078631</v>
      </c>
      <c r="K29" s="3">
        <f t="shared" si="0"/>
        <v>2</v>
      </c>
      <c r="L29" s="3">
        <v>28</v>
      </c>
    </row>
    <row r="30" spans="1:12" x14ac:dyDescent="0.2">
      <c r="A30" s="3">
        <v>11.803096299976817</v>
      </c>
      <c r="B30" s="3">
        <v>13.923332744883499</v>
      </c>
      <c r="J30" s="3">
        <v>9.661974878443452</v>
      </c>
      <c r="K30" s="3">
        <f t="shared" si="0"/>
        <v>2</v>
      </c>
      <c r="L30" s="3">
        <v>29</v>
      </c>
    </row>
    <row r="31" spans="1:12" x14ac:dyDescent="0.2">
      <c r="A31" s="3">
        <v>12.734591548110533</v>
      </c>
      <c r="B31" s="3">
        <v>13.774624110819142</v>
      </c>
      <c r="J31" s="3">
        <v>9.6949213248225892</v>
      </c>
      <c r="K31" s="3">
        <f t="shared" si="0"/>
        <v>2</v>
      </c>
      <c r="L31" s="3">
        <v>30</v>
      </c>
    </row>
    <row r="32" spans="1:12" x14ac:dyDescent="0.2">
      <c r="A32" s="3">
        <v>8.634396848884391</v>
      </c>
      <c r="B32" s="3">
        <v>7.9630525091227513</v>
      </c>
      <c r="J32" s="3">
        <v>9.7638221909057297</v>
      </c>
      <c r="K32" s="3">
        <f t="shared" si="0"/>
        <v>1</v>
      </c>
      <c r="L32" s="3">
        <v>31</v>
      </c>
    </row>
    <row r="33" spans="1:12" x14ac:dyDescent="0.2">
      <c r="A33" s="3">
        <v>9.2410582384093232</v>
      </c>
      <c r="B33" s="3">
        <v>12.466972476247937</v>
      </c>
      <c r="J33" s="3">
        <v>9.8013545441233649</v>
      </c>
      <c r="K33" s="3">
        <f t="shared" si="0"/>
        <v>2</v>
      </c>
      <c r="L33" s="3">
        <v>32</v>
      </c>
    </row>
    <row r="34" spans="1:12" x14ac:dyDescent="0.2">
      <c r="A34" s="3">
        <v>10.792326435158746</v>
      </c>
      <c r="B34" s="3">
        <v>11.826402815780476</v>
      </c>
      <c r="J34" s="3">
        <v>9.846007633126785</v>
      </c>
      <c r="K34" s="3">
        <f t="shared" ref="K34:K65" si="1">IFERROR(IF(MATCH($J34,$A$2:$A$51,0), 1), 2)</f>
        <v>2</v>
      </c>
      <c r="L34" s="3">
        <v>33</v>
      </c>
    </row>
    <row r="35" spans="1:12" x14ac:dyDescent="0.2">
      <c r="A35" s="3">
        <v>10.566752089010187</v>
      </c>
      <c r="B35" s="3">
        <v>11.923216797812175</v>
      </c>
      <c r="J35" s="3">
        <v>9.8594993996908364</v>
      </c>
      <c r="K35" s="3">
        <f t="shared" si="1"/>
        <v>2</v>
      </c>
      <c r="L35" s="3">
        <v>34</v>
      </c>
    </row>
    <row r="36" spans="1:12" x14ac:dyDescent="0.2">
      <c r="A36" s="3">
        <v>11.751171763686829</v>
      </c>
      <c r="B36" s="3">
        <v>10.183403717240189</v>
      </c>
      <c r="J36" s="3">
        <v>9.986144880938296</v>
      </c>
      <c r="K36" s="3">
        <f t="shared" si="1"/>
        <v>1</v>
      </c>
      <c r="L36" s="3">
        <v>35</v>
      </c>
    </row>
    <row r="37" spans="1:12" x14ac:dyDescent="0.2">
      <c r="A37" s="3">
        <v>9.3729721502318188</v>
      </c>
      <c r="B37" s="3">
        <v>12.952249873830427</v>
      </c>
      <c r="J37" s="3">
        <v>10.033700586708768</v>
      </c>
      <c r="K37" s="3">
        <f t="shared" si="1"/>
        <v>1</v>
      </c>
      <c r="L37" s="3">
        <v>36</v>
      </c>
    </row>
    <row r="38" spans="1:12" x14ac:dyDescent="0.2">
      <c r="A38" s="3">
        <v>9.2173760371846605</v>
      </c>
      <c r="B38" s="3">
        <v>13.946390132175789</v>
      </c>
      <c r="J38" s="3">
        <v>10.034146578796003</v>
      </c>
      <c r="K38" s="3">
        <f t="shared" si="1"/>
        <v>2</v>
      </c>
      <c r="L38" s="3">
        <v>37</v>
      </c>
    </row>
    <row r="39" spans="1:12" x14ac:dyDescent="0.2">
      <c r="A39" s="3">
        <v>8.9549261879085442</v>
      </c>
      <c r="B39" s="3">
        <v>10.454194548812479</v>
      </c>
      <c r="J39" s="3">
        <v>10.053011478128777</v>
      </c>
      <c r="K39" s="3">
        <f t="shared" si="1"/>
        <v>1</v>
      </c>
      <c r="L39" s="3">
        <v>38</v>
      </c>
    </row>
    <row r="40" spans="1:12" x14ac:dyDescent="0.2">
      <c r="A40" s="3">
        <v>10.110608258418051</v>
      </c>
      <c r="B40" s="3">
        <v>11.621956656085759</v>
      </c>
      <c r="J40" s="3">
        <v>10.110608258418051</v>
      </c>
      <c r="K40" s="3">
        <f t="shared" si="1"/>
        <v>1</v>
      </c>
      <c r="L40" s="3">
        <v>39</v>
      </c>
    </row>
    <row r="41" spans="1:12" x14ac:dyDescent="0.2">
      <c r="A41" s="3">
        <v>10.484665064059895</v>
      </c>
      <c r="B41" s="3">
        <v>13.119900387431134</v>
      </c>
      <c r="J41" s="3">
        <v>10.150351169344125</v>
      </c>
      <c r="K41" s="3">
        <f t="shared" si="1"/>
        <v>2</v>
      </c>
      <c r="L41" s="3">
        <v>40</v>
      </c>
    </row>
    <row r="42" spans="1:12" x14ac:dyDescent="0.2">
      <c r="A42" s="3">
        <v>12.756297641014044</v>
      </c>
      <c r="B42" s="3">
        <v>13.92164847265791</v>
      </c>
      <c r="J42" s="3">
        <v>10.152713634806382</v>
      </c>
      <c r="K42" s="3">
        <f t="shared" si="1"/>
        <v>2</v>
      </c>
      <c r="L42" s="3">
        <v>41</v>
      </c>
    </row>
    <row r="43" spans="1:12" x14ac:dyDescent="0.2">
      <c r="A43" s="3">
        <v>10.033700586708768</v>
      </c>
      <c r="B43" s="3">
        <v>13.820876106910024</v>
      </c>
      <c r="J43" s="3">
        <v>10.159966920031076</v>
      </c>
      <c r="K43" s="3">
        <f t="shared" si="1"/>
        <v>1</v>
      </c>
      <c r="L43" s="3">
        <v>42</v>
      </c>
    </row>
    <row r="44" spans="1:12" x14ac:dyDescent="0.2">
      <c r="A44" s="3">
        <v>8.7073874093515204</v>
      </c>
      <c r="B44" s="3">
        <v>9.846007633126785</v>
      </c>
      <c r="J44" s="3">
        <v>10.183403717240189</v>
      </c>
      <c r="K44" s="3">
        <f t="shared" si="1"/>
        <v>2</v>
      </c>
      <c r="L44" s="3">
        <v>43</v>
      </c>
    </row>
    <row r="45" spans="1:12" x14ac:dyDescent="0.2">
      <c r="A45" s="3">
        <v>9.986144880938296</v>
      </c>
      <c r="B45" s="3">
        <v>14.678359880657759</v>
      </c>
      <c r="J45" s="3">
        <v>10.20578855971651</v>
      </c>
      <c r="K45" s="3">
        <f t="shared" si="1"/>
        <v>1</v>
      </c>
      <c r="L45" s="3">
        <v>44</v>
      </c>
    </row>
    <row r="46" spans="1:12" x14ac:dyDescent="0.2">
      <c r="A46" s="3">
        <v>12.241471581275244</v>
      </c>
      <c r="B46" s="3">
        <v>14.371238097260068</v>
      </c>
      <c r="J46" s="3">
        <v>10.220701551654761</v>
      </c>
      <c r="K46" s="3">
        <f t="shared" si="1"/>
        <v>1</v>
      </c>
      <c r="L46" s="3">
        <v>45</v>
      </c>
    </row>
    <row r="47" spans="1:12" x14ac:dyDescent="0.2">
      <c r="A47" s="3">
        <v>8.7850597442990388</v>
      </c>
      <c r="B47" s="3">
        <v>14.638568513194221</v>
      </c>
      <c r="J47" s="3">
        <v>10.402743694919547</v>
      </c>
      <c r="K47" s="3">
        <f t="shared" si="1"/>
        <v>2</v>
      </c>
      <c r="L47" s="3">
        <v>46</v>
      </c>
    </row>
    <row r="48" spans="1:12" x14ac:dyDescent="0.2">
      <c r="A48" s="3">
        <v>9.1015620971403735</v>
      </c>
      <c r="B48" s="3">
        <v>11.372332609363619</v>
      </c>
      <c r="J48" s="3">
        <v>10.423812296195759</v>
      </c>
      <c r="K48" s="3">
        <f t="shared" si="1"/>
        <v>2</v>
      </c>
      <c r="L48" s="3">
        <v>47</v>
      </c>
    </row>
    <row r="49" spans="1:12" x14ac:dyDescent="0.2">
      <c r="A49" s="3">
        <v>8.1366677570265225</v>
      </c>
      <c r="B49" s="3">
        <v>16.019433236528791</v>
      </c>
      <c r="J49" s="3">
        <v>10.432612516666522</v>
      </c>
      <c r="K49" s="3">
        <f t="shared" si="1"/>
        <v>2</v>
      </c>
      <c r="L49" s="3">
        <v>48</v>
      </c>
    </row>
    <row r="50" spans="1:12" x14ac:dyDescent="0.2">
      <c r="A50" s="3">
        <v>7.0067426983992975</v>
      </c>
      <c r="B50" s="3">
        <v>12.930235052105719</v>
      </c>
      <c r="J50" s="3">
        <v>10.454194548812479</v>
      </c>
      <c r="K50" s="3">
        <f t="shared" si="1"/>
        <v>2</v>
      </c>
      <c r="L50" s="3">
        <v>49</v>
      </c>
    </row>
    <row r="51" spans="1:12" x14ac:dyDescent="0.2">
      <c r="A51" s="3">
        <v>10.973439334894467</v>
      </c>
      <c r="B51" s="3">
        <v>9.661974878443452</v>
      </c>
      <c r="J51" s="3">
        <v>10.484665064059895</v>
      </c>
      <c r="K51" s="3">
        <f t="shared" si="1"/>
        <v>1</v>
      </c>
      <c r="L51" s="3">
        <v>50</v>
      </c>
    </row>
    <row r="52" spans="1:12" x14ac:dyDescent="0.2">
      <c r="A52" s="1"/>
      <c r="B52" s="3">
        <v>11.401481077464281</v>
      </c>
      <c r="J52" s="3">
        <v>10.566752089010187</v>
      </c>
      <c r="K52" s="3">
        <f t="shared" si="1"/>
        <v>1</v>
      </c>
      <c r="L52" s="3">
        <v>51</v>
      </c>
    </row>
    <row r="53" spans="1:12" x14ac:dyDescent="0.2">
      <c r="A53" s="1"/>
      <c r="B53" s="3">
        <v>15.088262225706831</v>
      </c>
      <c r="J53" s="3">
        <v>10.691136959158621</v>
      </c>
      <c r="K53" s="3">
        <f t="shared" si="1"/>
        <v>2</v>
      </c>
      <c r="L53" s="3">
        <v>52</v>
      </c>
    </row>
    <row r="54" spans="1:12" x14ac:dyDescent="0.2">
      <c r="A54" s="1"/>
      <c r="B54" s="3">
        <v>8.8553856356606602</v>
      </c>
      <c r="J54" s="3">
        <v>10.75076522162996</v>
      </c>
      <c r="K54" s="3">
        <f t="shared" si="1"/>
        <v>1</v>
      </c>
      <c r="L54" s="3">
        <v>53</v>
      </c>
    </row>
    <row r="55" spans="1:12" x14ac:dyDescent="0.2">
      <c r="A55" s="1"/>
      <c r="B55" s="3">
        <v>14.783757112102728</v>
      </c>
      <c r="J55" s="3">
        <v>10.771821966857049</v>
      </c>
      <c r="K55" s="3">
        <f t="shared" si="1"/>
        <v>1</v>
      </c>
      <c r="L55" s="3">
        <v>54</v>
      </c>
    </row>
    <row r="56" spans="1:12" x14ac:dyDescent="0.2">
      <c r="A56" s="1"/>
      <c r="B56" s="3">
        <v>12.087345847996509</v>
      </c>
      <c r="J56" s="3">
        <v>10.792326435158746</v>
      </c>
      <c r="K56" s="3">
        <f t="shared" si="1"/>
        <v>1</v>
      </c>
      <c r="L56" s="3">
        <v>55</v>
      </c>
    </row>
    <row r="57" spans="1:12" x14ac:dyDescent="0.2">
      <c r="A57" s="1"/>
      <c r="B57" s="3">
        <v>8.6140312013127573</v>
      </c>
      <c r="J57" s="3">
        <v>10.937065418788523</v>
      </c>
      <c r="K57" s="3">
        <f t="shared" si="1"/>
        <v>2</v>
      </c>
      <c r="L57" s="3">
        <v>56</v>
      </c>
    </row>
    <row r="58" spans="1:12" x14ac:dyDescent="0.2">
      <c r="A58" s="1"/>
      <c r="B58" s="3">
        <v>13.838838191831128</v>
      </c>
      <c r="J58" s="3">
        <v>10.973439334894467</v>
      </c>
      <c r="K58" s="3">
        <f t="shared" si="1"/>
        <v>1</v>
      </c>
      <c r="L58" s="3">
        <v>57</v>
      </c>
    </row>
    <row r="59" spans="1:12" x14ac:dyDescent="0.2">
      <c r="A59" s="1"/>
      <c r="B59" s="3">
        <v>13.701670233611647</v>
      </c>
      <c r="J59" s="3">
        <v>11.142850426979569</v>
      </c>
      <c r="K59" s="3">
        <f t="shared" si="1"/>
        <v>2</v>
      </c>
      <c r="L59" s="3">
        <v>58</v>
      </c>
    </row>
    <row r="60" spans="1:12" x14ac:dyDescent="0.2">
      <c r="A60" s="1"/>
      <c r="B60" s="3">
        <v>13.935267519741158</v>
      </c>
      <c r="J60" s="3">
        <v>11.222284010600454</v>
      </c>
      <c r="K60" s="3">
        <f t="shared" si="1"/>
        <v>2</v>
      </c>
      <c r="L60" s="3">
        <v>59</v>
      </c>
    </row>
    <row r="61" spans="1:12" x14ac:dyDescent="0.2">
      <c r="A61" s="1"/>
      <c r="B61" s="3">
        <v>11.388708093121245</v>
      </c>
      <c r="J61" s="3">
        <v>11.284405504133295</v>
      </c>
      <c r="K61" s="3">
        <f t="shared" si="1"/>
        <v>1</v>
      </c>
      <c r="L61" s="3">
        <v>60</v>
      </c>
    </row>
    <row r="62" spans="1:12" x14ac:dyDescent="0.2">
      <c r="A62" s="1"/>
      <c r="B62" s="3">
        <v>11.591810155520216</v>
      </c>
      <c r="J62" s="3">
        <v>11.289678965808235</v>
      </c>
      <c r="K62" s="3">
        <f t="shared" si="1"/>
        <v>1</v>
      </c>
      <c r="L62" s="3">
        <v>61</v>
      </c>
    </row>
    <row r="63" spans="1:12" x14ac:dyDescent="0.2">
      <c r="A63" s="1"/>
      <c r="B63" s="3">
        <v>11.857089780592023</v>
      </c>
      <c r="J63" s="3">
        <v>11.312431272888578</v>
      </c>
      <c r="K63" s="3">
        <f t="shared" si="1"/>
        <v>2</v>
      </c>
      <c r="L63" s="3">
        <v>62</v>
      </c>
    </row>
    <row r="64" spans="1:12" x14ac:dyDescent="0.2">
      <c r="A64" s="1"/>
      <c r="B64" s="3">
        <v>9.8013545441233649</v>
      </c>
      <c r="J64" s="3">
        <v>11.372332609363619</v>
      </c>
      <c r="K64" s="3">
        <f t="shared" si="1"/>
        <v>2</v>
      </c>
      <c r="L64" s="3">
        <v>63</v>
      </c>
    </row>
    <row r="65" spans="1:12" x14ac:dyDescent="0.2">
      <c r="A65" s="1"/>
      <c r="B65" s="3">
        <v>14.002488967924901</v>
      </c>
      <c r="J65" s="3">
        <v>11.388708093121245</v>
      </c>
      <c r="K65" s="3">
        <f t="shared" si="1"/>
        <v>2</v>
      </c>
      <c r="L65" s="3">
        <v>64</v>
      </c>
    </row>
    <row r="66" spans="1:12" x14ac:dyDescent="0.2">
      <c r="A66" s="1"/>
      <c r="B66" s="3">
        <v>12.719941975809876</v>
      </c>
      <c r="J66" s="3">
        <v>11.401481077464281</v>
      </c>
      <c r="K66" s="3">
        <f t="shared" ref="K66:K97" si="2">IFERROR(IF(MATCH($J66,$A$2:$A$51,0), 1), 2)</f>
        <v>2</v>
      </c>
      <c r="L66" s="3">
        <v>65</v>
      </c>
    </row>
    <row r="67" spans="1:12" x14ac:dyDescent="0.2">
      <c r="A67" s="1"/>
      <c r="B67" s="3">
        <v>11.222284010600454</v>
      </c>
      <c r="J67" s="3">
        <v>11.510723182572958</v>
      </c>
      <c r="K67" s="3">
        <f t="shared" si="2"/>
        <v>1</v>
      </c>
      <c r="L67" s="3">
        <v>66</v>
      </c>
    </row>
    <row r="68" spans="1:12" x14ac:dyDescent="0.2">
      <c r="A68" s="1"/>
      <c r="B68" s="3">
        <v>16.103558276211384</v>
      </c>
      <c r="J68" s="3">
        <v>11.581422545157587</v>
      </c>
      <c r="K68" s="3">
        <f t="shared" si="2"/>
        <v>2</v>
      </c>
      <c r="L68" s="3">
        <v>67</v>
      </c>
    </row>
    <row r="69" spans="1:12" x14ac:dyDescent="0.2">
      <c r="A69" s="1"/>
      <c r="B69" s="3">
        <v>11.635818856757417</v>
      </c>
      <c r="J69" s="3">
        <v>11.591810155520216</v>
      </c>
      <c r="K69" s="3">
        <f t="shared" si="2"/>
        <v>2</v>
      </c>
      <c r="L69" s="3">
        <v>68</v>
      </c>
    </row>
    <row r="70" spans="1:12" x14ac:dyDescent="0.2">
      <c r="A70" s="1"/>
      <c r="B70" s="3">
        <v>13.178983677693639</v>
      </c>
      <c r="J70" s="3">
        <v>11.59909383038244</v>
      </c>
      <c r="K70" s="3">
        <f t="shared" si="2"/>
        <v>2</v>
      </c>
      <c r="L70" s="3">
        <v>69</v>
      </c>
    </row>
    <row r="71" spans="1:12" x14ac:dyDescent="0.2">
      <c r="A71" s="1"/>
      <c r="B71" s="3">
        <v>13.170554082304861</v>
      </c>
      <c r="J71" s="3">
        <v>11.621956656085759</v>
      </c>
      <c r="K71" s="3">
        <f t="shared" si="2"/>
        <v>2</v>
      </c>
      <c r="L71" s="3">
        <v>70</v>
      </c>
    </row>
    <row r="72" spans="1:12" x14ac:dyDescent="0.2">
      <c r="A72" s="1"/>
      <c r="B72" s="3">
        <v>14.029083897759694</v>
      </c>
      <c r="J72" s="3">
        <v>11.635818856757417</v>
      </c>
      <c r="K72" s="3">
        <f t="shared" si="2"/>
        <v>2</v>
      </c>
      <c r="L72" s="3">
        <v>71</v>
      </c>
    </row>
    <row r="73" spans="1:12" x14ac:dyDescent="0.2">
      <c r="A73" s="1"/>
      <c r="B73" s="3">
        <v>17.443674247097974</v>
      </c>
      <c r="J73" s="3">
        <v>11.66572646652698</v>
      </c>
      <c r="K73" s="3">
        <f t="shared" si="2"/>
        <v>2</v>
      </c>
      <c r="L73" s="3">
        <v>72</v>
      </c>
    </row>
    <row r="74" spans="1:12" x14ac:dyDescent="0.2">
      <c r="A74" s="1"/>
      <c r="B74" s="3">
        <v>14.322235501570125</v>
      </c>
      <c r="J74" s="3">
        <v>11.751171763686829</v>
      </c>
      <c r="K74" s="3">
        <f t="shared" si="2"/>
        <v>1</v>
      </c>
      <c r="L74" s="3">
        <v>73</v>
      </c>
    </row>
    <row r="75" spans="1:12" x14ac:dyDescent="0.2">
      <c r="A75" s="1"/>
      <c r="B75" s="3">
        <v>14.157941287130054</v>
      </c>
      <c r="J75" s="3">
        <v>11.803096299976817</v>
      </c>
      <c r="K75" s="3">
        <f t="shared" si="2"/>
        <v>1</v>
      </c>
      <c r="L75" s="3">
        <v>74</v>
      </c>
    </row>
    <row r="76" spans="1:12" x14ac:dyDescent="0.2">
      <c r="A76" s="1"/>
      <c r="B76" s="3">
        <v>16.709775549192759</v>
      </c>
      <c r="J76" s="3">
        <v>11.826402815780476</v>
      </c>
      <c r="K76" s="3">
        <f t="shared" si="2"/>
        <v>2</v>
      </c>
      <c r="L76" s="3">
        <v>75</v>
      </c>
    </row>
    <row r="77" spans="1:12" x14ac:dyDescent="0.2">
      <c r="A77" s="1"/>
      <c r="B77" s="3">
        <v>10.937065418788523</v>
      </c>
      <c r="J77" s="3">
        <v>11.857089780592023</v>
      </c>
      <c r="K77" s="3">
        <f t="shared" si="2"/>
        <v>2</v>
      </c>
      <c r="L77" s="3">
        <v>76</v>
      </c>
    </row>
    <row r="78" spans="1:12" x14ac:dyDescent="0.2">
      <c r="A78" s="1"/>
      <c r="B78" s="3">
        <v>13.829415902328217</v>
      </c>
      <c r="J78" s="3">
        <v>11.888492422345392</v>
      </c>
      <c r="K78" s="3">
        <f t="shared" si="2"/>
        <v>2</v>
      </c>
      <c r="L78" s="3">
        <v>77</v>
      </c>
    </row>
    <row r="79" spans="1:12" x14ac:dyDescent="0.2">
      <c r="A79" s="1"/>
      <c r="B79" s="3">
        <v>15.353085184120713</v>
      </c>
      <c r="J79" s="3">
        <v>11.923216797812175</v>
      </c>
      <c r="K79" s="3">
        <f t="shared" si="2"/>
        <v>2</v>
      </c>
      <c r="L79" s="3">
        <v>78</v>
      </c>
    </row>
    <row r="80" spans="1:12" x14ac:dyDescent="0.2">
      <c r="A80" s="1"/>
      <c r="B80" s="3">
        <v>11.66572646652698</v>
      </c>
      <c r="J80" s="3">
        <v>11.942259106290042</v>
      </c>
      <c r="K80" s="3">
        <f t="shared" si="2"/>
        <v>2</v>
      </c>
      <c r="L80" s="3">
        <v>79</v>
      </c>
    </row>
    <row r="81" spans="1:12" x14ac:dyDescent="0.2">
      <c r="A81" s="1"/>
      <c r="B81" s="3">
        <v>10.423812296195759</v>
      </c>
      <c r="J81" s="3">
        <v>12.020060423258387</v>
      </c>
      <c r="K81" s="3">
        <f t="shared" si="2"/>
        <v>2</v>
      </c>
      <c r="L81" s="3">
        <v>80</v>
      </c>
    </row>
    <row r="82" spans="1:12" x14ac:dyDescent="0.2">
      <c r="A82" s="1"/>
      <c r="B82" s="3">
        <v>12.305393230989553</v>
      </c>
      <c r="J82" s="3">
        <v>12.087345847996509</v>
      </c>
      <c r="K82" s="3">
        <f t="shared" si="2"/>
        <v>2</v>
      </c>
      <c r="L82" s="3">
        <v>81</v>
      </c>
    </row>
    <row r="83" spans="1:12" x14ac:dyDescent="0.2">
      <c r="A83" s="1"/>
      <c r="B83" s="3">
        <v>13.709995945428968</v>
      </c>
      <c r="J83" s="3">
        <v>12.103552551363602</v>
      </c>
      <c r="K83" s="3">
        <f t="shared" si="2"/>
        <v>2</v>
      </c>
      <c r="L83" s="3">
        <v>82</v>
      </c>
    </row>
    <row r="84" spans="1:12" x14ac:dyDescent="0.2">
      <c r="A84" s="1"/>
      <c r="B84" s="3">
        <v>9.8594993996908364</v>
      </c>
      <c r="J84" s="3">
        <v>12.148569611066065</v>
      </c>
      <c r="K84" s="3">
        <f t="shared" si="2"/>
        <v>2</v>
      </c>
      <c r="L84" s="3">
        <v>83</v>
      </c>
    </row>
    <row r="85" spans="1:12" x14ac:dyDescent="0.2">
      <c r="A85" s="1"/>
      <c r="B85" s="3">
        <v>12.578028495079881</v>
      </c>
      <c r="J85" s="3">
        <v>12.230410260273811</v>
      </c>
      <c r="K85" s="3">
        <f t="shared" si="2"/>
        <v>2</v>
      </c>
      <c r="L85" s="3">
        <v>84</v>
      </c>
    </row>
    <row r="86" spans="1:12" x14ac:dyDescent="0.2">
      <c r="A86" s="1"/>
      <c r="B86" s="3">
        <v>9.6531147367078631</v>
      </c>
      <c r="J86" s="3">
        <v>12.241471581275244</v>
      </c>
      <c r="K86" s="3">
        <f t="shared" si="2"/>
        <v>1</v>
      </c>
      <c r="L86" s="3">
        <v>85</v>
      </c>
    </row>
    <row r="87" spans="1:12" x14ac:dyDescent="0.2">
      <c r="A87" s="1"/>
      <c r="B87" s="3">
        <v>14.734470463005716</v>
      </c>
      <c r="J87" s="3">
        <v>12.254067849186494</v>
      </c>
      <c r="K87" s="3">
        <f t="shared" si="2"/>
        <v>1</v>
      </c>
      <c r="L87" s="3">
        <v>86</v>
      </c>
    </row>
    <row r="88" spans="1:12" x14ac:dyDescent="0.2">
      <c r="A88" s="1"/>
      <c r="B88" s="3">
        <v>12.103552551363602</v>
      </c>
      <c r="J88" s="3">
        <v>12.305393230989553</v>
      </c>
      <c r="K88" s="3">
        <f t="shared" si="2"/>
        <v>2</v>
      </c>
      <c r="L88" s="3">
        <v>87</v>
      </c>
    </row>
    <row r="89" spans="1:12" x14ac:dyDescent="0.2">
      <c r="A89" s="1"/>
      <c r="B89" s="3">
        <v>13.240844742161194</v>
      </c>
      <c r="J89" s="3">
        <v>12.309163273179399</v>
      </c>
      <c r="K89" s="3">
        <f t="shared" si="2"/>
        <v>2</v>
      </c>
      <c r="L89" s="3">
        <v>88</v>
      </c>
    </row>
    <row r="90" spans="1:12" x14ac:dyDescent="0.2">
      <c r="A90" s="1"/>
      <c r="B90" s="3">
        <v>12.529274808242324</v>
      </c>
      <c r="J90" s="3">
        <v>12.346735545605767</v>
      </c>
      <c r="K90" s="3">
        <f t="shared" si="2"/>
        <v>2</v>
      </c>
      <c r="L90" s="3">
        <v>89</v>
      </c>
    </row>
    <row r="91" spans="1:12" x14ac:dyDescent="0.2">
      <c r="A91" s="1"/>
      <c r="B91" s="3">
        <v>10.152713634806382</v>
      </c>
      <c r="J91" s="3">
        <v>12.354571099533304</v>
      </c>
      <c r="K91" s="3">
        <f t="shared" si="2"/>
        <v>2</v>
      </c>
      <c r="L91" s="3">
        <v>90</v>
      </c>
    </row>
    <row r="92" spans="1:12" x14ac:dyDescent="0.2">
      <c r="A92" s="1"/>
      <c r="B92" s="3">
        <v>11.59909383038244</v>
      </c>
      <c r="J92" s="3">
        <v>12.413563463581834</v>
      </c>
      <c r="K92" s="3">
        <f t="shared" si="2"/>
        <v>1</v>
      </c>
      <c r="L92" s="3">
        <v>91</v>
      </c>
    </row>
    <row r="93" spans="1:12" x14ac:dyDescent="0.2">
      <c r="A93" s="1"/>
      <c r="B93" s="3">
        <v>10.402743694919547</v>
      </c>
      <c r="J93" s="3">
        <v>12.431005524173948</v>
      </c>
      <c r="K93" s="3">
        <f t="shared" si="2"/>
        <v>2</v>
      </c>
      <c r="L93" s="3">
        <v>92</v>
      </c>
    </row>
    <row r="94" spans="1:12" x14ac:dyDescent="0.2">
      <c r="A94" s="1"/>
      <c r="B94" s="3">
        <v>10.034146578796003</v>
      </c>
      <c r="J94" s="3">
        <v>12.466972476247937</v>
      </c>
      <c r="K94" s="3">
        <f t="shared" si="2"/>
        <v>2</v>
      </c>
      <c r="L94" s="3">
        <v>93</v>
      </c>
    </row>
    <row r="95" spans="1:12" x14ac:dyDescent="0.2">
      <c r="A95" s="1"/>
      <c r="B95" s="3">
        <v>8.6193038445460637</v>
      </c>
      <c r="J95" s="3">
        <v>12.494014103386943</v>
      </c>
      <c r="K95" s="3">
        <f t="shared" si="2"/>
        <v>2</v>
      </c>
      <c r="L95" s="3">
        <v>94</v>
      </c>
    </row>
    <row r="96" spans="1:12" x14ac:dyDescent="0.2">
      <c r="A96" s="1"/>
      <c r="B96" s="3">
        <v>10.691136959158621</v>
      </c>
      <c r="J96" s="3">
        <v>12.51991452193958</v>
      </c>
      <c r="K96" s="3">
        <f t="shared" si="2"/>
        <v>2</v>
      </c>
      <c r="L96" s="3">
        <v>95</v>
      </c>
    </row>
    <row r="97" spans="1:12" x14ac:dyDescent="0.2">
      <c r="A97" s="1"/>
      <c r="B97" s="3">
        <v>16.652525779615289</v>
      </c>
      <c r="J97" s="3">
        <v>12.529274808242324</v>
      </c>
      <c r="K97" s="3">
        <f t="shared" si="2"/>
        <v>2</v>
      </c>
      <c r="L97" s="3">
        <v>96</v>
      </c>
    </row>
    <row r="98" spans="1:12" x14ac:dyDescent="0.2">
      <c r="A98" s="1"/>
      <c r="B98" s="3">
        <v>12.922607478696847</v>
      </c>
      <c r="J98" s="3">
        <v>12.578028495079881</v>
      </c>
      <c r="K98" s="3">
        <f t="shared" ref="K98:K129" si="3">IFERROR(IF(MATCH($J98,$A$2:$A$51,0), 1), 2)</f>
        <v>2</v>
      </c>
      <c r="L98" s="3">
        <v>97</v>
      </c>
    </row>
    <row r="99" spans="1:12" x14ac:dyDescent="0.2">
      <c r="A99" s="1"/>
      <c r="B99" s="3">
        <v>13.866587733030558</v>
      </c>
      <c r="J99" s="3">
        <v>12.71256352459859</v>
      </c>
      <c r="K99" s="3">
        <f t="shared" si="3"/>
        <v>1</v>
      </c>
      <c r="L99" s="3">
        <v>98</v>
      </c>
    </row>
    <row r="100" spans="1:12" x14ac:dyDescent="0.2">
      <c r="A100" s="1"/>
      <c r="B100" s="3">
        <v>12.020060423258387</v>
      </c>
      <c r="J100" s="3">
        <v>12.719941975809876</v>
      </c>
      <c r="K100" s="3">
        <f t="shared" si="3"/>
        <v>2</v>
      </c>
      <c r="L100" s="3">
        <v>99</v>
      </c>
    </row>
    <row r="101" spans="1:12" x14ac:dyDescent="0.2">
      <c r="A101" s="1"/>
      <c r="B101" s="3">
        <v>13.315634383019535</v>
      </c>
      <c r="J101" s="3">
        <v>12.724752782879836</v>
      </c>
      <c r="K101" s="3">
        <f t="shared" si="3"/>
        <v>2</v>
      </c>
      <c r="L101" s="3">
        <v>100</v>
      </c>
    </row>
    <row r="102" spans="1:12" x14ac:dyDescent="0.2">
      <c r="J102" s="3">
        <v>12.734591548110533</v>
      </c>
      <c r="K102" s="3">
        <f t="shared" si="3"/>
        <v>1</v>
      </c>
      <c r="L102" s="3">
        <v>101</v>
      </c>
    </row>
    <row r="103" spans="1:12" x14ac:dyDescent="0.2">
      <c r="J103" s="3">
        <v>12.756297641014044</v>
      </c>
      <c r="K103" s="3">
        <f t="shared" si="3"/>
        <v>1</v>
      </c>
      <c r="L103" s="3">
        <v>102</v>
      </c>
    </row>
    <row r="104" spans="1:12" x14ac:dyDescent="0.2">
      <c r="J104" s="3">
        <v>12.820184821740975</v>
      </c>
      <c r="K104" s="3">
        <f t="shared" si="3"/>
        <v>2</v>
      </c>
      <c r="L104" s="3">
        <v>103</v>
      </c>
    </row>
    <row r="105" spans="1:12" x14ac:dyDescent="0.2">
      <c r="J105" s="3">
        <v>12.869821476324045</v>
      </c>
      <c r="K105" s="3">
        <f t="shared" si="3"/>
        <v>2</v>
      </c>
      <c r="L105" s="3">
        <v>104</v>
      </c>
    </row>
    <row r="106" spans="1:12" x14ac:dyDescent="0.2">
      <c r="J106" s="3">
        <v>12.922607478696847</v>
      </c>
      <c r="K106" s="3">
        <f t="shared" si="3"/>
        <v>2</v>
      </c>
      <c r="L106" s="3">
        <v>105</v>
      </c>
    </row>
    <row r="107" spans="1:12" x14ac:dyDescent="0.2">
      <c r="J107" s="3">
        <v>12.930235052105719</v>
      </c>
      <c r="K107" s="3">
        <f t="shared" si="3"/>
        <v>2</v>
      </c>
      <c r="L107" s="3">
        <v>106</v>
      </c>
    </row>
    <row r="108" spans="1:12" x14ac:dyDescent="0.2">
      <c r="J108" s="3">
        <v>12.952249873830427</v>
      </c>
      <c r="K108" s="3">
        <f t="shared" si="3"/>
        <v>2</v>
      </c>
      <c r="L108" s="3">
        <v>107</v>
      </c>
    </row>
    <row r="109" spans="1:12" x14ac:dyDescent="0.2">
      <c r="J109" s="3">
        <v>13.119900387431134</v>
      </c>
      <c r="K109" s="3">
        <f t="shared" si="3"/>
        <v>2</v>
      </c>
      <c r="L109" s="3">
        <v>108</v>
      </c>
    </row>
    <row r="110" spans="1:12" x14ac:dyDescent="0.2">
      <c r="J110" s="3">
        <v>13.170554082304861</v>
      </c>
      <c r="K110" s="3">
        <f t="shared" si="3"/>
        <v>2</v>
      </c>
      <c r="L110" s="3">
        <v>109</v>
      </c>
    </row>
    <row r="111" spans="1:12" x14ac:dyDescent="0.2">
      <c r="J111" s="3">
        <v>13.178983677693639</v>
      </c>
      <c r="K111" s="3">
        <f t="shared" si="3"/>
        <v>2</v>
      </c>
      <c r="L111" s="3">
        <v>110</v>
      </c>
    </row>
    <row r="112" spans="1:12" x14ac:dyDescent="0.2">
      <c r="J112" s="3">
        <v>13.233493674669781</v>
      </c>
      <c r="K112" s="3">
        <f t="shared" si="3"/>
        <v>1</v>
      </c>
      <c r="L112" s="3">
        <v>111</v>
      </c>
    </row>
    <row r="113" spans="10:12" x14ac:dyDescent="0.2">
      <c r="J113" s="3">
        <v>13.240844742161194</v>
      </c>
      <c r="K113" s="3">
        <f t="shared" si="3"/>
        <v>2</v>
      </c>
      <c r="L113" s="3">
        <v>112</v>
      </c>
    </row>
    <row r="114" spans="10:12" x14ac:dyDescent="0.2">
      <c r="J114" s="3">
        <v>13.26891262804839</v>
      </c>
      <c r="K114" s="3">
        <f t="shared" si="3"/>
        <v>2</v>
      </c>
      <c r="L114" s="3">
        <v>113</v>
      </c>
    </row>
    <row r="115" spans="10:12" x14ac:dyDescent="0.2">
      <c r="J115" s="3">
        <v>13.315634383019535</v>
      </c>
      <c r="K115" s="3">
        <f t="shared" si="3"/>
        <v>2</v>
      </c>
      <c r="L115" s="3">
        <v>114</v>
      </c>
    </row>
    <row r="116" spans="10:12" x14ac:dyDescent="0.2">
      <c r="J116" s="3">
        <v>13.416518579897119</v>
      </c>
      <c r="K116" s="3">
        <f t="shared" si="3"/>
        <v>2</v>
      </c>
      <c r="L116" s="3">
        <v>115</v>
      </c>
    </row>
    <row r="117" spans="10:12" x14ac:dyDescent="0.2">
      <c r="J117" s="3">
        <v>13.600737843673151</v>
      </c>
      <c r="K117" s="3">
        <f t="shared" si="3"/>
        <v>2</v>
      </c>
      <c r="L117" s="3">
        <v>116</v>
      </c>
    </row>
    <row r="118" spans="10:12" x14ac:dyDescent="0.2">
      <c r="J118" s="3">
        <v>13.701670233611647</v>
      </c>
      <c r="K118" s="3">
        <f t="shared" si="3"/>
        <v>2</v>
      </c>
      <c r="L118" s="3">
        <v>117</v>
      </c>
    </row>
    <row r="119" spans="10:12" x14ac:dyDescent="0.2">
      <c r="J119" s="3">
        <v>13.709995945428968</v>
      </c>
      <c r="K119" s="3">
        <f t="shared" si="3"/>
        <v>2</v>
      </c>
      <c r="L119" s="3">
        <v>118</v>
      </c>
    </row>
    <row r="120" spans="10:12" x14ac:dyDescent="0.2">
      <c r="J120" s="3">
        <v>13.774624110819142</v>
      </c>
      <c r="K120" s="3">
        <f t="shared" si="3"/>
        <v>2</v>
      </c>
      <c r="L120" s="3">
        <v>119</v>
      </c>
    </row>
    <row r="121" spans="10:12" x14ac:dyDescent="0.2">
      <c r="J121" s="3">
        <v>13.820876106910024</v>
      </c>
      <c r="K121" s="3">
        <f t="shared" si="3"/>
        <v>2</v>
      </c>
      <c r="L121" s="3">
        <v>120</v>
      </c>
    </row>
    <row r="122" spans="10:12" x14ac:dyDescent="0.2">
      <c r="J122" s="3">
        <v>13.829415902328217</v>
      </c>
      <c r="K122" s="3">
        <f t="shared" si="3"/>
        <v>2</v>
      </c>
      <c r="L122" s="3">
        <v>121</v>
      </c>
    </row>
    <row r="123" spans="10:12" x14ac:dyDescent="0.2">
      <c r="J123" s="3">
        <v>13.838838191831128</v>
      </c>
      <c r="K123" s="3">
        <f t="shared" si="3"/>
        <v>2</v>
      </c>
      <c r="L123" s="3">
        <v>122</v>
      </c>
    </row>
    <row r="124" spans="10:12" x14ac:dyDescent="0.2">
      <c r="J124" s="3">
        <v>13.866587733030558</v>
      </c>
      <c r="K124" s="3">
        <f t="shared" si="3"/>
        <v>2</v>
      </c>
      <c r="L124" s="3">
        <v>123</v>
      </c>
    </row>
    <row r="125" spans="10:12" x14ac:dyDescent="0.2">
      <c r="J125" s="3">
        <v>13.92164847265791</v>
      </c>
      <c r="K125" s="3">
        <f t="shared" si="3"/>
        <v>2</v>
      </c>
      <c r="L125" s="3">
        <v>124</v>
      </c>
    </row>
    <row r="126" spans="10:12" x14ac:dyDescent="0.2">
      <c r="J126" s="3">
        <v>13.923332744883499</v>
      </c>
      <c r="K126" s="3">
        <f t="shared" si="3"/>
        <v>2</v>
      </c>
      <c r="L126" s="3">
        <v>125</v>
      </c>
    </row>
    <row r="127" spans="10:12" x14ac:dyDescent="0.2">
      <c r="J127" s="3">
        <v>13.935267519741158</v>
      </c>
      <c r="K127" s="3">
        <f t="shared" si="3"/>
        <v>2</v>
      </c>
      <c r="L127" s="3">
        <v>126</v>
      </c>
    </row>
    <row r="128" spans="10:12" x14ac:dyDescent="0.2">
      <c r="J128" s="3">
        <v>13.946390132175789</v>
      </c>
      <c r="K128" s="3">
        <f t="shared" si="3"/>
        <v>2</v>
      </c>
      <c r="L128" s="3">
        <v>127</v>
      </c>
    </row>
    <row r="129" spans="10:12" x14ac:dyDescent="0.2">
      <c r="J129" s="3">
        <v>14.002488967924901</v>
      </c>
      <c r="K129" s="3">
        <f t="shared" si="3"/>
        <v>2</v>
      </c>
      <c r="L129" s="3">
        <v>128</v>
      </c>
    </row>
    <row r="130" spans="10:12" x14ac:dyDescent="0.2">
      <c r="J130" s="3">
        <v>14.029083897759694</v>
      </c>
      <c r="K130" s="3">
        <f t="shared" ref="K130:K151" si="4">IFERROR(IF(MATCH($J130,$A$2:$A$51,0), 1), 2)</f>
        <v>2</v>
      </c>
      <c r="L130" s="3">
        <v>129</v>
      </c>
    </row>
    <row r="131" spans="10:12" x14ac:dyDescent="0.2">
      <c r="J131" s="3">
        <v>14.157941287130054</v>
      </c>
      <c r="K131" s="3">
        <f t="shared" si="4"/>
        <v>2</v>
      </c>
      <c r="L131" s="3">
        <v>130</v>
      </c>
    </row>
    <row r="132" spans="10:12" x14ac:dyDescent="0.2">
      <c r="J132" s="3">
        <v>14.322235501570125</v>
      </c>
      <c r="K132" s="3">
        <f t="shared" si="4"/>
        <v>2</v>
      </c>
      <c r="L132" s="3">
        <v>131</v>
      </c>
    </row>
    <row r="133" spans="10:12" x14ac:dyDescent="0.2">
      <c r="J133" s="3">
        <v>14.371238097260068</v>
      </c>
      <c r="K133" s="3">
        <f t="shared" si="4"/>
        <v>2</v>
      </c>
      <c r="L133" s="3">
        <v>132</v>
      </c>
    </row>
    <row r="134" spans="10:12" x14ac:dyDescent="0.2">
      <c r="J134" s="3">
        <v>14.507192438887255</v>
      </c>
      <c r="K134" s="3">
        <f t="shared" si="4"/>
        <v>2</v>
      </c>
      <c r="L134" s="3">
        <v>133</v>
      </c>
    </row>
    <row r="135" spans="10:12" x14ac:dyDescent="0.2">
      <c r="J135" s="3">
        <v>14.514793307231976</v>
      </c>
      <c r="K135" s="3">
        <f t="shared" si="4"/>
        <v>2</v>
      </c>
      <c r="L135" s="3">
        <v>134</v>
      </c>
    </row>
    <row r="136" spans="10:12" x14ac:dyDescent="0.2">
      <c r="J136" s="3">
        <v>14.638568513194221</v>
      </c>
      <c r="K136" s="3">
        <f t="shared" si="4"/>
        <v>2</v>
      </c>
      <c r="L136" s="3">
        <v>135</v>
      </c>
    </row>
    <row r="137" spans="10:12" x14ac:dyDescent="0.2">
      <c r="J137" s="3">
        <v>14.670945283216081</v>
      </c>
      <c r="K137" s="3">
        <f t="shared" si="4"/>
        <v>2</v>
      </c>
      <c r="L137" s="3">
        <v>136</v>
      </c>
    </row>
    <row r="138" spans="10:12" x14ac:dyDescent="0.2">
      <c r="J138" s="3">
        <v>14.678359880657759</v>
      </c>
      <c r="K138" s="3">
        <f t="shared" si="4"/>
        <v>2</v>
      </c>
      <c r="L138" s="3">
        <v>137</v>
      </c>
    </row>
    <row r="139" spans="10:12" x14ac:dyDescent="0.2">
      <c r="J139" s="3">
        <v>14.734470463005716</v>
      </c>
      <c r="K139" s="3">
        <f t="shared" si="4"/>
        <v>2</v>
      </c>
      <c r="L139" s="3">
        <v>138</v>
      </c>
    </row>
    <row r="140" spans="10:12" x14ac:dyDescent="0.2">
      <c r="J140" s="3">
        <v>14.755899506068246</v>
      </c>
      <c r="K140" s="3">
        <f t="shared" si="4"/>
        <v>1</v>
      </c>
      <c r="L140" s="3">
        <v>139</v>
      </c>
    </row>
    <row r="141" spans="10:12" x14ac:dyDescent="0.2">
      <c r="J141" s="3">
        <v>14.783757112102728</v>
      </c>
      <c r="K141" s="3">
        <f t="shared" si="4"/>
        <v>2</v>
      </c>
      <c r="L141" s="3">
        <v>140</v>
      </c>
    </row>
    <row r="142" spans="10:12" x14ac:dyDescent="0.2">
      <c r="J142" s="3">
        <v>15.088262225706831</v>
      </c>
      <c r="K142" s="3">
        <f t="shared" si="4"/>
        <v>2</v>
      </c>
      <c r="L142" s="3">
        <v>141</v>
      </c>
    </row>
    <row r="143" spans="10:12" x14ac:dyDescent="0.2">
      <c r="J143" s="3">
        <v>15.353085184120713</v>
      </c>
      <c r="K143" s="3">
        <f t="shared" si="4"/>
        <v>2</v>
      </c>
      <c r="L143" s="3">
        <v>142</v>
      </c>
    </row>
    <row r="144" spans="10:12" x14ac:dyDescent="0.2">
      <c r="J144" s="3">
        <v>15.748926566892651</v>
      </c>
      <c r="K144" s="3">
        <f t="shared" si="4"/>
        <v>2</v>
      </c>
      <c r="L144" s="3">
        <v>143</v>
      </c>
    </row>
    <row r="145" spans="10:12" x14ac:dyDescent="0.2">
      <c r="J145" s="3">
        <v>15.806705146732209</v>
      </c>
      <c r="K145" s="3">
        <f t="shared" si="4"/>
        <v>2</v>
      </c>
      <c r="L145" s="3">
        <v>144</v>
      </c>
    </row>
    <row r="146" spans="10:12" x14ac:dyDescent="0.2">
      <c r="J146" s="3">
        <v>15.840566718716069</v>
      </c>
      <c r="K146" s="3">
        <f t="shared" si="4"/>
        <v>2</v>
      </c>
      <c r="L146" s="3">
        <v>145</v>
      </c>
    </row>
    <row r="147" spans="10:12" x14ac:dyDescent="0.2">
      <c r="J147" s="3">
        <v>16.019433236528791</v>
      </c>
      <c r="K147" s="3">
        <f t="shared" si="4"/>
        <v>2</v>
      </c>
      <c r="L147" s="3">
        <v>146</v>
      </c>
    </row>
    <row r="148" spans="10:12" x14ac:dyDescent="0.2">
      <c r="J148" s="3">
        <v>16.103558276211384</v>
      </c>
      <c r="K148" s="3">
        <f t="shared" si="4"/>
        <v>2</v>
      </c>
      <c r="L148" s="3">
        <v>147</v>
      </c>
    </row>
    <row r="149" spans="10:12" x14ac:dyDescent="0.2">
      <c r="J149" s="3">
        <v>16.652525779615289</v>
      </c>
      <c r="K149" s="3">
        <f t="shared" si="4"/>
        <v>2</v>
      </c>
      <c r="L149" s="3">
        <v>148</v>
      </c>
    </row>
    <row r="150" spans="10:12" x14ac:dyDescent="0.2">
      <c r="J150" s="3">
        <v>16.709775549192759</v>
      </c>
      <c r="K150" s="3">
        <f t="shared" si="4"/>
        <v>2</v>
      </c>
      <c r="L150" s="3">
        <v>149</v>
      </c>
    </row>
    <row r="151" spans="10:12" x14ac:dyDescent="0.2">
      <c r="J151" s="3">
        <v>17.443674247097974</v>
      </c>
      <c r="K151" s="3">
        <f t="shared" si="4"/>
        <v>2</v>
      </c>
      <c r="L151" s="3">
        <v>150</v>
      </c>
    </row>
  </sheetData>
  <sortState ref="J2:J145">
    <sortCondition ref="J2"/>
  </sortState>
  <mergeCells count="4">
    <mergeCell ref="D13:F14"/>
    <mergeCell ref="D15:D16"/>
    <mergeCell ref="E15:E16"/>
    <mergeCell ref="G13:G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Z+F test</vt:lpstr>
      <vt:lpstr>Rank sum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 su</dc:creator>
  <cp:lastModifiedBy>zim su</cp:lastModifiedBy>
  <dcterms:created xsi:type="dcterms:W3CDTF">2019-11-01T07:07:14Z</dcterms:created>
  <dcterms:modified xsi:type="dcterms:W3CDTF">2019-11-06T08:53:40Z</dcterms:modified>
</cp:coreProperties>
</file>