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imai/Documents/SPBU/Econometrics report/Lab work No.5_1/"/>
    </mc:Choice>
  </mc:AlternateContent>
  <xr:revisionPtr revIDLastSave="0" documentId="13_ncr:1_{DB59F384-B58E-3641-892E-4E720328FCED}" xr6:coauthVersionLast="45" xr6:coauthVersionMax="45" xr10:uidLastSave="{00000000-0000-0000-0000-000000000000}"/>
  <bookViews>
    <workbookView xWindow="0" yWindow="460" windowWidth="28480" windowHeight="16240" activeTab="1" xr2:uid="{5306F45B-E2C5-4B4B-A026-04E4856C6FB7}"/>
  </bookViews>
  <sheets>
    <sheet name="Data" sheetId="1" r:id="rId1"/>
    <sheet name="XY" sheetId="2" r:id="rId2"/>
    <sheet name="Youtub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7" i="3" l="1"/>
  <c r="H44" i="3"/>
  <c r="H41" i="3"/>
  <c r="J35" i="3"/>
  <c r="J34" i="3"/>
  <c r="I33" i="3"/>
  <c r="I31" i="3"/>
  <c r="H35" i="3"/>
  <c r="H32" i="3"/>
  <c r="H31" i="3"/>
  <c r="G33" i="3"/>
  <c r="G31" i="3"/>
  <c r="J27" i="3"/>
  <c r="J26" i="3"/>
  <c r="J25" i="3"/>
  <c r="J24" i="3"/>
  <c r="J23" i="3"/>
  <c r="I27" i="3"/>
  <c r="I26" i="3"/>
  <c r="I25" i="3"/>
  <c r="I24" i="3"/>
  <c r="I23" i="3"/>
  <c r="H27" i="3"/>
  <c r="H26" i="3"/>
  <c r="H25" i="3"/>
  <c r="H24" i="3"/>
  <c r="H23" i="3"/>
  <c r="G27" i="3"/>
  <c r="G26" i="3"/>
  <c r="G25" i="3"/>
  <c r="G24" i="3"/>
  <c r="G23" i="3"/>
  <c r="H18" i="3"/>
  <c r="I18" i="3"/>
  <c r="J18" i="3"/>
  <c r="G18" i="3"/>
  <c r="K18" i="3"/>
  <c r="K14" i="3"/>
  <c r="K15" i="3"/>
  <c r="K16" i="3"/>
  <c r="K17" i="3"/>
  <c r="K13" i="3"/>
  <c r="H5" i="3"/>
  <c r="F5" i="3"/>
  <c r="F6" i="3" s="1"/>
  <c r="H6" i="3" l="1"/>
  <c r="H7" i="3" s="1"/>
  <c r="H8" i="3" s="1"/>
  <c r="F7" i="3"/>
  <c r="F8" i="3" s="1"/>
  <c r="F9" i="3" s="1"/>
  <c r="I5" i="3" l="1" a="1"/>
  <c r="G5" i="3" a="1"/>
  <c r="I5" i="3" l="1"/>
  <c r="I7" i="3"/>
  <c r="I6" i="3"/>
  <c r="I8" i="3"/>
  <c r="G5" i="3"/>
  <c r="G6" i="3"/>
  <c r="G9" i="3"/>
  <c r="G8" i="3"/>
  <c r="G7" i="3"/>
  <c r="G40" i="2" l="1"/>
  <c r="L15" i="2"/>
  <c r="H15" i="2"/>
  <c r="I15" i="2"/>
  <c r="J15" i="2"/>
  <c r="K15" i="2"/>
  <c r="G15" i="2"/>
  <c r="L13" i="2"/>
  <c r="L14" i="2"/>
  <c r="L12" i="2"/>
  <c r="G27" i="2" l="1"/>
  <c r="H28" i="2"/>
  <c r="I28" i="2"/>
  <c r="J27" i="2"/>
  <c r="K27" i="2"/>
  <c r="J26" i="2"/>
  <c r="K26" i="2"/>
  <c r="I26" i="2"/>
  <c r="H27" i="2"/>
  <c r="I27" i="2"/>
  <c r="I20" i="2"/>
  <c r="G22" i="2"/>
  <c r="K22" i="2"/>
  <c r="I21" i="2"/>
  <c r="H21" i="2"/>
  <c r="H22" i="2"/>
  <c r="J21" i="2"/>
  <c r="K20" i="2"/>
  <c r="H20" i="2"/>
  <c r="G21" i="2"/>
  <c r="K21" i="2"/>
  <c r="J22" i="2"/>
  <c r="J20" i="2"/>
  <c r="G20" i="2"/>
  <c r="I22" i="2"/>
  <c r="G5" i="2" a="1"/>
  <c r="G5" i="2" s="1"/>
  <c r="I5" i="2" a="1"/>
  <c r="I5" i="2" s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2" i="1"/>
  <c r="A3" i="1"/>
  <c r="A4" i="1"/>
  <c r="A5" i="1"/>
  <c r="A6" i="1"/>
  <c r="A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" i="1"/>
  <c r="H37" i="2" l="1"/>
  <c r="H34" i="2"/>
  <c r="I8" i="2"/>
  <c r="I7" i="2"/>
  <c r="G6" i="2"/>
  <c r="G7" i="2"/>
  <c r="I6" i="2"/>
  <c r="I9" i="2"/>
</calcChain>
</file>

<file path=xl/sharedStrings.xml><?xml version="1.0" encoding="utf-8"?>
<sst xmlns="http://schemas.openxmlformats.org/spreadsheetml/2006/main" count="39" uniqueCount="30">
  <si>
    <t>X</t>
  </si>
  <si>
    <t>Y</t>
  </si>
  <si>
    <t>Interal of X</t>
  </si>
  <si>
    <t>Interal of Y</t>
  </si>
  <si>
    <t>r=3</t>
  </si>
  <si>
    <t>s=5</t>
  </si>
  <si>
    <t>[13, 15]</t>
  </si>
  <si>
    <t>[4,5, 9,5]</t>
  </si>
  <si>
    <t>A/B</t>
  </si>
  <si>
    <t>[5, 7)</t>
  </si>
  <si>
    <t>[7, 9)</t>
  </si>
  <si>
    <t>[9, 11)</t>
  </si>
  <si>
    <t>[11, 13)</t>
  </si>
  <si>
    <t>[-5,5, -0,5)</t>
  </si>
  <si>
    <t>[-0,5, 4,5)</t>
  </si>
  <si>
    <t>&lt;</t>
  </si>
  <si>
    <t>Reject H0</t>
  </si>
  <si>
    <t>Like</t>
  </si>
  <si>
    <t>Dislike</t>
  </si>
  <si>
    <t>r=5</t>
  </si>
  <si>
    <t>s=4</t>
  </si>
  <si>
    <t>[14135, 69876)</t>
  </si>
  <si>
    <t>[69876, 125617)</t>
  </si>
  <si>
    <t>[125617, 181358)</t>
  </si>
  <si>
    <t>[181358, 237099)</t>
  </si>
  <si>
    <t>[237099, 292840]</t>
  </si>
  <si>
    <t>[975, 3194)</t>
  </si>
  <si>
    <t>[3194, 5413)</t>
  </si>
  <si>
    <t>[5413, 7632)</t>
  </si>
  <si>
    <t>[7632, 9851]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</si>
</sst>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X&amp;Y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XY!$B$2:$B$31</c:f>
              <c:numCache>
                <c:formatCode>General</c:formatCode>
                <c:ptCount val="30"/>
                <c:pt idx="0">
                  <c:v>1.6780757101726316</c:v>
                </c:pt>
                <c:pt idx="1">
                  <c:v>3.927771790561736</c:v>
                </c:pt>
                <c:pt idx="2">
                  <c:v>3.2931338826097001E-2</c:v>
                </c:pt>
                <c:pt idx="3">
                  <c:v>1.2888460291391381</c:v>
                </c:pt>
                <c:pt idx="4">
                  <c:v>-0.40633519619901959</c:v>
                </c:pt>
                <c:pt idx="5">
                  <c:v>-1.8850515413170341</c:v>
                </c:pt>
                <c:pt idx="6">
                  <c:v>0.90700881825182456</c:v>
                </c:pt>
                <c:pt idx="7">
                  <c:v>3.1384593754757675</c:v>
                </c:pt>
                <c:pt idx="8">
                  <c:v>-1.9551817021209521</c:v>
                </c:pt>
                <c:pt idx="9">
                  <c:v>2.2094322818711523</c:v>
                </c:pt>
                <c:pt idx="10">
                  <c:v>2.2637641621732536</c:v>
                </c:pt>
                <c:pt idx="11">
                  <c:v>5.7434514466698525</c:v>
                </c:pt>
                <c:pt idx="12">
                  <c:v>-1.3670269815222076</c:v>
                </c:pt>
                <c:pt idx="13">
                  <c:v>2.0758990835583262</c:v>
                </c:pt>
                <c:pt idx="14">
                  <c:v>1.9249448607253212</c:v>
                </c:pt>
                <c:pt idx="15">
                  <c:v>0.41104896907271904</c:v>
                </c:pt>
                <c:pt idx="16">
                  <c:v>2.9915968777012489</c:v>
                </c:pt>
                <c:pt idx="17">
                  <c:v>-1.42923366101751</c:v>
                </c:pt>
                <c:pt idx="18">
                  <c:v>2.2315627235883411</c:v>
                </c:pt>
                <c:pt idx="19">
                  <c:v>3.2570410413911639</c:v>
                </c:pt>
                <c:pt idx="20">
                  <c:v>2.9744672372253147</c:v>
                </c:pt>
                <c:pt idx="21">
                  <c:v>1.6487297102236658</c:v>
                </c:pt>
                <c:pt idx="22">
                  <c:v>4.1603647809311912</c:v>
                </c:pt>
                <c:pt idx="23">
                  <c:v>-3.8132433910159946</c:v>
                </c:pt>
                <c:pt idx="24">
                  <c:v>2.3424368313691941</c:v>
                </c:pt>
                <c:pt idx="25">
                  <c:v>4.0005155728203956</c:v>
                </c:pt>
                <c:pt idx="26">
                  <c:v>5.0943230931197974</c:v>
                </c:pt>
                <c:pt idx="27">
                  <c:v>8.5395027419949479</c:v>
                </c:pt>
                <c:pt idx="28">
                  <c:v>3.2278029822143206</c:v>
                </c:pt>
                <c:pt idx="29">
                  <c:v>-5.1375982803244877</c:v>
                </c:pt>
              </c:numCache>
            </c:numRef>
          </c:xVal>
          <c:yVal>
            <c:numRef>
              <c:f>XY!$C$2:$C$31</c:f>
              <c:numCache>
                <c:formatCode>General</c:formatCode>
                <c:ptCount val="30"/>
                <c:pt idx="0">
                  <c:v>7.1008199574035</c:v>
                </c:pt>
                <c:pt idx="1">
                  <c:v>8.0831978566495177</c:v>
                </c:pt>
                <c:pt idx="2">
                  <c:v>8.7107244314608678</c:v>
                </c:pt>
                <c:pt idx="3">
                  <c:v>12.707080006768317</c:v>
                </c:pt>
                <c:pt idx="4">
                  <c:v>10.820480299150251</c:v>
                </c:pt>
                <c:pt idx="5">
                  <c:v>9.1101154690942145</c:v>
                </c:pt>
                <c:pt idx="6">
                  <c:v>11.872202444714574</c:v>
                </c:pt>
                <c:pt idx="7">
                  <c:v>5.4040568966320359</c:v>
                </c:pt>
                <c:pt idx="8">
                  <c:v>11.155864813657908</c:v>
                </c:pt>
                <c:pt idx="9">
                  <c:v>10.549117938383194</c:v>
                </c:pt>
                <c:pt idx="10">
                  <c:v>12.592865160534531</c:v>
                </c:pt>
                <c:pt idx="11">
                  <c:v>10.46020668319612</c:v>
                </c:pt>
                <c:pt idx="12">
                  <c:v>13.079367018517768</c:v>
                </c:pt>
                <c:pt idx="13">
                  <c:v>8.9260662244811986</c:v>
                </c:pt>
                <c:pt idx="14">
                  <c:v>6.8293766025681251</c:v>
                </c:pt>
                <c:pt idx="15">
                  <c:v>14.831433207051903</c:v>
                </c:pt>
                <c:pt idx="16">
                  <c:v>8.3481418301263659</c:v>
                </c:pt>
                <c:pt idx="17">
                  <c:v>12.38502072872704</c:v>
                </c:pt>
                <c:pt idx="18">
                  <c:v>12.63148281873973</c:v>
                </c:pt>
                <c:pt idx="19">
                  <c:v>12.936665040414471</c:v>
                </c:pt>
                <c:pt idx="20">
                  <c:v>6.7379691920355977</c:v>
                </c:pt>
                <c:pt idx="21">
                  <c:v>12.182066501845892</c:v>
                </c:pt>
                <c:pt idx="22">
                  <c:v>12.75486298296631</c:v>
                </c:pt>
                <c:pt idx="23">
                  <c:v>9.1668624390299041</c:v>
                </c:pt>
                <c:pt idx="24">
                  <c:v>11.661864977835828</c:v>
                </c:pt>
                <c:pt idx="25">
                  <c:v>8.7699568516783195</c:v>
                </c:pt>
                <c:pt idx="26">
                  <c:v>10.384549292957589</c:v>
                </c:pt>
                <c:pt idx="27">
                  <c:v>8.2760431823049494</c:v>
                </c:pt>
                <c:pt idx="28">
                  <c:v>8.0971674439492585</c:v>
                </c:pt>
                <c:pt idx="29">
                  <c:v>9.4317132004236512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CC-4944-B5B7-64B8B24AA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752143"/>
        <c:axId val="418753775"/>
      </c:scatterChart>
      <c:valAx>
        <c:axId val="418752143"/>
        <c:scaling>
          <c:orientation val="minMax"/>
          <c:max val="9.5"/>
          <c:min val="-5.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753775"/>
        <c:crosses val="autoZero"/>
        <c:crossBetween val="midCat"/>
        <c:majorUnit val="5"/>
      </c:valAx>
      <c:valAx>
        <c:axId val="418753775"/>
        <c:scaling>
          <c:orientation val="minMax"/>
          <c:max val="15"/>
          <c:min val="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752143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X&amp;Y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Youtube!$B$2:$B$16</c:f>
              <c:numCache>
                <c:formatCode>General</c:formatCode>
                <c:ptCount val="15"/>
                <c:pt idx="0">
                  <c:v>287425</c:v>
                </c:pt>
                <c:pt idx="1">
                  <c:v>127794</c:v>
                </c:pt>
                <c:pt idx="2">
                  <c:v>14603</c:v>
                </c:pt>
                <c:pt idx="3">
                  <c:v>132239</c:v>
                </c:pt>
                <c:pt idx="4">
                  <c:v>134130</c:v>
                </c:pt>
                <c:pt idx="5">
                  <c:v>103755</c:v>
                </c:pt>
                <c:pt idx="6">
                  <c:v>187464</c:v>
                </c:pt>
                <c:pt idx="7">
                  <c:v>57534</c:v>
                </c:pt>
                <c:pt idx="8">
                  <c:v>292837</c:v>
                </c:pt>
                <c:pt idx="9">
                  <c:v>14135</c:v>
                </c:pt>
                <c:pt idx="10">
                  <c:v>263596</c:v>
                </c:pt>
                <c:pt idx="11">
                  <c:v>28451</c:v>
                </c:pt>
                <c:pt idx="12">
                  <c:v>127477</c:v>
                </c:pt>
                <c:pt idx="13">
                  <c:v>31810</c:v>
                </c:pt>
                <c:pt idx="14">
                  <c:v>53861</c:v>
                </c:pt>
              </c:numCache>
            </c:numRef>
          </c:xVal>
          <c:yVal>
            <c:numRef>
              <c:f>Youtube!$C$2:$C$16</c:f>
              <c:numCache>
                <c:formatCode>General</c:formatCode>
                <c:ptCount val="15"/>
                <c:pt idx="0">
                  <c:v>9420</c:v>
                </c:pt>
                <c:pt idx="1">
                  <c:v>1688</c:v>
                </c:pt>
                <c:pt idx="2">
                  <c:v>5339</c:v>
                </c:pt>
                <c:pt idx="3">
                  <c:v>1989</c:v>
                </c:pt>
                <c:pt idx="4">
                  <c:v>1082</c:v>
                </c:pt>
                <c:pt idx="5">
                  <c:v>4613</c:v>
                </c:pt>
                <c:pt idx="6">
                  <c:v>9850</c:v>
                </c:pt>
                <c:pt idx="7">
                  <c:v>2967</c:v>
                </c:pt>
                <c:pt idx="8">
                  <c:v>4123</c:v>
                </c:pt>
                <c:pt idx="9">
                  <c:v>976</c:v>
                </c:pt>
                <c:pt idx="10">
                  <c:v>8585</c:v>
                </c:pt>
                <c:pt idx="11">
                  <c:v>2285</c:v>
                </c:pt>
                <c:pt idx="12">
                  <c:v>7134</c:v>
                </c:pt>
                <c:pt idx="13">
                  <c:v>6680</c:v>
                </c:pt>
                <c:pt idx="14">
                  <c:v>1697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DB-CA44-B6FD-D35B34B17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49711"/>
        <c:axId val="424039423"/>
      </c:scatterChart>
      <c:valAx>
        <c:axId val="424549711"/>
        <c:scaling>
          <c:orientation val="minMax"/>
          <c:max val="294000"/>
          <c:min val="13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039423"/>
        <c:crosses val="autoZero"/>
        <c:crossBetween val="midCat"/>
        <c:majorUnit val="55741"/>
      </c:valAx>
      <c:valAx>
        <c:axId val="424039423"/>
        <c:scaling>
          <c:orientation val="minMax"/>
          <c:min val="9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549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821267</xdr:colOff>
      <xdr:row>1</xdr:row>
      <xdr:rowOff>88900</xdr:rowOff>
    </xdr:from>
    <xdr:to>
      <xdr:col>13</xdr:col>
      <xdr:colOff>685800</xdr:colOff>
      <xdr:row>8</xdr:row>
      <xdr:rowOff>198966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B268B1-3964-5549-B469-4EA285CDF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78939</xdr:colOff>
      <xdr:row>31</xdr:row>
      <xdr:rowOff>2890</xdr:rowOff>
    </xdr:from>
    <xdr:ext cx="3872022" cy="19325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FEC0989-F6FF-6645-B392-635E66989171}"/>
                </a:ext>
              </a:extLst>
            </xdr:cNvPr>
            <xdr:cNvSpPr txBox="1"/>
          </xdr:nvSpPr>
          <xdr:spPr>
            <a:xfrm>
              <a:off x="3949777" y="3288159"/>
              <a:ext cx="3872022" cy="1932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: 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𝑖𝑗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𝑞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,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acc>
                    <m:accPr>
                      <m:chr m:val="̅"/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1, 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𝑟</m:t>
                      </m:r>
                    </m:e>
                  </m:acc>
                  <m:r>
                    <a:rPr lang="en-US" sz="1100" b="0" i="1">
                      <a:latin typeface="Cambria Math" panose="02040503050406030204" pitchFamily="18" charset="0"/>
                    </a:rPr>
                    <m:t>,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𝑗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acc>
                    <m:accPr>
                      <m:chr m:val="̅"/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1, 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</m:acc>
                  <m:r>
                    <a:rPr lang="en-US" sz="1100" b="0" i="0">
                      <a:latin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</a:rPr>
                    <m:t>with</m:t>
                  </m:r>
                  <m:r>
                    <a:rPr lang="en-US" sz="1100" b="0" i="0">
                      <a:latin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nary>
                    <m:naryPr>
                      <m:chr m:val="∑"/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100" b="0" i="1">
                          <a:latin typeface="Cambria Math" panose="02040503050406030204" pitchFamily="18" charset="0"/>
                        </a:rPr>
                        <m:t>𝑗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</m:t>
                      </m:r>
                    </m:sup>
                    <m:e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𝑝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𝑖𝑗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, 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𝑞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𝑗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hr m:val="∑"/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en-US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=1</m:t>
                          </m:r>
                        </m:sub>
                        <m:sup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sup>
                        <m:e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𝑝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𝑖𝑗</m:t>
                              </m:r>
                            </m:sub>
                          </m:sSub>
                        </m:e>
                      </m:nary>
                    </m:e>
                  </m:nary>
                </m:oMath>
              </a14:m>
              <a:r>
                <a:rPr lang="en-GB" sz="1100"/>
                <a:t> 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FEC0989-F6FF-6645-B392-635E66989171}"/>
                </a:ext>
              </a:extLst>
            </xdr:cNvPr>
            <xdr:cNvSpPr txBox="1"/>
          </xdr:nvSpPr>
          <xdr:spPr>
            <a:xfrm>
              <a:off x="3949777" y="3288159"/>
              <a:ext cx="3872022" cy="1932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𝐻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0: 𝑝_𝑖𝑗=𝑝_𝑖 𝑞_𝑗, 𝑖=(1, 𝑟) ̅, 𝑗=(1, 𝑠) ̅  with 𝑝_𝑖=∑24_(𝑗=1)^𝑠▒〖𝑝_𝑖𝑗, 𝑞_𝑗=∑24_(𝑖=1)^𝑟▒𝑝_𝑖𝑗 〗</a:t>
              </a:r>
              <a:r>
                <a:rPr lang="en-GB" sz="1100"/>
                <a:t> </a:t>
              </a:r>
            </a:p>
          </xdr:txBody>
        </xdr:sp>
      </mc:Fallback>
    </mc:AlternateContent>
    <xdr:clientData/>
  </xdr:oneCellAnchor>
  <xdr:oneCellAnchor>
    <xdr:from>
      <xdr:col>4</xdr:col>
      <xdr:colOff>757433</xdr:colOff>
      <xdr:row>32</xdr:row>
      <xdr:rowOff>197222</xdr:rowOff>
    </xdr:from>
    <xdr:ext cx="1767663" cy="4812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23A0DBA-70E3-0341-8BC3-5DEC499F4B8A}"/>
                </a:ext>
              </a:extLst>
            </xdr:cNvPr>
            <xdr:cNvSpPr txBox="1"/>
          </xdr:nvSpPr>
          <xdr:spPr>
            <a:xfrm>
              <a:off x="3781678" y="6629452"/>
              <a:ext cx="1767663" cy="4812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p>
                      <m:e>
                        <m:nary>
                          <m:naryPr>
                            <m:chr m:val="∑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p>
                          <m:e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𝑚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/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𝑚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/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</m:e>
                        </m:nary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23A0DBA-70E3-0341-8BC3-5DEC499F4B8A}"/>
                </a:ext>
              </a:extLst>
            </xdr:cNvPr>
            <xdr:cNvSpPr txBox="1"/>
          </xdr:nvSpPr>
          <xdr:spPr>
            <a:xfrm>
              <a:off x="3781678" y="6629452"/>
              <a:ext cx="1767663" cy="4812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2=∑24_(𝑖=1)^𝑟▒∑24_(𝑗=1)^𝑠▒〖(𝑛_𝑖𝑗−𝑛_𝑖 𝑚_𝑗/𝑛)〗^2/(𝑛_𝑖 𝑚_𝑗/𝑛)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730569</xdr:colOff>
      <xdr:row>17</xdr:row>
      <xdr:rowOff>45318</xdr:rowOff>
    </xdr:from>
    <xdr:ext cx="999568" cy="3922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F58023E-0E3C-EA49-A724-1108C5C4F802}"/>
                </a:ext>
              </a:extLst>
            </xdr:cNvPr>
            <xdr:cNvSpPr txBox="1"/>
          </xdr:nvSpPr>
          <xdr:spPr>
            <a:xfrm>
              <a:off x="3754814" y="3462440"/>
              <a:ext cx="999568" cy="3922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/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F58023E-0E3C-EA49-A724-1108C5C4F802}"/>
                </a:ext>
              </a:extLst>
            </xdr:cNvPr>
            <xdr:cNvSpPr txBox="1"/>
          </xdr:nvSpPr>
          <xdr:spPr>
            <a:xfrm>
              <a:off x="3754814" y="3462440"/>
              <a:ext cx="999568" cy="3922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〖(𝑛_𝑖𝑗−𝑛_𝑖 𝑚_𝑗/𝑛)〗^2/(𝑛_𝑖 𝑚_𝑗/𝑛)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785388</xdr:colOff>
      <xdr:row>35</xdr:row>
      <xdr:rowOff>191504</xdr:rowOff>
    </xdr:from>
    <xdr:ext cx="1745927" cy="4812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475EA4B-9D24-7743-B5B1-81EA58E39FCC}"/>
                </a:ext>
              </a:extLst>
            </xdr:cNvPr>
            <xdr:cNvSpPr txBox="1"/>
          </xdr:nvSpPr>
          <xdr:spPr>
            <a:xfrm>
              <a:off x="3809633" y="7226756"/>
              <a:ext cx="1745927" cy="4812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=2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p>
                      <m:e>
                        <m:nary>
                          <m:naryPr>
                            <m:chr m:val="∑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ln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⁡(</m:t>
                            </m:r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𝑚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/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nary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475EA4B-9D24-7743-B5B1-81EA58E39FCC}"/>
                </a:ext>
              </a:extLst>
            </xdr:cNvPr>
            <xdr:cNvSpPr txBox="1"/>
          </xdr:nvSpPr>
          <xdr:spPr>
            <a:xfrm>
              <a:off x="3809633" y="7226756"/>
              <a:ext cx="1745927" cy="4812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𝑌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2=2∑24_(𝑖=1)^𝑟▒∑24_(𝑗=1)^𝑠▒〖𝑛_𝑖𝑗 ln⁡(𝑛_𝑖𝑗/(𝑛_𝑖 𝑚_𝑗/𝑛))〗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8772</xdr:colOff>
      <xdr:row>23</xdr:row>
      <xdr:rowOff>191504</xdr:rowOff>
    </xdr:from>
    <xdr:ext cx="835100" cy="2770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D04980B-63B1-8347-9921-600732DDFD96}"/>
                </a:ext>
              </a:extLst>
            </xdr:cNvPr>
            <xdr:cNvSpPr txBox="1"/>
          </xdr:nvSpPr>
          <xdr:spPr>
            <a:xfrm>
              <a:off x="3855319" y="4814669"/>
              <a:ext cx="835100" cy="277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𝑖𝑗</m:t>
                      </m:r>
                    </m:sub>
                  </m:sSub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</a:rPr>
                    <m:t>ln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⁡(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𝑛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𝑖𝑗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𝑛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𝑗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/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</m:den>
                  </m:f>
                </m:oMath>
              </a14:m>
              <a:r>
                <a:rPr lang="en-GB" sz="1100"/>
                <a:t>)</a:t>
              </a:r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D04980B-63B1-8347-9921-600732DDFD96}"/>
                </a:ext>
              </a:extLst>
            </xdr:cNvPr>
            <xdr:cNvSpPr txBox="1"/>
          </xdr:nvSpPr>
          <xdr:spPr>
            <a:xfrm>
              <a:off x="3855319" y="4814669"/>
              <a:ext cx="835100" cy="277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〖2𝑛〗_𝑖𝑗 ln⁡(𝑛_𝑖𝑗/(𝑛_𝑖 𝑚_𝑗/𝑛)</a:t>
              </a:r>
              <a:r>
                <a:rPr lang="en-GB" sz="1100"/>
                <a:t>)</a:t>
              </a:r>
            </a:p>
          </xdr:txBody>
        </xdr:sp>
      </mc:Fallback>
    </mc:AlternateContent>
    <xdr:clientData/>
  </xdr:oneCellAnchor>
  <xdr:oneCellAnchor>
    <xdr:from>
      <xdr:col>5</xdr:col>
      <xdr:colOff>209777</xdr:colOff>
      <xdr:row>39</xdr:row>
      <xdr:rowOff>8770</xdr:rowOff>
    </xdr:from>
    <xdr:ext cx="319703" cy="1778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D463733-3F7C-044B-9DB8-4C021987A1BC}"/>
                </a:ext>
              </a:extLst>
            </xdr:cNvPr>
            <xdr:cNvSpPr txBox="1"/>
          </xdr:nvSpPr>
          <xdr:spPr>
            <a:xfrm>
              <a:off x="4056324" y="7848051"/>
              <a:ext cx="319703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D463733-3F7C-044B-9DB8-4C021987A1BC}"/>
                </a:ext>
              </a:extLst>
            </xdr:cNvPr>
            <xdr:cNvSpPr txBox="1"/>
          </xdr:nvSpPr>
          <xdr:spPr>
            <a:xfrm>
              <a:off x="4056324" y="7848051"/>
              <a:ext cx="319703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𝜒_(</a:t>
              </a:r>
              <a:r>
                <a:rPr lang="en-US" sz="1100" b="0" i="0">
                  <a:latin typeface="Cambria Math" panose="02040503050406030204" pitchFamily="18" charset="0"/>
                </a:rPr>
                <a:t>1−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173231</xdr:colOff>
      <xdr:row>40</xdr:row>
      <xdr:rowOff>36181</xdr:rowOff>
    </xdr:from>
    <xdr:ext cx="19505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770299A-CD6E-2F44-A5D4-820BF0248958}"/>
                </a:ext>
              </a:extLst>
            </xdr:cNvPr>
            <xdr:cNvSpPr txBox="1"/>
          </xdr:nvSpPr>
          <xdr:spPr>
            <a:xfrm>
              <a:off x="5664382" y="8076469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770299A-CD6E-2F44-A5D4-820BF0248958}"/>
                </a:ext>
              </a:extLst>
            </xdr:cNvPr>
            <xdr:cNvSpPr txBox="1"/>
          </xdr:nvSpPr>
          <xdr:spPr>
            <a:xfrm>
              <a:off x="5664382" y="8076469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182367</xdr:colOff>
      <xdr:row>39</xdr:row>
      <xdr:rowOff>27044</xdr:rowOff>
    </xdr:from>
    <xdr:ext cx="18819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1375459-762D-AC48-8183-E01878C4DB35}"/>
                </a:ext>
              </a:extLst>
            </xdr:cNvPr>
            <xdr:cNvSpPr txBox="1"/>
          </xdr:nvSpPr>
          <xdr:spPr>
            <a:xfrm>
              <a:off x="5673518" y="7866325"/>
              <a:ext cx="18819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1375459-762D-AC48-8183-E01878C4DB35}"/>
                </a:ext>
              </a:extLst>
            </xdr:cNvPr>
            <xdr:cNvSpPr txBox="1"/>
          </xdr:nvSpPr>
          <xdr:spPr>
            <a:xfrm>
              <a:off x="5673518" y="7866325"/>
              <a:ext cx="18819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𝑌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25398</xdr:rowOff>
    </xdr:from>
    <xdr:to>
      <xdr:col>14</xdr:col>
      <xdr:colOff>127001</xdr:colOff>
      <xdr:row>8</xdr:row>
      <xdr:rowOff>203199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6D8F74-55D9-8A4A-B1AC-7A9CF209B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36302</xdr:colOff>
      <xdr:row>20</xdr:row>
      <xdr:rowOff>11451</xdr:rowOff>
    </xdr:from>
    <xdr:ext cx="999568" cy="3922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4EDF70C-BA80-084C-A61A-449D246FF6C9}"/>
                </a:ext>
              </a:extLst>
            </xdr:cNvPr>
            <xdr:cNvSpPr txBox="1"/>
          </xdr:nvSpPr>
          <xdr:spPr>
            <a:xfrm>
              <a:off x="4057969" y="4075451"/>
              <a:ext cx="999568" cy="3922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/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4EDF70C-BA80-084C-A61A-449D246FF6C9}"/>
                </a:ext>
              </a:extLst>
            </xdr:cNvPr>
            <xdr:cNvSpPr txBox="1"/>
          </xdr:nvSpPr>
          <xdr:spPr>
            <a:xfrm>
              <a:off x="4057969" y="4075451"/>
              <a:ext cx="999568" cy="3922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〖(𝑛_𝑖𝑗−𝑛_𝑖 𝑚_𝑗/𝑛)〗^2/(𝑛_𝑖 𝑚_𝑗/𝑛)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93133</xdr:colOff>
      <xdr:row>28</xdr:row>
      <xdr:rowOff>177800</xdr:rowOff>
    </xdr:from>
    <xdr:ext cx="835100" cy="2770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A94A84C-1949-FD42-9205-2F3B95B65310}"/>
                </a:ext>
              </a:extLst>
            </xdr:cNvPr>
            <xdr:cNvSpPr txBox="1"/>
          </xdr:nvSpPr>
          <xdr:spPr>
            <a:xfrm>
              <a:off x="4114800" y="5867400"/>
              <a:ext cx="835100" cy="277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𝑖𝑗</m:t>
                      </m:r>
                    </m:sub>
                  </m:sSub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</a:rPr>
                    <m:t>ln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⁡(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𝑛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𝑖𝑗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𝑛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𝑗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/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</m:den>
                  </m:f>
                </m:oMath>
              </a14:m>
              <a:r>
                <a:rPr lang="en-GB" sz="1100"/>
                <a:t>)</a:t>
              </a:r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A94A84C-1949-FD42-9205-2F3B95B65310}"/>
                </a:ext>
              </a:extLst>
            </xdr:cNvPr>
            <xdr:cNvSpPr txBox="1"/>
          </xdr:nvSpPr>
          <xdr:spPr>
            <a:xfrm>
              <a:off x="4114800" y="5867400"/>
              <a:ext cx="835100" cy="277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〖2𝑛〗_𝑖𝑗 ln⁡(𝑛_𝑖𝑗/(𝑛_𝑖 𝑚_𝑗/𝑛)</a:t>
              </a:r>
              <a:r>
                <a:rPr lang="en-GB" sz="1100"/>
                <a:t>)</a:t>
              </a:r>
            </a:p>
          </xdr:txBody>
        </xdr:sp>
      </mc:Fallback>
    </mc:AlternateContent>
    <xdr:clientData/>
  </xdr:oneCellAnchor>
  <xdr:oneCellAnchor>
    <xdr:from>
      <xdr:col>5</xdr:col>
      <xdr:colOff>78939</xdr:colOff>
      <xdr:row>38</xdr:row>
      <xdr:rowOff>2890</xdr:rowOff>
    </xdr:from>
    <xdr:ext cx="3872022" cy="19325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6AD695E-C05E-944A-A5D6-35BBFF4EFE32}"/>
                </a:ext>
              </a:extLst>
            </xdr:cNvPr>
            <xdr:cNvSpPr txBox="1"/>
          </xdr:nvSpPr>
          <xdr:spPr>
            <a:xfrm>
              <a:off x="3939739" y="6302090"/>
              <a:ext cx="3872022" cy="1932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: 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𝑖𝑗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𝑞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,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acc>
                    <m:accPr>
                      <m:chr m:val="̅"/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1, 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𝑟</m:t>
                      </m:r>
                    </m:e>
                  </m:acc>
                  <m:r>
                    <a:rPr lang="en-US" sz="1100" b="0" i="1">
                      <a:latin typeface="Cambria Math" panose="02040503050406030204" pitchFamily="18" charset="0"/>
                    </a:rPr>
                    <m:t>,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𝑗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acc>
                    <m:accPr>
                      <m:chr m:val="̅"/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1, 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</m:acc>
                  <m:r>
                    <a:rPr lang="en-US" sz="1100" b="0" i="0">
                      <a:latin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</a:rPr>
                    <m:t>with</m:t>
                  </m:r>
                  <m:r>
                    <a:rPr lang="en-US" sz="1100" b="0" i="0">
                      <a:latin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nary>
                    <m:naryPr>
                      <m:chr m:val="∑"/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100" b="0" i="1">
                          <a:latin typeface="Cambria Math" panose="02040503050406030204" pitchFamily="18" charset="0"/>
                        </a:rPr>
                        <m:t>𝑗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</m:t>
                      </m:r>
                    </m:sup>
                    <m:e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𝑝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𝑖𝑗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, 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𝑞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𝑗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hr m:val="∑"/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en-US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=1</m:t>
                          </m:r>
                        </m:sub>
                        <m:sup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sup>
                        <m:e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𝑝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𝑖𝑗</m:t>
                              </m:r>
                            </m:sub>
                          </m:sSub>
                        </m:e>
                      </m:nary>
                    </m:e>
                  </m:nary>
                </m:oMath>
              </a14:m>
              <a:r>
                <a:rPr lang="en-GB" sz="1100"/>
                <a:t> </a:t>
              </a:r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6AD695E-C05E-944A-A5D6-35BBFF4EFE32}"/>
                </a:ext>
              </a:extLst>
            </xdr:cNvPr>
            <xdr:cNvSpPr txBox="1"/>
          </xdr:nvSpPr>
          <xdr:spPr>
            <a:xfrm>
              <a:off x="3939739" y="6302090"/>
              <a:ext cx="3872022" cy="1932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𝐻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0: 𝑝_𝑖𝑗=𝑝_𝑖 𝑞_𝑗, 𝑖=(1, 𝑟) ̅, 𝑗=(1, 𝑠) ̅  with 𝑝_𝑖=∑24_(𝑗=1)^𝑠▒〖𝑝_𝑖𝑗, 𝑞_𝑗=∑24_(𝑖=1)^𝑟▒𝑝_𝑖𝑗 〗</a:t>
              </a:r>
              <a:r>
                <a:rPr lang="en-GB" sz="1100"/>
                <a:t> </a:t>
              </a:r>
            </a:p>
          </xdr:txBody>
        </xdr:sp>
      </mc:Fallback>
    </mc:AlternateContent>
    <xdr:clientData/>
  </xdr:oneCellAnchor>
  <xdr:oneCellAnchor>
    <xdr:from>
      <xdr:col>5</xdr:col>
      <xdr:colOff>46233</xdr:colOff>
      <xdr:row>39</xdr:row>
      <xdr:rowOff>171822</xdr:rowOff>
    </xdr:from>
    <xdr:ext cx="1767663" cy="4812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4B5F5B9-B247-7745-A3F3-786D130CD045}"/>
                </a:ext>
              </a:extLst>
            </xdr:cNvPr>
            <xdr:cNvSpPr txBox="1"/>
          </xdr:nvSpPr>
          <xdr:spPr>
            <a:xfrm>
              <a:off x="4067900" y="8096622"/>
              <a:ext cx="1767663" cy="4812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p>
                      <m:e>
                        <m:nary>
                          <m:naryPr>
                            <m:chr m:val="∑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p>
                          <m:e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𝑚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/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𝑚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/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</m:e>
                        </m:nary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4B5F5B9-B247-7745-A3F3-786D130CD045}"/>
                </a:ext>
              </a:extLst>
            </xdr:cNvPr>
            <xdr:cNvSpPr txBox="1"/>
          </xdr:nvSpPr>
          <xdr:spPr>
            <a:xfrm>
              <a:off x="4067900" y="8096622"/>
              <a:ext cx="1767663" cy="4812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2=∑24_(𝑖=1)^𝑟▒∑24_(𝑗=1)^𝑠▒〖(𝑛_𝑖𝑗−𝑛_𝑖 𝑚_𝑗/𝑛)〗^2/(𝑛_𝑖 𝑚_𝑗/𝑛)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31854</xdr:colOff>
      <xdr:row>42</xdr:row>
      <xdr:rowOff>166104</xdr:rowOff>
    </xdr:from>
    <xdr:ext cx="1745927" cy="4812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53B031A-97E6-2C41-A4FE-9ACCBC47CCC4}"/>
                </a:ext>
              </a:extLst>
            </xdr:cNvPr>
            <xdr:cNvSpPr txBox="1"/>
          </xdr:nvSpPr>
          <xdr:spPr>
            <a:xfrm>
              <a:off x="4053521" y="8700504"/>
              <a:ext cx="1745927" cy="4812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=2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p>
                      <m:e>
                        <m:nary>
                          <m:naryPr>
                            <m:chr m:val="∑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ln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⁡(</m:t>
                            </m:r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𝑚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/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nary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53B031A-97E6-2C41-A4FE-9ACCBC47CCC4}"/>
                </a:ext>
              </a:extLst>
            </xdr:cNvPr>
            <xdr:cNvSpPr txBox="1"/>
          </xdr:nvSpPr>
          <xdr:spPr>
            <a:xfrm>
              <a:off x="4053521" y="8700504"/>
              <a:ext cx="1745927" cy="4812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𝑌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2=2∑24_(𝑖=1)^𝑟▒∑24_(𝑗=1)^𝑠▒〖𝑛_𝑖𝑗 ln⁡(𝑛_𝑖𝑗/(𝑛_𝑖 𝑚_𝑗/𝑛))〗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209777</xdr:colOff>
      <xdr:row>46</xdr:row>
      <xdr:rowOff>8770</xdr:rowOff>
    </xdr:from>
    <xdr:ext cx="319703" cy="1778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AE4C643-E7CC-864F-9BD0-88E4ACFEA5F0}"/>
                </a:ext>
              </a:extLst>
            </xdr:cNvPr>
            <xdr:cNvSpPr txBox="1"/>
          </xdr:nvSpPr>
          <xdr:spPr>
            <a:xfrm>
              <a:off x="4070577" y="7933570"/>
              <a:ext cx="319703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AE4C643-E7CC-864F-9BD0-88E4ACFEA5F0}"/>
                </a:ext>
              </a:extLst>
            </xdr:cNvPr>
            <xdr:cNvSpPr txBox="1"/>
          </xdr:nvSpPr>
          <xdr:spPr>
            <a:xfrm>
              <a:off x="4070577" y="7933570"/>
              <a:ext cx="319703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𝜒_(</a:t>
              </a:r>
              <a:r>
                <a:rPr lang="en-US" sz="1100" b="0" i="0">
                  <a:latin typeface="Cambria Math" panose="02040503050406030204" pitchFamily="18" charset="0"/>
                </a:rPr>
                <a:t>1−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173231</xdr:colOff>
      <xdr:row>47</xdr:row>
      <xdr:rowOff>36181</xdr:rowOff>
    </xdr:from>
    <xdr:ext cx="19505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E6A732B-A8E3-7541-BAE7-E7C480B6F602}"/>
                </a:ext>
              </a:extLst>
            </xdr:cNvPr>
            <xdr:cNvSpPr txBox="1"/>
          </xdr:nvSpPr>
          <xdr:spPr>
            <a:xfrm>
              <a:off x="5685031" y="8164181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E6A732B-A8E3-7541-BAE7-E7C480B6F602}"/>
                </a:ext>
              </a:extLst>
            </xdr:cNvPr>
            <xdr:cNvSpPr txBox="1"/>
          </xdr:nvSpPr>
          <xdr:spPr>
            <a:xfrm>
              <a:off x="5685031" y="8164181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182367</xdr:colOff>
      <xdr:row>46</xdr:row>
      <xdr:rowOff>27044</xdr:rowOff>
    </xdr:from>
    <xdr:ext cx="18819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8A706C5-DD55-694B-B000-D95B83D3989B}"/>
                </a:ext>
              </a:extLst>
            </xdr:cNvPr>
            <xdr:cNvSpPr txBox="1"/>
          </xdr:nvSpPr>
          <xdr:spPr>
            <a:xfrm>
              <a:off x="5694167" y="7951844"/>
              <a:ext cx="18819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8A706C5-DD55-694B-B000-D95B83D3989B}"/>
                </a:ext>
              </a:extLst>
            </xdr:cNvPr>
            <xdr:cNvSpPr txBox="1"/>
          </xdr:nvSpPr>
          <xdr:spPr>
            <a:xfrm>
              <a:off x="5694167" y="7951844"/>
              <a:ext cx="18819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𝑌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583F-9274-1047-BA76-6997940B83CF}">
  <dimension ref="A1:B100"/>
  <sheetViews>
    <sheetView workbookViewId="0">
      <selection activeCell="D28" sqref="D28"/>
    </sheetView>
  </sheetViews>
  <sheetFormatPr baseColWidth="10" defaultRowHeight="16"/>
  <sheetData>
    <row r="1" spans="1:2">
      <c r="A1" s="5">
        <f ca="1">_xlfn.NORM.INV(RAND(), 2, 3)</f>
        <v>1.6468268847457335E-2</v>
      </c>
      <c r="B1" s="5">
        <f ca="1">_xlfn.NORM.INV(RAND(), 10, 2)</f>
        <v>12.86827806234658</v>
      </c>
    </row>
    <row r="2" spans="1:2">
      <c r="A2" s="5">
        <f t="shared" ref="A2:A65" ca="1" si="0">_xlfn.NORM.INV(RAND(), 2, 3)</f>
        <v>1.5491142100625785</v>
      </c>
      <c r="B2" s="5">
        <f t="shared" ref="B2:B65" ca="1" si="1">_xlfn.NORM.INV(RAND(), 10, 2)</f>
        <v>10.992606316699105</v>
      </c>
    </row>
    <row r="3" spans="1:2">
      <c r="A3" s="5">
        <f t="shared" ca="1" si="0"/>
        <v>-2.1123629385728462</v>
      </c>
      <c r="B3" s="5">
        <f t="shared" ca="1" si="1"/>
        <v>9.4446008509046244</v>
      </c>
    </row>
    <row r="4" spans="1:2">
      <c r="A4" s="5">
        <f t="shared" ca="1" si="0"/>
        <v>0.92645504287460589</v>
      </c>
      <c r="B4" s="5">
        <f t="shared" ca="1" si="1"/>
        <v>11.90299683300726</v>
      </c>
    </row>
    <row r="5" spans="1:2">
      <c r="A5" s="5">
        <f t="shared" ca="1" si="0"/>
        <v>2.9663942949052244</v>
      </c>
      <c r="B5" s="5">
        <f t="shared" ca="1" si="1"/>
        <v>7.9327457248096529</v>
      </c>
    </row>
    <row r="6" spans="1:2">
      <c r="A6" s="5">
        <f t="shared" ca="1" si="0"/>
        <v>2.3142244221084747</v>
      </c>
      <c r="B6" s="5">
        <f t="shared" ca="1" si="1"/>
        <v>9.7479232763892547</v>
      </c>
    </row>
    <row r="7" spans="1:2">
      <c r="A7" s="5">
        <f t="shared" ca="1" si="0"/>
        <v>-2.3039102791746293</v>
      </c>
      <c r="B7" s="5">
        <f t="shared" ca="1" si="1"/>
        <v>10.450437095749715</v>
      </c>
    </row>
    <row r="8" spans="1:2">
      <c r="A8" s="5">
        <f t="shared" ca="1" si="0"/>
        <v>1.4565862998066588</v>
      </c>
      <c r="B8" s="5">
        <f t="shared" ca="1" si="1"/>
        <v>11.507155066719505</v>
      </c>
    </row>
    <row r="9" spans="1:2">
      <c r="A9" s="5">
        <f t="shared" ca="1" si="0"/>
        <v>2.3537369909946033</v>
      </c>
      <c r="B9" s="5">
        <f t="shared" ca="1" si="1"/>
        <v>8.2428862349950727</v>
      </c>
    </row>
    <row r="10" spans="1:2">
      <c r="A10" s="5">
        <f t="shared" ca="1" si="0"/>
        <v>2.4694727058591996</v>
      </c>
      <c r="B10" s="5">
        <f t="shared" ca="1" si="1"/>
        <v>8.9983188986705098</v>
      </c>
    </row>
    <row r="11" spans="1:2">
      <c r="A11" s="5">
        <f t="shared" ca="1" si="0"/>
        <v>4.2489088389941232</v>
      </c>
      <c r="B11" s="5">
        <f t="shared" ca="1" si="1"/>
        <v>9.243240021638881</v>
      </c>
    </row>
    <row r="12" spans="1:2">
      <c r="A12" s="5">
        <f t="shared" ca="1" si="0"/>
        <v>-5.6878365013099339</v>
      </c>
      <c r="B12" s="5">
        <f t="shared" ca="1" si="1"/>
        <v>12.649176714360232</v>
      </c>
    </row>
    <row r="13" spans="1:2">
      <c r="A13" s="5">
        <f t="shared" ca="1" si="0"/>
        <v>-1.4429968857914384</v>
      </c>
      <c r="B13" s="5">
        <f t="shared" ca="1" si="1"/>
        <v>9.5814960969438143</v>
      </c>
    </row>
    <row r="14" spans="1:2">
      <c r="A14" s="5">
        <f t="shared" ca="1" si="0"/>
        <v>1.0143863327098859</v>
      </c>
      <c r="B14" s="5">
        <f t="shared" ca="1" si="1"/>
        <v>8.8145263796849811</v>
      </c>
    </row>
    <row r="15" spans="1:2">
      <c r="A15" s="5">
        <f t="shared" ca="1" si="0"/>
        <v>7.7027050113992628</v>
      </c>
      <c r="B15" s="5">
        <f t="shared" ca="1" si="1"/>
        <v>9.6756670520145249</v>
      </c>
    </row>
    <row r="16" spans="1:2">
      <c r="A16" s="5">
        <f t="shared" ca="1" si="0"/>
        <v>-0.79357024377805319</v>
      </c>
      <c r="B16" s="5">
        <f t="shared" ca="1" si="1"/>
        <v>13.026288894982512</v>
      </c>
    </row>
    <row r="17" spans="1:2">
      <c r="A17" s="5">
        <f t="shared" ca="1" si="0"/>
        <v>1.9622650056370767</v>
      </c>
      <c r="B17" s="5">
        <f t="shared" ca="1" si="1"/>
        <v>10.566652523891404</v>
      </c>
    </row>
    <row r="18" spans="1:2">
      <c r="A18" s="5">
        <f t="shared" ca="1" si="0"/>
        <v>2.425511862554067</v>
      </c>
      <c r="B18" s="5">
        <f t="shared" ca="1" si="1"/>
        <v>9.2354641852841812</v>
      </c>
    </row>
    <row r="19" spans="1:2">
      <c r="A19" s="5">
        <f t="shared" ca="1" si="0"/>
        <v>-3.343947182288276</v>
      </c>
      <c r="B19" s="5">
        <f t="shared" ca="1" si="1"/>
        <v>9.8807702560275885</v>
      </c>
    </row>
    <row r="20" spans="1:2">
      <c r="A20" s="5">
        <f t="shared" ca="1" si="0"/>
        <v>4.9937587938350134</v>
      </c>
      <c r="B20" s="5">
        <f t="shared" ca="1" si="1"/>
        <v>12.157182447620015</v>
      </c>
    </row>
    <row r="21" spans="1:2">
      <c r="A21" s="5">
        <f t="shared" ca="1" si="0"/>
        <v>0.48186118138609624</v>
      </c>
      <c r="B21" s="5">
        <f t="shared" ca="1" si="1"/>
        <v>9.7396454752056023</v>
      </c>
    </row>
    <row r="22" spans="1:2">
      <c r="A22" s="5">
        <f t="shared" ca="1" si="0"/>
        <v>3.4120987110741674</v>
      </c>
      <c r="B22" s="5">
        <f t="shared" ca="1" si="1"/>
        <v>12.62579960139248</v>
      </c>
    </row>
    <row r="23" spans="1:2">
      <c r="A23" s="5">
        <f t="shared" ca="1" si="0"/>
        <v>1.3157566648895482</v>
      </c>
      <c r="B23" s="5">
        <f t="shared" ca="1" si="1"/>
        <v>9.1237550308407247</v>
      </c>
    </row>
    <row r="24" spans="1:2">
      <c r="A24" s="5">
        <f t="shared" ca="1" si="0"/>
        <v>6.0159309452586101</v>
      </c>
      <c r="B24" s="5">
        <f t="shared" ca="1" si="1"/>
        <v>12.221976690354481</v>
      </c>
    </row>
    <row r="25" spans="1:2">
      <c r="A25" s="5">
        <f t="shared" ca="1" si="0"/>
        <v>2.9626888217335914</v>
      </c>
      <c r="B25" s="5">
        <f t="shared" ca="1" si="1"/>
        <v>9.7030292293741791</v>
      </c>
    </row>
    <row r="26" spans="1:2">
      <c r="A26" s="5">
        <f t="shared" ca="1" si="0"/>
        <v>4.4759799895285912</v>
      </c>
      <c r="B26" s="5">
        <f t="shared" ca="1" si="1"/>
        <v>12.927300390519868</v>
      </c>
    </row>
    <row r="27" spans="1:2">
      <c r="A27" s="5">
        <f t="shared" ca="1" si="0"/>
        <v>-1.6164348521572682</v>
      </c>
      <c r="B27" s="5">
        <f t="shared" ca="1" si="1"/>
        <v>12.68330773409887</v>
      </c>
    </row>
    <row r="28" spans="1:2">
      <c r="A28" s="5">
        <f t="shared" ca="1" si="0"/>
        <v>-0.33428430629341976</v>
      </c>
      <c r="B28" s="5">
        <f t="shared" ca="1" si="1"/>
        <v>10.997993557971716</v>
      </c>
    </row>
    <row r="29" spans="1:2">
      <c r="A29" s="5">
        <f t="shared" ca="1" si="0"/>
        <v>-0.19950197474455456</v>
      </c>
      <c r="B29" s="5">
        <f t="shared" ca="1" si="1"/>
        <v>10.641711261479733</v>
      </c>
    </row>
    <row r="30" spans="1:2">
      <c r="A30" s="5">
        <f t="shared" ca="1" si="0"/>
        <v>0.28020507927983629</v>
      </c>
      <c r="B30" s="5">
        <f t="shared" ca="1" si="1"/>
        <v>11.707355433279412</v>
      </c>
    </row>
    <row r="31" spans="1:2">
      <c r="A31" s="5">
        <f t="shared" ca="1" si="0"/>
        <v>1.9187275630017104</v>
      </c>
      <c r="B31" s="5">
        <f t="shared" ca="1" si="1"/>
        <v>11.9556151538471</v>
      </c>
    </row>
    <row r="32" spans="1:2">
      <c r="A32" s="5">
        <f t="shared" ca="1" si="0"/>
        <v>-0.31990626112342913</v>
      </c>
      <c r="B32" s="5">
        <f t="shared" ca="1" si="1"/>
        <v>10.395399726739704</v>
      </c>
    </row>
    <row r="33" spans="1:2">
      <c r="A33" s="5">
        <f t="shared" ca="1" si="0"/>
        <v>6.3929267354827992</v>
      </c>
      <c r="B33" s="5">
        <f t="shared" ca="1" si="1"/>
        <v>10.63278863450266</v>
      </c>
    </row>
    <row r="34" spans="1:2">
      <c r="A34" s="5">
        <f t="shared" ca="1" si="0"/>
        <v>6.4415121679775309</v>
      </c>
      <c r="B34" s="5">
        <f t="shared" ca="1" si="1"/>
        <v>12.95583566570973</v>
      </c>
    </row>
    <row r="35" spans="1:2">
      <c r="A35" s="5">
        <f t="shared" ca="1" si="0"/>
        <v>-1.5720662895493454</v>
      </c>
      <c r="B35" s="5">
        <f t="shared" ca="1" si="1"/>
        <v>8.7034371295231843</v>
      </c>
    </row>
    <row r="36" spans="1:2">
      <c r="A36" s="5">
        <f t="shared" ca="1" si="0"/>
        <v>-4.49007169652063</v>
      </c>
      <c r="B36" s="5">
        <f t="shared" ca="1" si="1"/>
        <v>13.344789928044655</v>
      </c>
    </row>
    <row r="37" spans="1:2">
      <c r="A37" s="5">
        <f t="shared" ca="1" si="0"/>
        <v>5.2199900129525432</v>
      </c>
      <c r="B37" s="5">
        <f t="shared" ca="1" si="1"/>
        <v>9.3625903856771568</v>
      </c>
    </row>
    <row r="38" spans="1:2">
      <c r="A38" s="5">
        <f t="shared" ca="1" si="0"/>
        <v>2.8440148044451616</v>
      </c>
      <c r="B38" s="5">
        <f t="shared" ca="1" si="1"/>
        <v>8.6406211528429022</v>
      </c>
    </row>
    <row r="39" spans="1:2">
      <c r="A39" s="5">
        <f t="shared" ca="1" si="0"/>
        <v>0.70514024973247791</v>
      </c>
      <c r="B39" s="5">
        <f t="shared" ca="1" si="1"/>
        <v>9.181793272935753</v>
      </c>
    </row>
    <row r="40" spans="1:2">
      <c r="A40" s="5">
        <f t="shared" ca="1" si="0"/>
        <v>6.1423034378949417</v>
      </c>
      <c r="B40" s="5">
        <f t="shared" ca="1" si="1"/>
        <v>9.4573797984609271</v>
      </c>
    </row>
    <row r="41" spans="1:2">
      <c r="A41" s="5">
        <f t="shared" ca="1" si="0"/>
        <v>1.4292196012764009</v>
      </c>
      <c r="B41" s="5">
        <f t="shared" ca="1" si="1"/>
        <v>8.2117660035225626</v>
      </c>
    </row>
    <row r="42" spans="1:2">
      <c r="A42" s="5">
        <f t="shared" ca="1" si="0"/>
        <v>3.2625142787378278</v>
      </c>
      <c r="B42" s="5">
        <f t="shared" ca="1" si="1"/>
        <v>9.2836913593407839</v>
      </c>
    </row>
    <row r="43" spans="1:2">
      <c r="A43" s="5">
        <f t="shared" ca="1" si="0"/>
        <v>2.8688636573435673</v>
      </c>
      <c r="B43" s="5">
        <f t="shared" ca="1" si="1"/>
        <v>10.021182963224401</v>
      </c>
    </row>
    <row r="44" spans="1:2">
      <c r="A44" s="5">
        <f t="shared" ca="1" si="0"/>
        <v>2.1558824539718864</v>
      </c>
      <c r="B44" s="5">
        <f t="shared" ca="1" si="1"/>
        <v>12.823956745129006</v>
      </c>
    </row>
    <row r="45" spans="1:2">
      <c r="A45" s="5">
        <f t="shared" ca="1" si="0"/>
        <v>1.0553159135223864</v>
      </c>
      <c r="B45" s="5">
        <f t="shared" ca="1" si="1"/>
        <v>8.4609810571563031</v>
      </c>
    </row>
    <row r="46" spans="1:2">
      <c r="A46" s="5">
        <f t="shared" ca="1" si="0"/>
        <v>1.3688183995528325</v>
      </c>
      <c r="B46" s="5">
        <f t="shared" ca="1" si="1"/>
        <v>10.076566408890692</v>
      </c>
    </row>
    <row r="47" spans="1:2">
      <c r="A47" s="5">
        <f t="shared" ca="1" si="0"/>
        <v>-0.30769658127357191</v>
      </c>
      <c r="B47" s="5">
        <f t="shared" ca="1" si="1"/>
        <v>13.076082761084287</v>
      </c>
    </row>
    <row r="48" spans="1:2">
      <c r="A48" s="5">
        <f t="shared" ca="1" si="0"/>
        <v>-0.75660434648736707</v>
      </c>
      <c r="B48" s="5">
        <f t="shared" ca="1" si="1"/>
        <v>11.160251890854559</v>
      </c>
    </row>
    <row r="49" spans="1:2">
      <c r="A49" s="5">
        <f t="shared" ca="1" si="0"/>
        <v>-1.4839183009059651</v>
      </c>
      <c r="B49" s="5">
        <f t="shared" ca="1" si="1"/>
        <v>10.712440594262802</v>
      </c>
    </row>
    <row r="50" spans="1:2">
      <c r="A50" s="5">
        <f t="shared" ca="1" si="0"/>
        <v>5.8149484674671328</v>
      </c>
      <c r="B50" s="5">
        <f t="shared" ca="1" si="1"/>
        <v>7.8466710820073171</v>
      </c>
    </row>
    <row r="51" spans="1:2">
      <c r="A51" s="5">
        <f t="shared" ca="1" si="0"/>
        <v>-0.95018459214909656</v>
      </c>
      <c r="B51" s="5">
        <f t="shared" ca="1" si="1"/>
        <v>11.779951937826421</v>
      </c>
    </row>
    <row r="52" spans="1:2">
      <c r="A52" s="5">
        <f t="shared" ca="1" si="0"/>
        <v>4.7638569936545636</v>
      </c>
      <c r="B52" s="5">
        <f t="shared" ca="1" si="1"/>
        <v>7.9387257832096836</v>
      </c>
    </row>
    <row r="53" spans="1:2">
      <c r="A53" s="5">
        <f t="shared" ca="1" si="0"/>
        <v>4.961526217194054</v>
      </c>
      <c r="B53" s="5">
        <f t="shared" ca="1" si="1"/>
        <v>12.280728846168749</v>
      </c>
    </row>
    <row r="54" spans="1:2">
      <c r="A54" s="5">
        <f t="shared" ca="1" si="0"/>
        <v>1.6096028135344529</v>
      </c>
      <c r="B54" s="5">
        <f t="shared" ca="1" si="1"/>
        <v>7.6060457242846091</v>
      </c>
    </row>
    <row r="55" spans="1:2">
      <c r="A55" s="5">
        <f t="shared" ca="1" si="0"/>
        <v>-3.6045516575390479</v>
      </c>
      <c r="B55" s="5">
        <f t="shared" ca="1" si="1"/>
        <v>9.8295245313168191</v>
      </c>
    </row>
    <row r="56" spans="1:2">
      <c r="A56" s="5">
        <f t="shared" ca="1" si="0"/>
        <v>0.23781656924781336</v>
      </c>
      <c r="B56" s="5">
        <f t="shared" ca="1" si="1"/>
        <v>9.0752576187595793</v>
      </c>
    </row>
    <row r="57" spans="1:2">
      <c r="A57" s="5">
        <f t="shared" ca="1" si="0"/>
        <v>3.477652009881623</v>
      </c>
      <c r="B57" s="5">
        <f t="shared" ca="1" si="1"/>
        <v>10.55510282818361</v>
      </c>
    </row>
    <row r="58" spans="1:2">
      <c r="A58" s="5">
        <f t="shared" ca="1" si="0"/>
        <v>4.3325810039769799</v>
      </c>
      <c r="B58" s="5">
        <f t="shared" ca="1" si="1"/>
        <v>11.91976424494443</v>
      </c>
    </row>
    <row r="59" spans="1:2">
      <c r="A59" s="5">
        <f t="shared" ca="1" si="0"/>
        <v>5.0089411986990608</v>
      </c>
      <c r="B59" s="5">
        <f t="shared" ca="1" si="1"/>
        <v>8.1334807982543715</v>
      </c>
    </row>
    <row r="60" spans="1:2">
      <c r="A60" s="5">
        <f t="shared" ca="1" si="0"/>
        <v>10.120291542808985</v>
      </c>
      <c r="B60" s="5">
        <f t="shared" ca="1" si="1"/>
        <v>11.649792004104654</v>
      </c>
    </row>
    <row r="61" spans="1:2">
      <c r="A61" s="5">
        <f t="shared" ca="1" si="0"/>
        <v>-6.8782755708811205E-2</v>
      </c>
      <c r="B61" s="5">
        <f t="shared" ca="1" si="1"/>
        <v>11.240916847873111</v>
      </c>
    </row>
    <row r="62" spans="1:2">
      <c r="A62" s="5">
        <f t="shared" ca="1" si="0"/>
        <v>2.1466102521075614</v>
      </c>
      <c r="B62" s="5">
        <f t="shared" ca="1" si="1"/>
        <v>8.6082701159727346</v>
      </c>
    </row>
    <row r="63" spans="1:2">
      <c r="A63" s="5">
        <f t="shared" ca="1" si="0"/>
        <v>-0.73906958316797455</v>
      </c>
      <c r="B63" s="5">
        <f t="shared" ca="1" si="1"/>
        <v>13.454226185731736</v>
      </c>
    </row>
    <row r="64" spans="1:2">
      <c r="A64" s="5">
        <f t="shared" ca="1" si="0"/>
        <v>10.295911334158815</v>
      </c>
      <c r="B64" s="5">
        <f t="shared" ca="1" si="1"/>
        <v>6.5266224919230096</v>
      </c>
    </row>
    <row r="65" spans="1:2">
      <c r="A65" s="5">
        <f t="shared" ca="1" si="0"/>
        <v>6.7988923249983477</v>
      </c>
      <c r="B65" s="5">
        <f t="shared" ca="1" si="1"/>
        <v>7.8844387474583142</v>
      </c>
    </row>
    <row r="66" spans="1:2">
      <c r="A66" s="5">
        <f t="shared" ref="A66:A100" ca="1" si="2">_xlfn.NORM.INV(RAND(), 2, 3)</f>
        <v>6.8878828278660613</v>
      </c>
      <c r="B66" s="5">
        <f t="shared" ref="B66:B100" ca="1" si="3">_xlfn.NORM.INV(RAND(), 10, 2)</f>
        <v>9.5496910170782972</v>
      </c>
    </row>
    <row r="67" spans="1:2">
      <c r="A67" s="5">
        <f t="shared" ca="1" si="2"/>
        <v>4.9461686753352145</v>
      </c>
      <c r="B67" s="5">
        <f t="shared" ca="1" si="3"/>
        <v>10.947873189533755</v>
      </c>
    </row>
    <row r="68" spans="1:2">
      <c r="A68" s="5">
        <f t="shared" ca="1" si="2"/>
        <v>4.6589898090742645</v>
      </c>
      <c r="B68" s="5">
        <f t="shared" ca="1" si="3"/>
        <v>6.9113601644604721</v>
      </c>
    </row>
    <row r="69" spans="1:2">
      <c r="A69" s="5">
        <f t="shared" ca="1" si="2"/>
        <v>-2.2264103571426528</v>
      </c>
      <c r="B69" s="5">
        <f t="shared" ca="1" si="3"/>
        <v>6.9034272181941247</v>
      </c>
    </row>
    <row r="70" spans="1:2">
      <c r="A70" s="5">
        <f t="shared" ca="1" si="2"/>
        <v>1.3246129250761669</v>
      </c>
      <c r="B70" s="5">
        <f t="shared" ca="1" si="3"/>
        <v>11.453504204933536</v>
      </c>
    </row>
    <row r="71" spans="1:2">
      <c r="A71" s="5">
        <f t="shared" ca="1" si="2"/>
        <v>1.2432943456950216</v>
      </c>
      <c r="B71" s="5">
        <f t="shared" ca="1" si="3"/>
        <v>11.454962341951546</v>
      </c>
    </row>
    <row r="72" spans="1:2">
      <c r="A72" s="5">
        <f t="shared" ca="1" si="2"/>
        <v>6.6788917801010745</v>
      </c>
      <c r="B72" s="5">
        <f t="shared" ca="1" si="3"/>
        <v>13.246300302666576</v>
      </c>
    </row>
    <row r="73" spans="1:2">
      <c r="A73" s="5">
        <f t="shared" ca="1" si="2"/>
        <v>1.4800201114591798</v>
      </c>
      <c r="B73" s="5">
        <f t="shared" ca="1" si="3"/>
        <v>8.9094325685486133</v>
      </c>
    </row>
    <row r="74" spans="1:2">
      <c r="A74" s="5">
        <f t="shared" ca="1" si="2"/>
        <v>-2.9502064734525337</v>
      </c>
      <c r="B74" s="5">
        <f t="shared" ca="1" si="3"/>
        <v>8.8855108346411846</v>
      </c>
    </row>
    <row r="75" spans="1:2">
      <c r="A75" s="5">
        <f t="shared" ca="1" si="2"/>
        <v>-2.2912875112085871</v>
      </c>
      <c r="B75" s="5">
        <f t="shared" ca="1" si="3"/>
        <v>10.077962438605242</v>
      </c>
    </row>
    <row r="76" spans="1:2">
      <c r="A76" s="5">
        <f t="shared" ca="1" si="2"/>
        <v>3.9431541803112258</v>
      </c>
      <c r="B76" s="5">
        <f t="shared" ca="1" si="3"/>
        <v>9.0902549812443318</v>
      </c>
    </row>
    <row r="77" spans="1:2">
      <c r="A77" s="5">
        <f t="shared" ca="1" si="2"/>
        <v>0.47039192497424365</v>
      </c>
      <c r="B77" s="5">
        <f t="shared" ca="1" si="3"/>
        <v>13.577878674914896</v>
      </c>
    </row>
    <row r="78" spans="1:2">
      <c r="A78" s="5">
        <f t="shared" ca="1" si="2"/>
        <v>-1.6024916849218389</v>
      </c>
      <c r="B78" s="5">
        <f t="shared" ca="1" si="3"/>
        <v>11.856713661923163</v>
      </c>
    </row>
    <row r="79" spans="1:2">
      <c r="A79" s="5">
        <f t="shared" ca="1" si="2"/>
        <v>2.0081226772594558</v>
      </c>
      <c r="B79" s="5">
        <f t="shared" ca="1" si="3"/>
        <v>10.335592563855126</v>
      </c>
    </row>
    <row r="80" spans="1:2">
      <c r="A80" s="5">
        <f t="shared" ca="1" si="2"/>
        <v>3.3204980808838354</v>
      </c>
      <c r="B80" s="5">
        <f t="shared" ca="1" si="3"/>
        <v>11.97705148409446</v>
      </c>
    </row>
    <row r="81" spans="1:2">
      <c r="A81" s="5">
        <f t="shared" ca="1" si="2"/>
        <v>8.1726633237999753</v>
      </c>
      <c r="B81" s="5">
        <f t="shared" ca="1" si="3"/>
        <v>13.5320563451372</v>
      </c>
    </row>
    <row r="82" spans="1:2">
      <c r="A82" s="5">
        <f t="shared" ca="1" si="2"/>
        <v>1.1327037908590198</v>
      </c>
      <c r="B82" s="5">
        <f t="shared" ca="1" si="3"/>
        <v>10.614067241721626</v>
      </c>
    </row>
    <row r="83" spans="1:2">
      <c r="A83" s="5">
        <f t="shared" ca="1" si="2"/>
        <v>-3.506850060611761</v>
      </c>
      <c r="B83" s="5">
        <f t="shared" ca="1" si="3"/>
        <v>12.196341517497938</v>
      </c>
    </row>
    <row r="84" spans="1:2">
      <c r="A84" s="5">
        <f t="shared" ca="1" si="2"/>
        <v>-1.1392631222344205</v>
      </c>
      <c r="B84" s="5">
        <f t="shared" ca="1" si="3"/>
        <v>12.902500303286672</v>
      </c>
    </row>
    <row r="85" spans="1:2">
      <c r="A85" s="5">
        <f t="shared" ca="1" si="2"/>
        <v>2.6678527457128443</v>
      </c>
      <c r="B85" s="5">
        <f t="shared" ca="1" si="3"/>
        <v>11.273436925627106</v>
      </c>
    </row>
    <row r="86" spans="1:2">
      <c r="A86" s="5">
        <f t="shared" ca="1" si="2"/>
        <v>5.7267157285395749</v>
      </c>
      <c r="B86" s="5">
        <f t="shared" ca="1" si="3"/>
        <v>10.213665512563761</v>
      </c>
    </row>
    <row r="87" spans="1:2">
      <c r="A87" s="5">
        <f t="shared" ca="1" si="2"/>
        <v>1.1328096427637975</v>
      </c>
      <c r="B87" s="5">
        <f t="shared" ca="1" si="3"/>
        <v>11.783991041578426</v>
      </c>
    </row>
    <row r="88" spans="1:2">
      <c r="A88" s="5">
        <f t="shared" ca="1" si="2"/>
        <v>3.9665740175913533</v>
      </c>
      <c r="B88" s="5">
        <f t="shared" ca="1" si="3"/>
        <v>12.956154742590401</v>
      </c>
    </row>
    <row r="89" spans="1:2">
      <c r="A89" s="5">
        <f t="shared" ca="1" si="2"/>
        <v>1.6485333148690273</v>
      </c>
      <c r="B89" s="5">
        <f t="shared" ca="1" si="3"/>
        <v>11.011482654534767</v>
      </c>
    </row>
    <row r="90" spans="1:2">
      <c r="A90" s="5">
        <f t="shared" ca="1" si="2"/>
        <v>1.0729171894103244</v>
      </c>
      <c r="B90" s="5">
        <f t="shared" ca="1" si="3"/>
        <v>11.153787243572021</v>
      </c>
    </row>
    <row r="91" spans="1:2">
      <c r="A91" s="5">
        <f t="shared" ca="1" si="2"/>
        <v>4.0915401290541968</v>
      </c>
      <c r="B91" s="5">
        <f t="shared" ca="1" si="3"/>
        <v>4.8018327949239668</v>
      </c>
    </row>
    <row r="92" spans="1:2">
      <c r="A92" s="5">
        <f t="shared" ca="1" si="2"/>
        <v>2.3846546045900352</v>
      </c>
      <c r="B92" s="5">
        <f t="shared" ca="1" si="3"/>
        <v>8.5394309692781363</v>
      </c>
    </row>
    <row r="93" spans="1:2">
      <c r="A93" s="5">
        <f t="shared" ca="1" si="2"/>
        <v>-4.0270915260230229</v>
      </c>
      <c r="B93" s="5">
        <f t="shared" ca="1" si="3"/>
        <v>9.9953295226712271</v>
      </c>
    </row>
    <row r="94" spans="1:2">
      <c r="A94" s="5">
        <f t="shared" ca="1" si="2"/>
        <v>4.2520337895919651</v>
      </c>
      <c r="B94" s="5">
        <f t="shared" ca="1" si="3"/>
        <v>7.8769970127508433</v>
      </c>
    </row>
    <row r="95" spans="1:2">
      <c r="A95" s="5">
        <f t="shared" ca="1" si="2"/>
        <v>2.7683415602324573</v>
      </c>
      <c r="B95" s="5">
        <f t="shared" ca="1" si="3"/>
        <v>9.9600264996536012</v>
      </c>
    </row>
    <row r="96" spans="1:2">
      <c r="A96" s="5">
        <f t="shared" ca="1" si="2"/>
        <v>0.20946786054778377</v>
      </c>
      <c r="B96" s="5">
        <f t="shared" ca="1" si="3"/>
        <v>10.116114583785109</v>
      </c>
    </row>
    <row r="97" spans="1:2">
      <c r="A97" s="5">
        <f t="shared" ca="1" si="2"/>
        <v>2.6484194585936152</v>
      </c>
      <c r="B97" s="5">
        <f t="shared" ca="1" si="3"/>
        <v>12.096354746091436</v>
      </c>
    </row>
    <row r="98" spans="1:2">
      <c r="A98" s="5">
        <f t="shared" ca="1" si="2"/>
        <v>-3.6594695447976999</v>
      </c>
      <c r="B98" s="5">
        <f t="shared" ca="1" si="3"/>
        <v>10.362210075068999</v>
      </c>
    </row>
    <row r="99" spans="1:2">
      <c r="A99" s="5">
        <f t="shared" ca="1" si="2"/>
        <v>1.012244025352574</v>
      </c>
      <c r="B99" s="5">
        <f t="shared" ca="1" si="3"/>
        <v>9.1201009902720394</v>
      </c>
    </row>
    <row r="100" spans="1:2">
      <c r="A100" s="5">
        <f t="shared" ca="1" si="2"/>
        <v>-0.60489499390138501</v>
      </c>
      <c r="B100" s="5">
        <f t="shared" ca="1" si="3"/>
        <v>10.367319310341591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E607-77A2-3045-A343-7F53A90D9E7B}">
  <dimension ref="A1:L41"/>
  <sheetViews>
    <sheetView tabSelected="1" workbookViewId="0">
      <selection activeCell="M17" sqref="M17"/>
    </sheetView>
  </sheetViews>
  <sheetFormatPr baseColWidth="10" defaultRowHeight="16"/>
  <cols>
    <col min="1" max="1" width="7.33203125" customWidth="1"/>
    <col min="2" max="3" width="10.83203125" style="1"/>
  </cols>
  <sheetData>
    <row r="1" spans="1:12">
      <c r="B1" s="2" t="s">
        <v>0</v>
      </c>
      <c r="C1" s="2" t="s">
        <v>1</v>
      </c>
    </row>
    <row r="2" spans="1:12">
      <c r="A2" s="2">
        <v>1</v>
      </c>
      <c r="B2" s="2">
        <v>1.6780757101726316</v>
      </c>
      <c r="C2" s="2">
        <v>7.1008199574035</v>
      </c>
    </row>
    <row r="3" spans="1:12">
      <c r="A3" s="2">
        <v>2</v>
      </c>
      <c r="B3" s="2">
        <v>3.927771790561736</v>
      </c>
      <c r="C3" s="2">
        <v>8.0831978566495177</v>
      </c>
      <c r="F3" s="4" t="s">
        <v>2</v>
      </c>
      <c r="H3" s="4" t="s">
        <v>3</v>
      </c>
    </row>
    <row r="4" spans="1:12">
      <c r="A4" s="2">
        <v>3</v>
      </c>
      <c r="B4" s="2">
        <v>3.2931338826097001E-2</v>
      </c>
      <c r="C4" s="2">
        <v>8.7107244314608678</v>
      </c>
      <c r="F4" s="4">
        <v>-5.5</v>
      </c>
      <c r="G4" s="3" t="s">
        <v>4</v>
      </c>
      <c r="H4" s="2">
        <v>5</v>
      </c>
      <c r="I4" s="3" t="s">
        <v>5</v>
      </c>
    </row>
    <row r="5" spans="1:12">
      <c r="A5" s="2">
        <v>4</v>
      </c>
      <c r="B5" s="2">
        <v>1.2888460291391381</v>
      </c>
      <c r="C5" s="2">
        <v>12.707080006768317</v>
      </c>
      <c r="F5" s="4">
        <v>-0.5</v>
      </c>
      <c r="G5" s="2">
        <f t="array" ref="G5:G7">FREQUENCY(B2:B31,F5:F7)</f>
        <v>6</v>
      </c>
      <c r="H5" s="2">
        <v>7</v>
      </c>
      <c r="I5" s="2">
        <f t="array" ref="I5:I9">FREQUENCY(C2:C31,H5:H9)</f>
        <v>3</v>
      </c>
    </row>
    <row r="6" spans="1:12">
      <c r="A6" s="2">
        <v>5</v>
      </c>
      <c r="B6" s="2">
        <v>-0.40633519619901959</v>
      </c>
      <c r="C6" s="2">
        <v>10.820480299150251</v>
      </c>
      <c r="F6" s="2">
        <v>4.5</v>
      </c>
      <c r="G6" s="2">
        <v>21</v>
      </c>
      <c r="H6" s="2">
        <v>9</v>
      </c>
      <c r="I6" s="2">
        <v>8</v>
      </c>
    </row>
    <row r="7" spans="1:12">
      <c r="A7" s="2">
        <v>6</v>
      </c>
      <c r="B7" s="2">
        <v>-1.8850515413170341</v>
      </c>
      <c r="C7" s="2">
        <v>9.1101154690942145</v>
      </c>
      <c r="F7" s="2">
        <v>9.5</v>
      </c>
      <c r="G7" s="2">
        <v>3</v>
      </c>
      <c r="H7" s="2">
        <v>11</v>
      </c>
      <c r="I7" s="2">
        <v>7</v>
      </c>
    </row>
    <row r="8" spans="1:12">
      <c r="A8" s="2">
        <v>7</v>
      </c>
      <c r="B8" s="2">
        <v>0.90700881825182456</v>
      </c>
      <c r="C8" s="2">
        <v>11.872202444714574</v>
      </c>
      <c r="G8" s="1"/>
      <c r="H8" s="2">
        <v>13</v>
      </c>
      <c r="I8" s="2">
        <v>10</v>
      </c>
    </row>
    <row r="9" spans="1:12">
      <c r="A9" s="2">
        <v>8</v>
      </c>
      <c r="B9" s="2">
        <v>3.1384593754757675</v>
      </c>
      <c r="C9" s="2">
        <v>5.4040568966320359</v>
      </c>
      <c r="G9" s="1"/>
      <c r="H9" s="2">
        <v>15</v>
      </c>
      <c r="I9" s="2">
        <v>2</v>
      </c>
    </row>
    <row r="10" spans="1:12">
      <c r="A10" s="2">
        <v>9</v>
      </c>
      <c r="B10" s="2">
        <v>-1.9551817021209521</v>
      </c>
      <c r="C10" s="2">
        <v>11.155864813657908</v>
      </c>
      <c r="G10" s="1"/>
      <c r="H10" s="1"/>
      <c r="I10" s="1"/>
    </row>
    <row r="11" spans="1:12">
      <c r="A11" s="2">
        <v>10</v>
      </c>
      <c r="B11" s="2">
        <v>2.2094322818711523</v>
      </c>
      <c r="C11" s="2">
        <v>10.549117938383194</v>
      </c>
      <c r="F11" s="2" t="s">
        <v>8</v>
      </c>
      <c r="G11" s="2" t="s">
        <v>9</v>
      </c>
      <c r="H11" s="2" t="s">
        <v>10</v>
      </c>
      <c r="I11" s="2" t="s">
        <v>11</v>
      </c>
      <c r="J11" s="2" t="s">
        <v>12</v>
      </c>
      <c r="K11" s="2" t="s">
        <v>6</v>
      </c>
    </row>
    <row r="12" spans="1:12">
      <c r="A12" s="2">
        <v>11</v>
      </c>
      <c r="B12" s="2">
        <v>2.2637641621732536</v>
      </c>
      <c r="C12" s="2">
        <v>12.592865160534531</v>
      </c>
      <c r="F12" s="2" t="s">
        <v>13</v>
      </c>
      <c r="G12" s="2">
        <v>0</v>
      </c>
      <c r="H12" s="2">
        <v>0</v>
      </c>
      <c r="I12" s="2">
        <v>4</v>
      </c>
      <c r="J12" s="2">
        <v>2</v>
      </c>
      <c r="K12" s="2">
        <v>1</v>
      </c>
      <c r="L12" s="2">
        <f>SUM(G12:K12)</f>
        <v>7</v>
      </c>
    </row>
    <row r="13" spans="1:12">
      <c r="A13" s="2">
        <v>12</v>
      </c>
      <c r="B13" s="2">
        <v>5.7434514466698525</v>
      </c>
      <c r="C13" s="2">
        <v>10.46020668319612</v>
      </c>
      <c r="F13" s="2" t="s">
        <v>14</v>
      </c>
      <c r="G13" s="2">
        <v>3</v>
      </c>
      <c r="H13" s="2">
        <v>7</v>
      </c>
      <c r="I13" s="2">
        <v>2</v>
      </c>
      <c r="J13" s="2">
        <v>7</v>
      </c>
      <c r="K13" s="2">
        <v>1</v>
      </c>
      <c r="L13" s="2">
        <f t="shared" ref="L13:L14" si="0">SUM(G13:K13)</f>
        <v>20</v>
      </c>
    </row>
    <row r="14" spans="1:12">
      <c r="A14" s="2">
        <v>13</v>
      </c>
      <c r="B14" s="2">
        <v>-1.3670269815222076</v>
      </c>
      <c r="C14" s="2">
        <v>13.079367018517768</v>
      </c>
      <c r="F14" s="2" t="s">
        <v>7</v>
      </c>
      <c r="G14" s="2">
        <v>0</v>
      </c>
      <c r="H14" s="2">
        <v>1</v>
      </c>
      <c r="I14" s="2">
        <v>2</v>
      </c>
      <c r="J14" s="2">
        <v>0</v>
      </c>
      <c r="K14" s="2">
        <v>0</v>
      </c>
      <c r="L14" s="2">
        <f t="shared" si="0"/>
        <v>3</v>
      </c>
    </row>
    <row r="15" spans="1:12">
      <c r="A15" s="2">
        <v>14</v>
      </c>
      <c r="B15" s="2">
        <v>2.0758990835583262</v>
      </c>
      <c r="C15" s="2">
        <v>8.9260662244811986</v>
      </c>
      <c r="G15" s="2">
        <f>SUM(G12:G14)</f>
        <v>3</v>
      </c>
      <c r="H15" s="2">
        <f t="shared" ref="H15:K15" si="1">SUM(H12:H14)</f>
        <v>8</v>
      </c>
      <c r="I15" s="2">
        <f t="shared" si="1"/>
        <v>8</v>
      </c>
      <c r="J15" s="2">
        <f t="shared" si="1"/>
        <v>9</v>
      </c>
      <c r="K15" s="2">
        <f t="shared" si="1"/>
        <v>2</v>
      </c>
      <c r="L15" s="2">
        <f>SUM(G12:K14)</f>
        <v>30</v>
      </c>
    </row>
    <row r="16" spans="1:12">
      <c r="A16" s="2">
        <v>15</v>
      </c>
      <c r="B16" s="2">
        <v>1.9249448607253212</v>
      </c>
      <c r="C16" s="2">
        <v>6.8293766025681251</v>
      </c>
      <c r="G16" s="16"/>
      <c r="H16" s="16"/>
      <c r="I16" s="16"/>
      <c r="J16" s="16"/>
      <c r="K16" s="16"/>
      <c r="L16" s="16"/>
    </row>
    <row r="17" spans="1:12">
      <c r="A17" s="2">
        <v>16</v>
      </c>
      <c r="B17" s="2">
        <v>0.41104896907271904</v>
      </c>
      <c r="C17" s="2">
        <v>14.831433207051903</v>
      </c>
      <c r="G17" s="16"/>
      <c r="H17" s="16"/>
      <c r="I17" s="16"/>
      <c r="J17" s="16"/>
      <c r="K17" s="16"/>
      <c r="L17" s="16"/>
    </row>
    <row r="18" spans="1:12">
      <c r="A18" s="2">
        <v>17</v>
      </c>
      <c r="B18" s="2">
        <v>2.9915968777012489</v>
      </c>
      <c r="C18" s="2">
        <v>8.3481418301263659</v>
      </c>
      <c r="F18" s="14"/>
      <c r="G18" s="16"/>
      <c r="H18" s="16"/>
      <c r="I18" s="16"/>
      <c r="J18" s="16"/>
      <c r="K18" s="16"/>
      <c r="L18" s="16"/>
    </row>
    <row r="19" spans="1:12">
      <c r="A19" s="2">
        <v>18</v>
      </c>
      <c r="B19" s="2">
        <v>-1.42923366101751</v>
      </c>
      <c r="C19" s="2">
        <v>12.38502072872704</v>
      </c>
      <c r="F19" s="15"/>
      <c r="G19" s="16"/>
      <c r="H19" s="16"/>
      <c r="I19" s="16"/>
      <c r="J19" s="16"/>
      <c r="K19" s="16"/>
      <c r="L19" s="16"/>
    </row>
    <row r="20" spans="1:12">
      <c r="A20" s="2">
        <v>19</v>
      </c>
      <c r="B20" s="2">
        <v>2.2315627235883411</v>
      </c>
      <c r="C20" s="2">
        <v>12.63148281873973</v>
      </c>
      <c r="G20" s="2">
        <f>(G12-G15*L12/L15)^2/(G15*L12/L15)</f>
        <v>0.7</v>
      </c>
      <c r="H20" s="2">
        <f>(H12-H15*L12/L15)^2/(H15*L12/L15)</f>
        <v>1.8666666666666667</v>
      </c>
      <c r="I20" s="2">
        <f>(I12-I15*L12/L15)^2/(I15*L12/L15)</f>
        <v>2.4380952380952379</v>
      </c>
      <c r="J20" s="2">
        <f>(J12-J15*L12/L15)^2/(J15*L12/L15)</f>
        <v>4.7619047619047701E-3</v>
      </c>
      <c r="K20" s="2">
        <f>(K12-K15*L12/L15)^2/(K15*L12/L15)</f>
        <v>0.60952380952380947</v>
      </c>
      <c r="L20" s="16"/>
    </row>
    <row r="21" spans="1:12">
      <c r="A21" s="2">
        <v>20</v>
      </c>
      <c r="B21" s="2">
        <v>3.2570410413911639</v>
      </c>
      <c r="C21" s="2">
        <v>12.936665040414471</v>
      </c>
      <c r="G21" s="2">
        <f>(G13-G15*L13/L15)^2/(G15*L13/L15)</f>
        <v>0.5</v>
      </c>
      <c r="H21" s="2">
        <f>(H13-H15*L13/L15)^2/(H15*L13/L15)</f>
        <v>0.52083333333333348</v>
      </c>
      <c r="I21" s="2">
        <f>(I13-I15*L13/L15)^2/(I15*L13/L15)</f>
        <v>2.083333333333333</v>
      </c>
      <c r="J21" s="2">
        <f>(J13-J15*L13/L15)^2/(J15*L13/L15)</f>
        <v>0.16666666666666666</v>
      </c>
      <c r="K21" s="2">
        <f>(K13-K15*L13/L15)^2/(K15*L13/L15)</f>
        <v>8.3333333333333301E-2</v>
      </c>
      <c r="L21" s="16"/>
    </row>
    <row r="22" spans="1:12">
      <c r="A22" s="2">
        <v>21</v>
      </c>
      <c r="B22" s="2">
        <v>2.9744672372253147</v>
      </c>
      <c r="C22" s="2">
        <v>6.7379691920355977</v>
      </c>
      <c r="G22" s="2">
        <f>(G14-G15*L14/L15)^2/(G15*L14/L15)</f>
        <v>0.3</v>
      </c>
      <c r="H22" s="2">
        <f>(H14-H15*L14/L15)^2/(H15*L14/L15)</f>
        <v>4.9999999999999975E-2</v>
      </c>
      <c r="I22" s="2">
        <f>(I14-I15*L14/L15)^2/(I15*L14/L15)</f>
        <v>1.7999999999999998</v>
      </c>
      <c r="J22" s="2">
        <f>(J14-J15*L14/L15)^2/(J15*L14/L15)</f>
        <v>0.9</v>
      </c>
      <c r="K22" s="2">
        <f>(K14-K15*L14/L15)^2/(K15*L14/L15)</f>
        <v>0.20000000000000004</v>
      </c>
      <c r="L22" s="16"/>
    </row>
    <row r="23" spans="1:12">
      <c r="A23" s="2">
        <v>22</v>
      </c>
      <c r="B23" s="2">
        <v>1.6487297102236658</v>
      </c>
      <c r="C23" s="2">
        <v>12.182066501845892</v>
      </c>
      <c r="G23" s="16"/>
      <c r="H23" s="16"/>
      <c r="I23" s="16"/>
      <c r="J23" s="16"/>
      <c r="K23" s="16"/>
      <c r="L23" s="16"/>
    </row>
    <row r="24" spans="1:12">
      <c r="A24" s="2">
        <v>23</v>
      </c>
      <c r="B24" s="2">
        <v>4.1603647809311912</v>
      </c>
      <c r="C24" s="2">
        <v>12.75486298296631</v>
      </c>
      <c r="G24" s="16"/>
      <c r="H24" s="16"/>
      <c r="I24" s="16"/>
      <c r="J24" s="16"/>
      <c r="K24" s="16"/>
      <c r="L24" s="16"/>
    </row>
    <row r="25" spans="1:12">
      <c r="A25" s="2">
        <v>24</v>
      </c>
      <c r="B25" s="2">
        <v>-3.8132433910159946</v>
      </c>
      <c r="C25" s="2">
        <v>9.1668624390299041</v>
      </c>
      <c r="F25" s="2"/>
      <c r="G25" s="16"/>
      <c r="H25" s="16"/>
      <c r="I25" s="16"/>
      <c r="J25" s="16"/>
      <c r="K25" s="16"/>
    </row>
    <row r="26" spans="1:12">
      <c r="A26" s="2">
        <v>25</v>
      </c>
      <c r="B26" s="2">
        <v>2.3424368313691941</v>
      </c>
      <c r="C26" s="2">
        <v>11.661864977835828</v>
      </c>
      <c r="F26" s="6"/>
      <c r="G26" s="2">
        <v>0</v>
      </c>
      <c r="H26" s="2">
        <v>0</v>
      </c>
      <c r="I26" s="2">
        <f>2*I12*LN(I12/(I15*L12/L15))</f>
        <v>6.0971204163751738</v>
      </c>
      <c r="J26" s="2">
        <f>2*J12*LN(J12/(J15*L12/L15))</f>
        <v>-0.19516065667772822</v>
      </c>
      <c r="K26" s="2">
        <f>2*K12*LN(K12/(K15*L12/L15))</f>
        <v>1.5242801040937934</v>
      </c>
    </row>
    <row r="27" spans="1:12">
      <c r="A27" s="2">
        <v>26</v>
      </c>
      <c r="B27" s="2">
        <v>4.0005155728203956</v>
      </c>
      <c r="C27" s="2">
        <v>8.7699568516783195</v>
      </c>
      <c r="G27" s="2">
        <f>2*G13*LN(G13/(G15*L13/L15))</f>
        <v>2.4327906486489863</v>
      </c>
      <c r="H27" s="2">
        <f>2*H13*LN(H13/(H15*L13/L15))</f>
        <v>3.8070720167709844</v>
      </c>
      <c r="I27" s="2">
        <f>2*I13*LN(I13/(I15*L13/L15))</f>
        <v>-3.9233170120469048</v>
      </c>
      <c r="J27" s="2">
        <f>2*J13*LN(J13/(J15*L13/L15))</f>
        <v>2.1581095175816172</v>
      </c>
      <c r="K27" s="2">
        <f>2*K13*LN(K13/(K15*L13/L15))</f>
        <v>-0.5753641449035618</v>
      </c>
    </row>
    <row r="28" spans="1:12">
      <c r="A28" s="2">
        <v>27</v>
      </c>
      <c r="B28" s="2">
        <v>5.0943230931197974</v>
      </c>
      <c r="C28" s="2">
        <v>10.384549292957589</v>
      </c>
      <c r="G28" s="2">
        <v>0</v>
      </c>
      <c r="H28" s="2">
        <f>2*H14*LN(H14/(H15*L14/L15))</f>
        <v>0.44628710262841953</v>
      </c>
      <c r="I28" s="2">
        <f>2*I14*LN(I14/(I15*L14/L15))</f>
        <v>3.6651629274966204</v>
      </c>
      <c r="J28" s="2">
        <v>0</v>
      </c>
      <c r="K28" s="2">
        <v>0</v>
      </c>
    </row>
    <row r="29" spans="1:12">
      <c r="A29" s="2">
        <v>28</v>
      </c>
      <c r="B29" s="2">
        <v>8.5395027419949479</v>
      </c>
      <c r="C29" s="2">
        <v>8.2760431823049494</v>
      </c>
      <c r="G29" s="16"/>
      <c r="H29" s="16"/>
      <c r="I29" s="16"/>
      <c r="J29" s="16"/>
      <c r="K29" s="16"/>
    </row>
    <row r="30" spans="1:12">
      <c r="A30" s="2">
        <v>29</v>
      </c>
      <c r="B30" s="2">
        <v>3.2278029822143206</v>
      </c>
      <c r="C30" s="2">
        <v>8.0971674439492585</v>
      </c>
      <c r="G30" s="16"/>
      <c r="H30" s="16"/>
      <c r="I30" s="16"/>
      <c r="J30" s="16"/>
      <c r="K30" s="16"/>
    </row>
    <row r="31" spans="1:12">
      <c r="A31" s="2">
        <v>30</v>
      </c>
      <c r="B31" s="2">
        <v>-5.1375982803244877</v>
      </c>
      <c r="C31" s="2">
        <v>9.4317132004236512</v>
      </c>
    </row>
    <row r="32" spans="1:12">
      <c r="F32" s="7"/>
      <c r="G32" s="8"/>
      <c r="H32" s="8"/>
      <c r="I32" s="8"/>
      <c r="J32" s="9"/>
    </row>
    <row r="34" spans="6:9">
      <c r="F34" s="10"/>
      <c r="G34" s="11"/>
      <c r="H34" s="18">
        <f>SUM(G20:K22)</f>
        <v>12.223214285714286</v>
      </c>
    </row>
    <row r="35" spans="6:9">
      <c r="F35" s="12"/>
      <c r="G35" s="13"/>
      <c r="H35" s="19"/>
    </row>
    <row r="37" spans="6:9">
      <c r="F37" s="10"/>
      <c r="G37" s="11"/>
      <c r="H37" s="18">
        <f>SUM(G26:K28)</f>
        <v>15.4369809199674</v>
      </c>
    </row>
    <row r="38" spans="6:9">
      <c r="F38" s="12"/>
      <c r="G38" s="13"/>
      <c r="H38" s="19"/>
    </row>
    <row r="40" spans="6:9">
      <c r="F40" s="5"/>
      <c r="G40" s="5">
        <f>CHIINV(0.95, 8)</f>
        <v>2.7326367934996632</v>
      </c>
      <c r="H40" s="5" t="s">
        <v>15</v>
      </c>
      <c r="I40" s="17" t="s">
        <v>16</v>
      </c>
    </row>
    <row r="41" spans="6:9">
      <c r="H41" s="5" t="s">
        <v>15</v>
      </c>
      <c r="I41" s="17" t="s">
        <v>16</v>
      </c>
    </row>
  </sheetData>
  <mergeCells count="6">
    <mergeCell ref="F37:G38"/>
    <mergeCell ref="H37:H38"/>
    <mergeCell ref="F32:J32"/>
    <mergeCell ref="F34:G35"/>
    <mergeCell ref="H34:H35"/>
    <mergeCell ref="F18:F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F484-FCC9-5340-9BF7-D24255DB83E1}">
  <dimension ref="A1:K48"/>
  <sheetViews>
    <sheetView workbookViewId="0">
      <selection activeCell="E39" sqref="E39"/>
    </sheetView>
  </sheetViews>
  <sheetFormatPr baseColWidth="10" defaultRowHeight="16"/>
  <cols>
    <col min="1" max="1" width="9.1640625" customWidth="1"/>
    <col min="6" max="6" width="14.1640625" customWidth="1"/>
  </cols>
  <sheetData>
    <row r="1" spans="1:11">
      <c r="B1" s="2" t="s">
        <v>17</v>
      </c>
      <c r="C1" s="2" t="s">
        <v>18</v>
      </c>
    </row>
    <row r="2" spans="1:11">
      <c r="A2" s="2">
        <v>1</v>
      </c>
      <c r="B2" s="2">
        <v>287425</v>
      </c>
      <c r="C2" s="2">
        <v>9420</v>
      </c>
    </row>
    <row r="3" spans="1:11">
      <c r="A3" s="2">
        <v>2</v>
      </c>
      <c r="B3" s="2">
        <v>127794</v>
      </c>
      <c r="C3" s="2">
        <v>1688</v>
      </c>
      <c r="F3" s="4" t="s">
        <v>2</v>
      </c>
      <c r="H3" s="4" t="s">
        <v>3</v>
      </c>
    </row>
    <row r="4" spans="1:11">
      <c r="A4" s="2">
        <v>3</v>
      </c>
      <c r="B4" s="2">
        <v>14603</v>
      </c>
      <c r="C4" s="2">
        <v>5339</v>
      </c>
      <c r="F4" s="2">
        <v>14135</v>
      </c>
      <c r="G4" s="20" t="s">
        <v>19</v>
      </c>
      <c r="H4" s="2">
        <v>975</v>
      </c>
      <c r="I4" s="20" t="s">
        <v>20</v>
      </c>
    </row>
    <row r="5" spans="1:11">
      <c r="A5" s="2">
        <v>4</v>
      </c>
      <c r="B5" s="2">
        <v>132239</v>
      </c>
      <c r="C5" s="2">
        <v>1989</v>
      </c>
      <c r="F5" s="2">
        <f>F4+55741</f>
        <v>69876</v>
      </c>
      <c r="G5" s="2">
        <f t="array" ref="G5:G9">FREQUENCY(B2:B16,F5:F9)</f>
        <v>6</v>
      </c>
      <c r="H5" s="2">
        <f>H4+2219</f>
        <v>3194</v>
      </c>
      <c r="I5" s="2">
        <f t="array" ref="I5:I8">FREQUENCY(C2:C16,H5:H8)</f>
        <v>7</v>
      </c>
    </row>
    <row r="6" spans="1:11">
      <c r="A6" s="2">
        <v>5</v>
      </c>
      <c r="B6" s="2">
        <v>134130</v>
      </c>
      <c r="C6" s="2">
        <v>1082</v>
      </c>
      <c r="F6" s="2">
        <f>F5+55741</f>
        <v>125617</v>
      </c>
      <c r="G6" s="2">
        <v>1</v>
      </c>
      <c r="H6" s="2">
        <f>H5+2219</f>
        <v>5413</v>
      </c>
      <c r="I6" s="2">
        <v>3</v>
      </c>
    </row>
    <row r="7" spans="1:11">
      <c r="A7" s="2">
        <v>6</v>
      </c>
      <c r="B7" s="2">
        <v>103755</v>
      </c>
      <c r="C7" s="2">
        <v>4613</v>
      </c>
      <c r="F7" s="2">
        <f>F6+55741</f>
        <v>181358</v>
      </c>
      <c r="G7" s="2">
        <v>4</v>
      </c>
      <c r="H7" s="2">
        <f>H6+2219</f>
        <v>7632</v>
      </c>
      <c r="I7" s="2">
        <v>2</v>
      </c>
    </row>
    <row r="8" spans="1:11">
      <c r="A8" s="2">
        <v>7</v>
      </c>
      <c r="B8" s="2">
        <v>187464</v>
      </c>
      <c r="C8" s="2">
        <v>9850</v>
      </c>
      <c r="F8" s="2">
        <f>F7+55741</f>
        <v>237099</v>
      </c>
      <c r="G8" s="2">
        <v>1</v>
      </c>
      <c r="H8" s="2">
        <f>H7+2219</f>
        <v>9851</v>
      </c>
      <c r="I8" s="2">
        <v>3</v>
      </c>
    </row>
    <row r="9" spans="1:11">
      <c r="A9" s="2">
        <v>8</v>
      </c>
      <c r="B9" s="2">
        <v>57534</v>
      </c>
      <c r="C9" s="2">
        <v>2967</v>
      </c>
      <c r="F9" s="2">
        <f>F8+55741</f>
        <v>292840</v>
      </c>
      <c r="G9" s="2">
        <v>3</v>
      </c>
    </row>
    <row r="10" spans="1:11">
      <c r="A10" s="2">
        <v>9</v>
      </c>
      <c r="B10" s="2">
        <v>292837</v>
      </c>
      <c r="C10" s="2">
        <v>4123</v>
      </c>
    </row>
    <row r="11" spans="1:11">
      <c r="A11" s="2">
        <v>10</v>
      </c>
      <c r="B11" s="2">
        <v>14135</v>
      </c>
      <c r="C11" s="2">
        <v>976</v>
      </c>
    </row>
    <row r="12" spans="1:11">
      <c r="A12" s="2">
        <v>11</v>
      </c>
      <c r="B12" s="2">
        <v>263596</v>
      </c>
      <c r="C12" s="2">
        <v>8585</v>
      </c>
      <c r="F12" s="2" t="s">
        <v>8</v>
      </c>
      <c r="G12" s="2" t="s">
        <v>26</v>
      </c>
      <c r="H12" s="2" t="s">
        <v>27</v>
      </c>
      <c r="I12" s="2" t="s">
        <v>28</v>
      </c>
      <c r="J12" s="2" t="s">
        <v>29</v>
      </c>
      <c r="K12" s="1"/>
    </row>
    <row r="13" spans="1:11">
      <c r="A13" s="2">
        <v>12</v>
      </c>
      <c r="B13" s="2">
        <v>28451</v>
      </c>
      <c r="C13" s="2">
        <v>2285</v>
      </c>
      <c r="F13" s="2" t="s">
        <v>21</v>
      </c>
      <c r="G13" s="2">
        <v>4</v>
      </c>
      <c r="H13" s="2">
        <v>1</v>
      </c>
      <c r="I13" s="2">
        <v>1</v>
      </c>
      <c r="J13" s="2">
        <v>0</v>
      </c>
      <c r="K13" s="2">
        <f>SUM(G13:J13)</f>
        <v>6</v>
      </c>
    </row>
    <row r="14" spans="1:11">
      <c r="A14" s="2">
        <v>13</v>
      </c>
      <c r="B14" s="2">
        <v>127477</v>
      </c>
      <c r="C14" s="2">
        <v>7134</v>
      </c>
      <c r="F14" s="2" t="s">
        <v>22</v>
      </c>
      <c r="G14" s="2">
        <v>0</v>
      </c>
      <c r="H14" s="2">
        <v>1</v>
      </c>
      <c r="I14" s="2">
        <v>0</v>
      </c>
      <c r="J14" s="2">
        <v>0</v>
      </c>
      <c r="K14" s="2">
        <f t="shared" ref="K14:K17" si="0">SUM(G14:J14)</f>
        <v>1</v>
      </c>
    </row>
    <row r="15" spans="1:11">
      <c r="A15" s="2">
        <v>14</v>
      </c>
      <c r="B15" s="2">
        <v>31810</v>
      </c>
      <c r="C15" s="2">
        <v>6680</v>
      </c>
      <c r="F15" s="2" t="s">
        <v>23</v>
      </c>
      <c r="G15" s="2">
        <v>3</v>
      </c>
      <c r="H15" s="2">
        <v>0</v>
      </c>
      <c r="I15" s="2">
        <v>1</v>
      </c>
      <c r="J15" s="2">
        <v>0</v>
      </c>
      <c r="K15" s="2">
        <f t="shared" si="0"/>
        <v>4</v>
      </c>
    </row>
    <row r="16" spans="1:11">
      <c r="A16" s="2">
        <v>15</v>
      </c>
      <c r="B16" s="2">
        <v>53861</v>
      </c>
      <c r="C16" s="2">
        <v>1697</v>
      </c>
      <c r="F16" s="2" t="s">
        <v>24</v>
      </c>
      <c r="G16" s="2">
        <v>0</v>
      </c>
      <c r="H16" s="2">
        <v>0</v>
      </c>
      <c r="I16" s="2">
        <v>0</v>
      </c>
      <c r="J16" s="2">
        <v>1</v>
      </c>
      <c r="K16" s="2">
        <f t="shared" si="0"/>
        <v>1</v>
      </c>
    </row>
    <row r="17" spans="6:11">
      <c r="F17" s="2" t="s">
        <v>25</v>
      </c>
      <c r="G17" s="2">
        <v>0</v>
      </c>
      <c r="H17" s="2">
        <v>1</v>
      </c>
      <c r="I17" s="2">
        <v>0</v>
      </c>
      <c r="J17" s="2">
        <v>2</v>
      </c>
      <c r="K17" s="2">
        <f t="shared" si="0"/>
        <v>3</v>
      </c>
    </row>
    <row r="18" spans="6:11">
      <c r="F18" s="1"/>
      <c r="G18" s="2">
        <f>SUM(G13:G17)</f>
        <v>7</v>
      </c>
      <c r="H18" s="2">
        <f t="shared" ref="H18:J18" si="1">SUM(H13:H17)</f>
        <v>3</v>
      </c>
      <c r="I18" s="2">
        <f t="shared" si="1"/>
        <v>2</v>
      </c>
      <c r="J18" s="2">
        <f t="shared" si="1"/>
        <v>3</v>
      </c>
      <c r="K18" s="2">
        <f>SUM(G13:J17)</f>
        <v>15</v>
      </c>
    </row>
    <row r="21" spans="6:11">
      <c r="F21" s="14"/>
    </row>
    <row r="22" spans="6:11">
      <c r="F22" s="15"/>
    </row>
    <row r="23" spans="6:11">
      <c r="G23" s="2">
        <f>(G13-G18*K13/K18)^2/(G18*K13/K18)</f>
        <v>0.51428571428571446</v>
      </c>
      <c r="H23" s="2">
        <f>(H13-H18*K13/K18)^2/(H18*K13/K18)</f>
        <v>3.3333333333333319E-2</v>
      </c>
      <c r="I23" s="2">
        <f>(I13-I18*K13/K18)^2/(I18*K13/K18)</f>
        <v>4.9999999999999975E-2</v>
      </c>
      <c r="J23" s="2">
        <f>(J13-J18*K13/K18)^2/(J18*K13/K18)</f>
        <v>1.2</v>
      </c>
    </row>
    <row r="24" spans="6:11">
      <c r="G24" s="2">
        <f>(G14-G18*K14/K18)^2/(G18*K14/K18)</f>
        <v>0.46666666666666667</v>
      </c>
      <c r="H24" s="2">
        <f>(H14-H18*K14/K18)^2/(H18*K14/K18)</f>
        <v>3.2000000000000006</v>
      </c>
      <c r="I24" s="2">
        <f>(I14-I18*K14/K18)^2/(I18*K14/K18)</f>
        <v>0.13333333333333333</v>
      </c>
      <c r="J24" s="2">
        <f>(J14-J18*K14/K18)^2/(J18*K14/K18)</f>
        <v>0.20000000000000004</v>
      </c>
    </row>
    <row r="25" spans="6:11">
      <c r="G25" s="2">
        <f>(G15-G18*K15/K18)^2/(G18*K15/K18)</f>
        <v>0.68809523809523798</v>
      </c>
      <c r="H25" s="2">
        <f>(H15-H18*K15/K18)^2/(H18*K15/K18)</f>
        <v>0.80000000000000016</v>
      </c>
      <c r="I25" s="2">
        <f>(I15-I18*K15/K18)^2/(I18*K15/K18)</f>
        <v>0.40833333333333338</v>
      </c>
      <c r="J25" s="2">
        <f>(J15-J18*K15/K18)^2/(J18*K15/K18)</f>
        <v>0.80000000000000016</v>
      </c>
    </row>
    <row r="26" spans="6:11">
      <c r="G26" s="2">
        <f>(G16-G18*K16/K18)^2/(G18*K16/K18)</f>
        <v>0.46666666666666667</v>
      </c>
      <c r="H26" s="2">
        <f>(H16-H18*K16/K18)^2/(H18*K16/K18)</f>
        <v>0.20000000000000004</v>
      </c>
      <c r="I26" s="2">
        <f>(I16-I18*K16/K18)^2/(I18*K16/K18)</f>
        <v>0.13333333333333333</v>
      </c>
      <c r="J26" s="2">
        <f>(J16-J18*K16/K18)^2/(J18*K16/K18)</f>
        <v>3.2000000000000006</v>
      </c>
    </row>
    <row r="27" spans="6:11">
      <c r="G27" s="2">
        <f>(G17-G18*K17/K18)^2/(G18*K17/K18)</f>
        <v>1.4</v>
      </c>
      <c r="H27" s="2">
        <f>(H17-H18*K17/K18)^2/(H18*K17/K18)</f>
        <v>0.26666666666666672</v>
      </c>
      <c r="I27" s="2">
        <f>(I17-I18*K17/K18)^2/(I18*K17/K18)</f>
        <v>0.40000000000000008</v>
      </c>
      <c r="J27" s="2">
        <f>(J17-J18*K17/K18)^2/(J18*K17/K18)</f>
        <v>3.2666666666666662</v>
      </c>
    </row>
    <row r="30" spans="6:11">
      <c r="F30" s="2"/>
    </row>
    <row r="31" spans="6:11">
      <c r="G31" s="2">
        <f>2*G13*LN(G13/(G18*K13/K18))</f>
        <v>2.8533995515098591</v>
      </c>
      <c r="H31" s="2">
        <f>2*H13*LN(H13/(H18*K13/K18))</f>
        <v>-0.36464311358790918</v>
      </c>
      <c r="I31" s="2">
        <f>2*I13*LN(I13/(I18*K13/K18))</f>
        <v>0.44628710262841953</v>
      </c>
      <c r="J31" s="2">
        <v>0</v>
      </c>
    </row>
    <row r="32" spans="6:11">
      <c r="G32" s="2">
        <v>0</v>
      </c>
      <c r="H32" s="2">
        <f>2*H14*LN(H14/(H18*K14/K18))</f>
        <v>3.2188758248682006</v>
      </c>
      <c r="I32" s="2">
        <v>0</v>
      </c>
      <c r="J32" s="2">
        <v>0</v>
      </c>
    </row>
    <row r="33" spans="6:10">
      <c r="G33" s="2">
        <f>2*G15*LN(G15/(G18*K15/K18))</f>
        <v>2.8467478775706954</v>
      </c>
      <c r="H33" s="2">
        <v>0</v>
      </c>
      <c r="I33" s="2">
        <f>2*I15*LN(I15/(I18*K15/K18))</f>
        <v>1.2572173188447482</v>
      </c>
      <c r="J33" s="2">
        <v>0</v>
      </c>
    </row>
    <row r="34" spans="6:10">
      <c r="G34" s="2">
        <v>0</v>
      </c>
      <c r="H34" s="2">
        <v>0</v>
      </c>
      <c r="I34" s="2">
        <v>0</v>
      </c>
      <c r="J34" s="2">
        <f>2*J16*LN(J16/(J18*K16/K18))</f>
        <v>3.2188758248682006</v>
      </c>
    </row>
    <row r="35" spans="6:10">
      <c r="G35" s="2">
        <v>0</v>
      </c>
      <c r="H35" s="2">
        <f>2*H17*LN(H17/(H18*K17/K18))</f>
        <v>1.0216512475319814</v>
      </c>
      <c r="I35" s="2">
        <v>0</v>
      </c>
      <c r="J35" s="2">
        <f>2*J17*LN(J17/(J18*K17/K18))</f>
        <v>4.8158912173037445</v>
      </c>
    </row>
    <row r="39" spans="6:10">
      <c r="F39" s="7"/>
      <c r="G39" s="8"/>
      <c r="H39" s="8"/>
      <c r="I39" s="8"/>
      <c r="J39" s="9"/>
    </row>
    <row r="41" spans="6:10">
      <c r="F41" s="10"/>
      <c r="G41" s="11"/>
      <c r="H41" s="18">
        <f>SUM(G23:J27)</f>
        <v>17.827380952380956</v>
      </c>
    </row>
    <row r="42" spans="6:10">
      <c r="F42" s="12"/>
      <c r="G42" s="13"/>
      <c r="H42" s="19"/>
    </row>
    <row r="44" spans="6:10">
      <c r="F44" s="10"/>
      <c r="G44" s="11"/>
      <c r="H44" s="18">
        <f>SUM(G31:J35)</f>
        <v>19.314302851537942</v>
      </c>
    </row>
    <row r="45" spans="6:10">
      <c r="F45" s="12"/>
      <c r="G45" s="13"/>
      <c r="H45" s="19"/>
    </row>
    <row r="47" spans="6:10">
      <c r="F47" s="5"/>
      <c r="G47" s="5">
        <f>CHIINV(0.95, 12)</f>
        <v>5.2260294883926397</v>
      </c>
      <c r="H47" s="5" t="s">
        <v>15</v>
      </c>
      <c r="I47" s="17" t="s">
        <v>16</v>
      </c>
    </row>
    <row r="48" spans="6:10">
      <c r="H48" s="5" t="s">
        <v>15</v>
      </c>
      <c r="I48" s="17" t="s">
        <v>16</v>
      </c>
    </row>
  </sheetData>
  <mergeCells count="6">
    <mergeCell ref="F21:F22"/>
    <mergeCell ref="F39:J39"/>
    <mergeCell ref="F41:G42"/>
    <mergeCell ref="H41:H42"/>
    <mergeCell ref="F44:G45"/>
    <mergeCell ref="H44:H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XY</vt:lpstr>
      <vt:lpstr>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 su</dc:creator>
  <cp:lastModifiedBy>zim su</cp:lastModifiedBy>
  <dcterms:created xsi:type="dcterms:W3CDTF">2019-11-06T05:35:13Z</dcterms:created>
  <dcterms:modified xsi:type="dcterms:W3CDTF">2019-11-12T19:55:37Z</dcterms:modified>
</cp:coreProperties>
</file>