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Lab work No.6_2/"/>
    </mc:Choice>
  </mc:AlternateContent>
  <xr:revisionPtr revIDLastSave="0" documentId="13_ncr:1_{0FADAB6F-9251-0943-85B6-B38778EB5485}" xr6:coauthVersionLast="45" xr6:coauthVersionMax="45" xr10:uidLastSave="{00000000-0000-0000-0000-000000000000}"/>
  <bookViews>
    <workbookView xWindow="0" yWindow="460" windowWidth="28800" windowHeight="16240" activeTab="1" xr2:uid="{F4C55D7A-3882-1346-BC9E-70B193F71E20}"/>
  </bookViews>
  <sheets>
    <sheet name="Data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2" i="2" l="1" a="1"/>
  <c r="L22" i="2" s="1"/>
  <c r="I22" i="2" a="1"/>
  <c r="I22" i="2"/>
  <c r="J22" i="2"/>
  <c r="I23" i="2"/>
  <c r="J23" i="2"/>
  <c r="I24" i="2"/>
  <c r="J24" i="2"/>
  <c r="I25" i="2"/>
  <c r="J25" i="2"/>
  <c r="I26" i="2"/>
  <c r="J26" i="2"/>
  <c r="F22" i="2" a="1"/>
  <c r="F22" i="2" s="1"/>
  <c r="G17" i="2"/>
  <c r="G14" i="2"/>
  <c r="I14" i="2"/>
  <c r="G18" i="2"/>
  <c r="M25" i="2" l="1"/>
  <c r="M23" i="2"/>
  <c r="L25" i="2"/>
  <c r="L23" i="2"/>
  <c r="M26" i="2"/>
  <c r="M24" i="2"/>
  <c r="M22" i="2"/>
  <c r="L26" i="2"/>
  <c r="L24" i="2"/>
  <c r="G25" i="2"/>
  <c r="G23" i="2"/>
  <c r="F25" i="2"/>
  <c r="F23" i="2"/>
  <c r="G26" i="2"/>
  <c r="G24" i="2"/>
  <c r="G22" i="2"/>
  <c r="F26" i="2"/>
  <c r="F24" i="2"/>
  <c r="A3" i="1"/>
  <c r="A4" i="1"/>
  <c r="A5" i="1"/>
  <c r="A6" i="1"/>
  <c r="A7" i="1"/>
  <c r="D7" i="1" s="1"/>
  <c r="A8" i="1"/>
  <c r="D8" i="1" s="1"/>
  <c r="A9" i="1"/>
  <c r="D9" i="1" s="1"/>
  <c r="A10" i="1"/>
  <c r="D10" i="1" s="1"/>
  <c r="A11" i="1"/>
  <c r="D11" i="1" s="1"/>
  <c r="A12" i="1"/>
  <c r="D12" i="1" s="1"/>
  <c r="A13" i="1"/>
  <c r="D13" i="1" s="1"/>
  <c r="A14" i="1"/>
  <c r="D14" i="1" s="1"/>
  <c r="A15" i="1"/>
  <c r="D15" i="1" s="1"/>
  <c r="A16" i="1"/>
  <c r="D16" i="1" s="1"/>
  <c r="A17" i="1"/>
  <c r="D17" i="1" s="1"/>
  <c r="A18" i="1"/>
  <c r="D18" i="1" s="1"/>
  <c r="A19" i="1"/>
  <c r="D19" i="1" s="1"/>
  <c r="A20" i="1"/>
  <c r="D20" i="1" s="1"/>
  <c r="A21" i="1"/>
  <c r="D21" i="1" s="1"/>
  <c r="A22" i="1"/>
  <c r="D22" i="1" s="1"/>
  <c r="A23" i="1"/>
  <c r="D23" i="1" s="1"/>
  <c r="A24" i="1"/>
  <c r="D24" i="1" s="1"/>
  <c r="A25" i="1"/>
  <c r="D25" i="1" s="1"/>
  <c r="A26" i="1"/>
  <c r="D26" i="1" s="1"/>
  <c r="A27" i="1"/>
  <c r="D27" i="1" s="1"/>
  <c r="A28" i="1"/>
  <c r="D28" i="1" s="1"/>
  <c r="A29" i="1"/>
  <c r="D29" i="1" s="1"/>
  <c r="A30" i="1"/>
  <c r="D30" i="1" s="1"/>
  <c r="A31" i="1"/>
  <c r="D31" i="1" s="1"/>
  <c r="A2" i="1"/>
  <c r="D6" i="1" l="1"/>
  <c r="D5" i="1"/>
  <c r="D4" i="1"/>
  <c r="D3" i="1"/>
  <c r="D2" i="1"/>
</calcChain>
</file>

<file path=xl/sharedStrings.xml><?xml version="1.0" encoding="utf-8"?>
<sst xmlns="http://schemas.openxmlformats.org/spreadsheetml/2006/main" count="22" uniqueCount="13">
  <si>
    <t>𝜀</t>
  </si>
  <si>
    <t>β=10</t>
  </si>
  <si>
    <t>𝛼=1,5</t>
  </si>
  <si>
    <t>X</t>
  </si>
  <si>
    <t>Y</t>
  </si>
  <si>
    <t>Sample H</t>
  </si>
  <si>
    <t>Sample L</t>
  </si>
  <si>
    <t>F-test</t>
  </si>
  <si>
    <t>F</t>
  </si>
  <si>
    <t>Fcr</t>
  </si>
  <si>
    <t>&lt;F</t>
  </si>
  <si>
    <t>homoscedasticity is rejected</t>
  </si>
  <si>
    <t>Sample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</si>
</sst>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374650</xdr:colOff>
      <xdr:row>13</xdr:row>
      <xdr:rowOff>31750</xdr:rowOff>
    </xdr:from>
    <xdr:ext cx="179152" cy="175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6C2ECD8-4886-7142-9865-7695D8845B4B}"/>
                </a:ext>
              </a:extLst>
            </xdr:cNvPr>
            <xdr:cNvSpPr txBox="1"/>
          </xdr:nvSpPr>
          <xdr:spPr>
            <a:xfrm>
              <a:off x="4502150" y="2673350"/>
              <a:ext cx="179152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6C2ECD8-4886-7142-9865-7695D8845B4B}"/>
                </a:ext>
              </a:extLst>
            </xdr:cNvPr>
            <xdr:cNvSpPr txBox="1"/>
          </xdr:nvSpPr>
          <xdr:spPr>
            <a:xfrm>
              <a:off x="4502150" y="2673350"/>
              <a:ext cx="179152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7281-3FFD-1640-9F47-134686FE3F02}">
  <dimension ref="A1:D31"/>
  <sheetViews>
    <sheetView workbookViewId="0">
      <selection activeCell="D43" sqref="D43"/>
    </sheetView>
  </sheetViews>
  <sheetFormatPr baseColWidth="10" defaultRowHeight="16"/>
  <sheetData>
    <row r="1" spans="1:4">
      <c r="A1" s="2" t="s">
        <v>0</v>
      </c>
      <c r="B1" s="2" t="s">
        <v>3</v>
      </c>
      <c r="D1" s="2" t="s">
        <v>4</v>
      </c>
    </row>
    <row r="2" spans="1:4">
      <c r="A2" s="3">
        <f ca="1">_xlfn.NORM.INV(RAND(), 0, 1)</f>
        <v>1.1654331083235039</v>
      </c>
      <c r="B2" s="2">
        <v>0</v>
      </c>
      <c r="D2" s="3">
        <f ca="1">1.5+10*B2+A2</f>
        <v>2.6654331083235041</v>
      </c>
    </row>
    <row r="3" spans="1:4">
      <c r="A3" s="3">
        <f t="shared" ref="A3:A31" ca="1" si="0">_xlfn.NORM.INV(RAND(), 0, 1)</f>
        <v>1.9834858276392668</v>
      </c>
      <c r="B3" s="2">
        <v>0.5</v>
      </c>
      <c r="D3" s="3">
        <f t="shared" ref="D3:D6" ca="1" si="1">1.5+10*B3+A3</f>
        <v>8.4834858276392673</v>
      </c>
    </row>
    <row r="4" spans="1:4">
      <c r="A4" s="3">
        <f t="shared" ca="1" si="0"/>
        <v>-1.5004761728433444</v>
      </c>
      <c r="B4" s="2">
        <v>1.2</v>
      </c>
      <c r="C4" s="4" t="s">
        <v>2</v>
      </c>
      <c r="D4" s="3">
        <f t="shared" ca="1" si="1"/>
        <v>11.999523827156656</v>
      </c>
    </row>
    <row r="5" spans="1:4">
      <c r="A5" s="3">
        <f t="shared" ca="1" si="0"/>
        <v>0.13889217519758545</v>
      </c>
      <c r="B5" s="2">
        <v>1.4</v>
      </c>
      <c r="C5" s="4" t="s">
        <v>1</v>
      </c>
      <c r="D5" s="3">
        <f t="shared" ca="1" si="1"/>
        <v>15.638892175197585</v>
      </c>
    </row>
    <row r="6" spans="1:4">
      <c r="A6" s="3">
        <f t="shared" ca="1" si="0"/>
        <v>-0.95554744779223877</v>
      </c>
      <c r="B6" s="2">
        <v>1.9</v>
      </c>
      <c r="D6" s="3">
        <f t="shared" ca="1" si="1"/>
        <v>19.544452552207762</v>
      </c>
    </row>
    <row r="7" spans="1:4">
      <c r="A7" s="3">
        <f t="shared" ca="1" si="0"/>
        <v>1.3819792275020495</v>
      </c>
      <c r="B7" s="2">
        <v>2.5</v>
      </c>
      <c r="D7" s="3">
        <f ca="1">1.5+10*B7+A7*3</f>
        <v>30.645937682506148</v>
      </c>
    </row>
    <row r="8" spans="1:4">
      <c r="A8" s="3">
        <f t="shared" ca="1" si="0"/>
        <v>-0.48609830439432611</v>
      </c>
      <c r="B8" s="2">
        <v>2.9</v>
      </c>
      <c r="D8" s="3">
        <f t="shared" ref="D8:D11" ca="1" si="2">1.5+10*B8+A8*3</f>
        <v>29.041705086817021</v>
      </c>
    </row>
    <row r="9" spans="1:4">
      <c r="A9" s="3">
        <f t="shared" ca="1" si="0"/>
        <v>-0.50495003425093199</v>
      </c>
      <c r="B9" s="2">
        <v>3.9</v>
      </c>
      <c r="D9" s="3">
        <f t="shared" ca="1" si="2"/>
        <v>38.985149897247204</v>
      </c>
    </row>
    <row r="10" spans="1:4">
      <c r="A10" s="3">
        <f t="shared" ca="1" si="0"/>
        <v>6.1042580853244925E-2</v>
      </c>
      <c r="B10" s="2">
        <v>4</v>
      </c>
      <c r="D10" s="3">
        <f t="shared" ca="1" si="2"/>
        <v>41.683127742559734</v>
      </c>
    </row>
    <row r="11" spans="1:4">
      <c r="A11" s="3">
        <f t="shared" ca="1" si="0"/>
        <v>-1.1990013124341337</v>
      </c>
      <c r="B11" s="2">
        <v>4.7</v>
      </c>
      <c r="D11" s="3">
        <f t="shared" ca="1" si="2"/>
        <v>44.902996062697596</v>
      </c>
    </row>
    <row r="12" spans="1:4">
      <c r="A12" s="3">
        <f t="shared" ca="1" si="0"/>
        <v>2.1099678556678954</v>
      </c>
      <c r="B12" s="2">
        <v>5.4</v>
      </c>
      <c r="D12" s="3">
        <f ca="1">1.5+10*B12+A12*5</f>
        <v>66.049839278339476</v>
      </c>
    </row>
    <row r="13" spans="1:4">
      <c r="A13" s="3">
        <f t="shared" ca="1" si="0"/>
        <v>-5.3023349398515975E-2</v>
      </c>
      <c r="B13" s="2">
        <v>5.5</v>
      </c>
      <c r="D13" s="3">
        <f t="shared" ref="D13:D16" ca="1" si="3">1.5+10*B13+A13*5</f>
        <v>56.234883253007418</v>
      </c>
    </row>
    <row r="14" spans="1:4">
      <c r="A14" s="3">
        <f t="shared" ca="1" si="0"/>
        <v>-0.9570699872682461</v>
      </c>
      <c r="B14" s="2">
        <v>5.9</v>
      </c>
      <c r="D14" s="3">
        <f t="shared" ca="1" si="3"/>
        <v>55.714650063658766</v>
      </c>
    </row>
    <row r="15" spans="1:4">
      <c r="A15" s="3">
        <f t="shared" ca="1" si="0"/>
        <v>-1.1156266320712336</v>
      </c>
      <c r="B15" s="2">
        <v>6.1</v>
      </c>
      <c r="D15" s="3">
        <f t="shared" ca="1" si="3"/>
        <v>56.921866839643833</v>
      </c>
    </row>
    <row r="16" spans="1:4">
      <c r="A16" s="3">
        <f t="shared" ca="1" si="0"/>
        <v>0.66303719221486523</v>
      </c>
      <c r="B16" s="2">
        <v>6.3</v>
      </c>
      <c r="D16" s="3">
        <f t="shared" ca="1" si="3"/>
        <v>67.81518596107432</v>
      </c>
    </row>
    <row r="17" spans="1:4">
      <c r="A17" s="3">
        <f t="shared" ca="1" si="0"/>
        <v>0.1647933080219412</v>
      </c>
      <c r="B17" s="2">
        <v>6.9</v>
      </c>
      <c r="D17" s="3">
        <f ca="1">1.5+10*B17+A17*8</f>
        <v>71.818346464175534</v>
      </c>
    </row>
    <row r="18" spans="1:4">
      <c r="A18" s="3">
        <f t="shared" ca="1" si="0"/>
        <v>-0.93176985238948462</v>
      </c>
      <c r="B18" s="2">
        <v>8</v>
      </c>
      <c r="D18" s="3">
        <f t="shared" ref="D18:D21" ca="1" si="4">1.5+10*B18+A18*8</f>
        <v>74.045841180884125</v>
      </c>
    </row>
    <row r="19" spans="1:4">
      <c r="A19" s="3">
        <f t="shared" ca="1" si="0"/>
        <v>0.26256646877658119</v>
      </c>
      <c r="B19" s="2">
        <v>8.6</v>
      </c>
      <c r="D19" s="3">
        <f t="shared" ca="1" si="4"/>
        <v>89.600531750212653</v>
      </c>
    </row>
    <row r="20" spans="1:4">
      <c r="A20" s="3">
        <f t="shared" ca="1" si="0"/>
        <v>-0.38486335318794218</v>
      </c>
      <c r="B20" s="2">
        <v>9.1999999999999993</v>
      </c>
      <c r="D20" s="3">
        <f t="shared" ca="1" si="4"/>
        <v>90.421093174496463</v>
      </c>
    </row>
    <row r="21" spans="1:4">
      <c r="A21" s="3">
        <f t="shared" ca="1" si="0"/>
        <v>-1.1615252565511702</v>
      </c>
      <c r="B21" s="2">
        <v>9.9</v>
      </c>
      <c r="D21" s="3">
        <f t="shared" ca="1" si="4"/>
        <v>91.207797947590635</v>
      </c>
    </row>
    <row r="22" spans="1:4">
      <c r="A22" s="3">
        <f t="shared" ca="1" si="0"/>
        <v>-0.78085331713792727</v>
      </c>
      <c r="B22" s="2">
        <v>10</v>
      </c>
      <c r="D22" s="3">
        <f ca="1">1.5+10*B22+A22*12</f>
        <v>92.129760194344868</v>
      </c>
    </row>
    <row r="23" spans="1:4">
      <c r="A23" s="3">
        <f t="shared" ca="1" si="0"/>
        <v>5.9197504487011277E-2</v>
      </c>
      <c r="B23" s="2">
        <v>10.8</v>
      </c>
      <c r="D23" s="3">
        <f t="shared" ref="D23:D26" ca="1" si="5">1.5+10*B23+A23*12</f>
        <v>110.21037005384413</v>
      </c>
    </row>
    <row r="24" spans="1:4">
      <c r="A24" s="3">
        <f t="shared" ca="1" si="0"/>
        <v>-2.3248073690404167</v>
      </c>
      <c r="B24" s="2">
        <v>11</v>
      </c>
      <c r="D24" s="3">
        <f t="shared" ca="1" si="5"/>
        <v>83.602311571515003</v>
      </c>
    </row>
    <row r="25" spans="1:4">
      <c r="A25" s="3">
        <f t="shared" ca="1" si="0"/>
        <v>1.4731487847042231</v>
      </c>
      <c r="B25" s="2">
        <v>14</v>
      </c>
      <c r="D25" s="3">
        <f t="shared" ca="1" si="5"/>
        <v>159.17778541645066</v>
      </c>
    </row>
    <row r="26" spans="1:4">
      <c r="A26" s="3">
        <f t="shared" ca="1" si="0"/>
        <v>-0.37979293361311967</v>
      </c>
      <c r="B26" s="2">
        <v>19</v>
      </c>
      <c r="D26" s="3">
        <f t="shared" ca="1" si="5"/>
        <v>186.94248479664256</v>
      </c>
    </row>
    <row r="27" spans="1:4">
      <c r="A27" s="3">
        <f t="shared" ca="1" si="0"/>
        <v>0.2451096324053616</v>
      </c>
      <c r="B27" s="2">
        <v>19.5</v>
      </c>
      <c r="D27" s="3">
        <f ca="1">1.5+10*B27+A27*15</f>
        <v>200.17664448608042</v>
      </c>
    </row>
    <row r="28" spans="1:4">
      <c r="A28" s="3">
        <f t="shared" ca="1" si="0"/>
        <v>0.13290752734471115</v>
      </c>
      <c r="B28" s="2">
        <v>21</v>
      </c>
      <c r="D28" s="3">
        <f t="shared" ref="D28:D31" ca="1" si="6">1.5+10*B28+A28*15</f>
        <v>213.49361291017067</v>
      </c>
    </row>
    <row r="29" spans="1:4">
      <c r="A29" s="3">
        <f t="shared" ca="1" si="0"/>
        <v>0.493845007532073</v>
      </c>
      <c r="B29" s="2">
        <v>21.7</v>
      </c>
      <c r="D29" s="3">
        <f t="shared" ca="1" si="6"/>
        <v>225.90767511298108</v>
      </c>
    </row>
    <row r="30" spans="1:4">
      <c r="A30" s="3">
        <f t="shared" ca="1" si="0"/>
        <v>1.1096380545991309</v>
      </c>
      <c r="B30" s="2">
        <v>22.3</v>
      </c>
      <c r="D30" s="3">
        <f t="shared" ca="1" si="6"/>
        <v>241.14457081898695</v>
      </c>
    </row>
    <row r="31" spans="1:4">
      <c r="A31" s="3">
        <f t="shared" ca="1" si="0"/>
        <v>-1.0002556772091358</v>
      </c>
      <c r="B31" s="2">
        <v>29</v>
      </c>
      <c r="D31" s="3">
        <f t="shared" ca="1" si="6"/>
        <v>276.49616484186299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E851-7B8B-8C46-92B4-8806F1E24633}">
  <dimension ref="A1:M31"/>
  <sheetViews>
    <sheetView tabSelected="1" workbookViewId="0">
      <selection activeCell="L11" sqref="L11"/>
    </sheetView>
  </sheetViews>
  <sheetFormatPr baseColWidth="10" defaultRowHeight="16"/>
  <cols>
    <col min="2" max="2" width="10.83203125" style="8"/>
    <col min="10" max="10" width="13.5" customWidth="1"/>
    <col min="13" max="13" width="11.83203125" customWidth="1"/>
  </cols>
  <sheetData>
    <row r="1" spans="1:10">
      <c r="A1" s="5" t="s">
        <v>0</v>
      </c>
      <c r="B1" s="7"/>
      <c r="C1" s="6" t="s">
        <v>3</v>
      </c>
      <c r="D1" s="2" t="s">
        <v>4</v>
      </c>
      <c r="F1" s="2" t="s">
        <v>5</v>
      </c>
      <c r="H1" s="2" t="s">
        <v>6</v>
      </c>
    </row>
    <row r="2" spans="1:10">
      <c r="A2" s="5">
        <v>1.7308519103458049</v>
      </c>
      <c r="B2" s="7"/>
      <c r="C2" s="6">
        <v>0</v>
      </c>
      <c r="D2" s="2">
        <v>3.2308519103458049</v>
      </c>
      <c r="F2" s="2" t="s">
        <v>3</v>
      </c>
      <c r="G2" s="2" t="s">
        <v>4</v>
      </c>
      <c r="H2" s="6" t="s">
        <v>3</v>
      </c>
      <c r="I2" s="2" t="s">
        <v>4</v>
      </c>
    </row>
    <row r="3" spans="1:10">
      <c r="A3" s="5">
        <v>0.63329068554540779</v>
      </c>
      <c r="B3" s="7"/>
      <c r="C3" s="6">
        <v>0.5</v>
      </c>
      <c r="D3" s="2">
        <v>7.1332906855454077</v>
      </c>
      <c r="F3" s="2">
        <v>0</v>
      </c>
      <c r="G3" s="2">
        <v>3.2308519103458049</v>
      </c>
      <c r="H3" s="6">
        <v>9.9</v>
      </c>
      <c r="I3" s="2">
        <v>99.871153875521429</v>
      </c>
    </row>
    <row r="4" spans="1:10">
      <c r="A4" s="5">
        <v>0.15218631961569268</v>
      </c>
      <c r="B4" s="7"/>
      <c r="C4" s="6">
        <v>1.2</v>
      </c>
      <c r="D4" s="2">
        <v>13.652186319615693</v>
      </c>
      <c r="F4" s="2">
        <v>0.5</v>
      </c>
      <c r="G4" s="2">
        <v>7.1332906855454077</v>
      </c>
      <c r="H4" s="6">
        <v>10</v>
      </c>
      <c r="I4" s="2">
        <v>99.181010180838399</v>
      </c>
    </row>
    <row r="5" spans="1:10">
      <c r="A5" s="5">
        <v>-0.78906193327884222</v>
      </c>
      <c r="B5" s="7"/>
      <c r="C5" s="6">
        <v>1.4</v>
      </c>
      <c r="D5" s="2">
        <v>14.710938066721157</v>
      </c>
      <c r="F5" s="2">
        <v>1.2</v>
      </c>
      <c r="G5" s="2">
        <v>13.652186319615693</v>
      </c>
      <c r="H5" s="6">
        <v>10.8</v>
      </c>
      <c r="I5" s="2">
        <v>106.61195477979862</v>
      </c>
    </row>
    <row r="6" spans="1:10">
      <c r="A6" s="5">
        <v>-1.0783304192164955</v>
      </c>
      <c r="B6" s="7"/>
      <c r="C6" s="6">
        <v>1.9</v>
      </c>
      <c r="D6" s="2">
        <v>19.421669580783504</v>
      </c>
      <c r="F6" s="2">
        <v>1.4</v>
      </c>
      <c r="G6" s="2">
        <v>14.710938066721157</v>
      </c>
      <c r="H6" s="6">
        <v>11</v>
      </c>
      <c r="I6" s="2">
        <v>105.59817090083331</v>
      </c>
    </row>
    <row r="7" spans="1:10">
      <c r="A7" s="5">
        <v>8.6077827635619927E-2</v>
      </c>
      <c r="B7" s="7"/>
      <c r="C7" s="6">
        <v>2.5</v>
      </c>
      <c r="D7" s="2">
        <v>26.75823348290686</v>
      </c>
      <c r="F7" s="2">
        <v>1.9</v>
      </c>
      <c r="G7" s="2">
        <v>19.421669580783504</v>
      </c>
      <c r="H7" s="6">
        <v>14</v>
      </c>
      <c r="I7" s="2">
        <v>140.54471944451416</v>
      </c>
    </row>
    <row r="8" spans="1:10">
      <c r="A8" s="5">
        <v>4.8231629276940025E-2</v>
      </c>
      <c r="B8" s="7"/>
      <c r="C8" s="6">
        <v>2.9</v>
      </c>
      <c r="D8" s="2">
        <v>30.64469488783082</v>
      </c>
      <c r="F8" s="2">
        <v>2.5</v>
      </c>
      <c r="G8" s="2">
        <v>26.75823348290686</v>
      </c>
      <c r="H8" s="6">
        <v>19</v>
      </c>
      <c r="I8" s="2">
        <v>184.06344089570845</v>
      </c>
    </row>
    <row r="9" spans="1:10">
      <c r="A9" s="5">
        <v>-0.12437170519869327</v>
      </c>
      <c r="B9" s="7"/>
      <c r="C9" s="6">
        <v>3.9</v>
      </c>
      <c r="D9" s="2">
        <v>40.126884884403921</v>
      </c>
      <c r="F9" s="2">
        <v>2.9</v>
      </c>
      <c r="G9" s="2">
        <v>30.64469488783082</v>
      </c>
      <c r="H9" s="6">
        <v>19.5</v>
      </c>
      <c r="I9" s="2">
        <v>185.09648018632828</v>
      </c>
    </row>
    <row r="10" spans="1:10">
      <c r="A10" s="5">
        <v>1.6473439956433105</v>
      </c>
      <c r="B10" s="7"/>
      <c r="C10" s="6">
        <v>4</v>
      </c>
      <c r="D10" s="2">
        <v>46.442031986929933</v>
      </c>
      <c r="F10" s="2">
        <v>3.9</v>
      </c>
      <c r="G10" s="2">
        <v>40.126884884403921</v>
      </c>
      <c r="H10" s="6">
        <v>21</v>
      </c>
      <c r="I10" s="2">
        <v>210.6739326860754</v>
      </c>
    </row>
    <row r="11" spans="1:10">
      <c r="A11" s="5">
        <v>0.12747041391314118</v>
      </c>
      <c r="B11" s="7"/>
      <c r="C11" s="6">
        <v>4.7</v>
      </c>
      <c r="D11" s="2">
        <v>48.882411241739426</v>
      </c>
      <c r="F11" s="2">
        <v>4</v>
      </c>
      <c r="G11" s="2">
        <v>46.442031986929933</v>
      </c>
      <c r="H11" s="6">
        <v>21.7</v>
      </c>
      <c r="I11" s="2">
        <v>240.06264236484176</v>
      </c>
    </row>
    <row r="12" spans="1:10">
      <c r="A12" s="5">
        <v>0.90193431568023796</v>
      </c>
      <c r="B12" s="7"/>
      <c r="C12" s="6">
        <v>5.4</v>
      </c>
      <c r="D12" s="2">
        <v>60.009671578401189</v>
      </c>
      <c r="F12" s="2">
        <v>4.7</v>
      </c>
      <c r="G12" s="2">
        <v>48.882411241739426</v>
      </c>
      <c r="H12" s="6">
        <v>22.3</v>
      </c>
      <c r="I12" s="2">
        <v>235.99612182430101</v>
      </c>
    </row>
    <row r="13" spans="1:10">
      <c r="A13" s="5">
        <v>-0.34899152709589659</v>
      </c>
      <c r="B13" s="7"/>
      <c r="C13" s="6">
        <v>5.5</v>
      </c>
      <c r="D13" s="2">
        <v>54.75504236452052</v>
      </c>
      <c r="F13" s="2">
        <v>5.4</v>
      </c>
      <c r="G13" s="2">
        <v>60.009671578401189</v>
      </c>
      <c r="H13" s="6">
        <v>29</v>
      </c>
      <c r="I13" s="2">
        <v>295.84810782555502</v>
      </c>
    </row>
    <row r="14" spans="1:10">
      <c r="A14" s="5">
        <v>2.3859170590786154</v>
      </c>
      <c r="B14" s="7"/>
      <c r="C14" s="6">
        <v>5.9</v>
      </c>
      <c r="D14" s="2">
        <v>72.429585295393082</v>
      </c>
      <c r="F14" s="2"/>
      <c r="G14" s="2">
        <f>_xlfn.VAR.P(G3:G13)</f>
        <v>314.59565161723725</v>
      </c>
      <c r="H14" s="1"/>
      <c r="I14" s="2">
        <f>_xlfn.VAR.P(I3:I13)</f>
        <v>4186.0350175478516</v>
      </c>
    </row>
    <row r="15" spans="1:10" ht="17" thickBot="1">
      <c r="A15" s="5">
        <v>-0.41469490870346803</v>
      </c>
      <c r="B15" s="7"/>
      <c r="C15" s="6">
        <v>6.1</v>
      </c>
      <c r="D15" s="2">
        <v>60.426525456482658</v>
      </c>
    </row>
    <row r="16" spans="1:10">
      <c r="A16" s="5">
        <v>-0.64474683629895924</v>
      </c>
      <c r="B16" s="7"/>
      <c r="C16" s="6">
        <v>6.3</v>
      </c>
      <c r="D16" s="2">
        <v>61.276265818505202</v>
      </c>
      <c r="F16" s="9" t="s">
        <v>7</v>
      </c>
      <c r="G16" s="10"/>
      <c r="H16" s="10"/>
      <c r="I16" s="10"/>
      <c r="J16" s="11"/>
    </row>
    <row r="17" spans="1:13">
      <c r="A17" s="5">
        <v>-1.3119376156205111</v>
      </c>
      <c r="B17" s="7"/>
      <c r="C17" s="6">
        <v>6.9</v>
      </c>
      <c r="D17" s="2">
        <v>60.004499075035909</v>
      </c>
      <c r="F17" s="12" t="s">
        <v>8</v>
      </c>
      <c r="G17" s="2">
        <f>I14/G14</f>
        <v>13.306080347991978</v>
      </c>
      <c r="H17" s="8"/>
      <c r="I17" s="8"/>
      <c r="J17" s="13"/>
    </row>
    <row r="18" spans="1:13" ht="17" thickBot="1">
      <c r="A18" s="5">
        <v>-0.55516645065983006</v>
      </c>
      <c r="B18" s="7"/>
      <c r="C18" s="6">
        <v>8</v>
      </c>
      <c r="D18" s="2">
        <v>77.058668394721366</v>
      </c>
      <c r="F18" s="14" t="s">
        <v>9</v>
      </c>
      <c r="G18" s="15">
        <f>_xlfn.F.INV(0.95, 9,9)</f>
        <v>3.1788931044582691</v>
      </c>
      <c r="H18" s="16" t="s">
        <v>10</v>
      </c>
      <c r="I18" s="17" t="s">
        <v>11</v>
      </c>
      <c r="J18" s="18"/>
    </row>
    <row r="19" spans="1:13">
      <c r="A19" s="5">
        <v>-5.2704401242043231E-2</v>
      </c>
      <c r="B19" s="7"/>
      <c r="C19" s="6">
        <v>8.6</v>
      </c>
      <c r="D19" s="2">
        <v>87.078364790063659</v>
      </c>
    </row>
    <row r="20" spans="1:13" ht="17" thickBot="1">
      <c r="A20" s="5">
        <v>-0.37128098843391177</v>
      </c>
      <c r="B20" s="7"/>
      <c r="C20" s="6">
        <v>9.1999999999999993</v>
      </c>
      <c r="D20" s="2">
        <v>90.52975209252871</v>
      </c>
    </row>
    <row r="21" spans="1:13" ht="17" thickBot="1">
      <c r="A21" s="5">
        <v>-7.8605765559821975E-2</v>
      </c>
      <c r="B21" s="7"/>
      <c r="C21" s="6">
        <v>9.9</v>
      </c>
      <c r="D21" s="2">
        <v>99.871153875521429</v>
      </c>
      <c r="F21" s="23" t="s">
        <v>5</v>
      </c>
      <c r="I21" s="23" t="s">
        <v>6</v>
      </c>
      <c r="L21" s="23" t="s">
        <v>12</v>
      </c>
    </row>
    <row r="22" spans="1:13">
      <c r="A22" s="5">
        <v>-0.19324915159680062</v>
      </c>
      <c r="B22" s="7"/>
      <c r="C22" s="6">
        <v>10</v>
      </c>
      <c r="D22" s="2">
        <v>99.181010180838399</v>
      </c>
      <c r="F22" s="19">
        <f t="array" ref="F22:G26">LINEST(G3:G13,F3:F13,TRUE,TRUE)</f>
        <v>10.506536657460043</v>
      </c>
      <c r="G22" s="24">
        <v>1.1479294139416822</v>
      </c>
      <c r="I22" s="19">
        <f t="array" ref="I22:J26">LINEST(I3:I13,H3:H13,TRUE,TRUE)</f>
        <v>10.605470154949009</v>
      </c>
      <c r="J22" s="24">
        <v>-8.4001589270079364</v>
      </c>
      <c r="L22" s="19">
        <f t="array" ref="L22:M26">LINEST(D2:D31,C2:C31,TRUE,TRUE)</f>
        <v>10.146939137023374</v>
      </c>
      <c r="M22" s="24">
        <v>0.23300748519027081</v>
      </c>
    </row>
    <row r="23" spans="1:13">
      <c r="A23" s="5">
        <v>-0.24067043501678198</v>
      </c>
      <c r="B23" s="7"/>
      <c r="C23" s="6">
        <v>10.8</v>
      </c>
      <c r="D23" s="2">
        <v>106.61195477979862</v>
      </c>
      <c r="F23" s="20">
        <v>0.34006632953079913</v>
      </c>
      <c r="G23" s="13">
        <v>1.0475528375999084</v>
      </c>
      <c r="I23" s="20">
        <v>0.43979393280667312</v>
      </c>
      <c r="J23" s="13">
        <v>7.9816348044845853</v>
      </c>
      <c r="L23" s="20">
        <v>0.15864997497288666</v>
      </c>
      <c r="M23" s="13">
        <v>1.8636319329242486</v>
      </c>
    </row>
    <row r="24" spans="1:13">
      <c r="A24" s="5">
        <v>-0.49181909159722442</v>
      </c>
      <c r="B24" s="7"/>
      <c r="C24" s="6">
        <v>11</v>
      </c>
      <c r="D24" s="2">
        <v>105.59817090083331</v>
      </c>
      <c r="F24" s="20">
        <v>0.99065939557955152</v>
      </c>
      <c r="G24" s="13">
        <v>1.8951296899522956</v>
      </c>
      <c r="I24" s="20">
        <v>0.98475908224322573</v>
      </c>
      <c r="J24" s="13">
        <v>8.830434554071509</v>
      </c>
      <c r="L24" s="20">
        <v>0.99320162125131339</v>
      </c>
      <c r="M24" s="13">
        <v>6.4512426462926138</v>
      </c>
    </row>
    <row r="25" spans="1:13">
      <c r="A25" s="5">
        <v>-7.9606712957153894E-2</v>
      </c>
      <c r="B25" s="7"/>
      <c r="C25" s="6">
        <v>14</v>
      </c>
      <c r="D25" s="2">
        <v>140.54471944451416</v>
      </c>
      <c r="F25" s="20">
        <v>954.53507705531115</v>
      </c>
      <c r="G25" s="13">
        <v>9</v>
      </c>
      <c r="I25" s="20">
        <v>581.51562009772897</v>
      </c>
      <c r="J25" s="13">
        <v>9</v>
      </c>
      <c r="L25" s="20">
        <v>4090.6290195157571</v>
      </c>
      <c r="M25" s="13">
        <v>28</v>
      </c>
    </row>
    <row r="26" spans="1:13" ht="17" thickBot="1">
      <c r="A26" s="5">
        <v>-0.61971325869096305</v>
      </c>
      <c r="B26" s="7"/>
      <c r="C26" s="6">
        <v>19</v>
      </c>
      <c r="D26" s="2">
        <v>184.06344089570845</v>
      </c>
      <c r="F26" s="21">
        <v>3428.2285189139589</v>
      </c>
      <c r="G26" s="22">
        <v>32.323648875648153</v>
      </c>
      <c r="I26" s="21">
        <v>45344.596023302773</v>
      </c>
      <c r="J26" s="22">
        <v>701.78916972366073</v>
      </c>
      <c r="L26" s="21">
        <v>170245.97344534384</v>
      </c>
      <c r="M26" s="22">
        <v>1165.3188870776469</v>
      </c>
    </row>
    <row r="27" spans="1:13">
      <c r="A27" s="5">
        <v>-0.76023465424478043</v>
      </c>
      <c r="B27" s="7"/>
      <c r="C27" s="6">
        <v>19.5</v>
      </c>
      <c r="D27" s="2">
        <v>185.09648018632828</v>
      </c>
    </row>
    <row r="28" spans="1:13">
      <c r="A28" s="5">
        <v>-5.507115426163977E-2</v>
      </c>
      <c r="B28" s="7"/>
      <c r="C28" s="6">
        <v>21</v>
      </c>
      <c r="D28" s="2">
        <v>210.6739326860754</v>
      </c>
    </row>
    <row r="29" spans="1:13">
      <c r="A29" s="5">
        <v>1.4375094909894512</v>
      </c>
      <c r="B29" s="7"/>
      <c r="C29" s="6">
        <v>21.7</v>
      </c>
      <c r="D29" s="2">
        <v>240.06264236484176</v>
      </c>
    </row>
    <row r="30" spans="1:13">
      <c r="A30" s="5">
        <v>0.76640812162004268</v>
      </c>
      <c r="B30" s="7"/>
      <c r="C30" s="6">
        <v>22.3</v>
      </c>
      <c r="D30" s="2">
        <v>235.99612182430101</v>
      </c>
    </row>
    <row r="31" spans="1:13">
      <c r="A31" s="5">
        <v>0.28987385503700053</v>
      </c>
      <c r="B31" s="7"/>
      <c r="C31" s="6">
        <v>29</v>
      </c>
      <c r="D31" s="2">
        <v>295.84810782555502</v>
      </c>
    </row>
  </sheetData>
  <sortState ref="C2:D31">
    <sortCondition ref="C1"/>
  </sortState>
  <mergeCells count="1">
    <mergeCell ref="I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2019-11-13T06:24:25Z</dcterms:created>
  <dcterms:modified xsi:type="dcterms:W3CDTF">2019-11-13T08:08:48Z</dcterms:modified>
</cp:coreProperties>
</file>