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5.xml" ContentType="application/vnd.openxmlformats-officedocument.spreadsheetml.pivotTable+xml"/>
  <Override PartName="/xl/drawings/drawing1.xml" ContentType="application/vnd.openxmlformats-officedocument.drawing+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pivotTables/pivotTable8.xml" ContentType="application/vnd.openxmlformats-officedocument.spreadsheetml.pivotTable+xml"/>
  <Override PartName="/xl/drawings/drawing4.xml" ContentType="application/vnd.openxmlformats-officedocument.drawing+xml"/>
  <Override PartName="/xl/pivotTables/pivotTable9.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0.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C:\Users\Hoang\Desktop\"/>
    </mc:Choice>
  </mc:AlternateContent>
  <xr:revisionPtr revIDLastSave="0" documentId="13_ncr:1_{8A37E154-A9F2-44A6-83F4-2CB39C25B434}" xr6:coauthVersionLast="47" xr6:coauthVersionMax="47" xr10:uidLastSave="{00000000-0000-0000-0000-000000000000}"/>
  <bookViews>
    <workbookView xWindow="-98" yWindow="-98" windowWidth="21795" windowHeight="13875" firstSheet="2" activeTab="11" xr2:uid="{00000000-000D-0000-FFFF-FFFF00000000}"/>
  </bookViews>
  <sheets>
    <sheet name="#Instruction" sheetId="1" r:id="rId1"/>
    <sheet name="#Answer" sheetId="2" state="hidden" r:id="rId2"/>
    <sheet name="-transaction" sheetId="3" r:id="rId3"/>
    <sheet name="-item" sheetId="4" r:id="rId4"/>
    <sheet name="-status" sheetId="5" r:id="rId5"/>
    <sheet name="-category" sheetId="6" r:id="rId6"/>
    <sheet name="treemap" sheetId="24" r:id="rId7"/>
    <sheet name="Q1" sheetId="13" r:id="rId8"/>
    <sheet name="Q2" sheetId="14" r:id="rId9"/>
    <sheet name="Q3" sheetId="15" r:id="rId10"/>
    <sheet name="Q4" sheetId="16" r:id="rId11"/>
    <sheet name="Q5" sheetId="22" r:id="rId12"/>
    <sheet name="Q6" sheetId="23" r:id="rId13"/>
  </sheets>
  <externalReferences>
    <externalReference r:id="rId14"/>
  </externalReferences>
  <definedNames>
    <definedName name="_xlchart.v1.0" hidden="1">[1]Sheet2!$E$2:$F$21</definedName>
    <definedName name="_xlchart.v1.1" hidden="1">[1]Sheet2!$G$1</definedName>
    <definedName name="_xlchart.v1.10" hidden="1">treemap!$C$1</definedName>
    <definedName name="_xlchart.v1.11" hidden="1">treemap!$C$2:$C$21</definedName>
    <definedName name="_xlchart.v1.2" hidden="1">[1]Sheet2!$G$2:$G$21</definedName>
    <definedName name="_xlchart.v1.3" hidden="1">treemap!$A$2:$B$21</definedName>
    <definedName name="_xlchart.v1.4" hidden="1">treemap!$C$1</definedName>
    <definedName name="_xlchart.v1.5" hidden="1">treemap!$C$2:$C$21</definedName>
    <definedName name="_xlchart.v1.6" hidden="1">[1]Sheet2!$E$2:$F$21</definedName>
    <definedName name="_xlchart.v1.7" hidden="1">[1]Sheet2!$G$1</definedName>
    <definedName name="_xlchart.v1.8" hidden="1">[1]Sheet2!$G$2:$G$21</definedName>
    <definedName name="_xlchart.v1.9" hidden="1">treemap!$A$2:$B$21</definedName>
    <definedName name="_xlcn.WorksheetConnection_BasicAnalysiswithExcelExercise11.xlsxCategory1" hidden="1">Category[]</definedName>
    <definedName name="_xlcn.WorksheetConnection_BasicAnalysiswithExcelExercise11.xlsxItem1" hidden="1">Item[]</definedName>
    <definedName name="_xlcn.WorksheetConnection_BasicAnalysiswithExcelExercise11.xlsxStatus1" hidden="1">Status[]</definedName>
    <definedName name="_xlcn.WorksheetConnection_BasicAnalysiswithExcelExercise11.xlsxTransaction1" hidden="1">Transaction[]</definedName>
    <definedName name="draft">#REF!</definedName>
    <definedName name="Slicer_category1">#N/A</definedName>
    <definedName name="Slicer_date__Month">#N/A</definedName>
    <definedName name="Slicer_time__Hour">#N/A</definedName>
    <definedName name="Slicer_weekday">#N/A</definedName>
  </definedNames>
  <calcPr calcId="191029"/>
  <pivotCaches>
    <pivotCache cacheId="0" r:id="rId15"/>
    <pivotCache cacheId="1" r:id="rId16"/>
    <pivotCache cacheId="2" r:id="rId17"/>
    <pivotCache cacheId="3" r:id="rId18"/>
    <pivotCache cacheId="4" r:id="rId19"/>
    <pivotCache cacheId="5" r:id="rId20"/>
  </pivotCaches>
  <extLst>
    <ext xmlns:x14="http://schemas.microsoft.com/office/spreadsheetml/2009/9/main" uri="{876F7934-8845-4945-9796-88D515C7AA90}">
      <x14:pivotCaches>
        <pivotCache cacheId="6" r:id="rId21"/>
        <pivotCache cacheId="7" r:id="rId22"/>
      </x14:pivotCaches>
    </ext>
    <ext xmlns:x14="http://schemas.microsoft.com/office/spreadsheetml/2009/9/main" uri="{BBE1A952-AA13-448e-AADC-164F8A28A991}">
      <x14:slicerCaches>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841E416B-1EF1-43b6-AB56-02D37102CBD5}">
      <x15:pivotCaches>
        <pivotCache cacheId="8" r:id="rId27"/>
        <pivotCache cacheId="9" r:id="rId28"/>
        <pivotCache cacheId="10" r:id="rId29"/>
        <pivotCache cacheId="11" r:id="rId30"/>
      </x15:pivotCaches>
    </ext>
    <ext xmlns:x15="http://schemas.microsoft.com/office/spreadsheetml/2010/11/main" uri="{983426D0-5260-488c-9760-48F4B6AC55F4}">
      <x15:pivotTableReferences>
        <x15:pivotTableReference r:id="rId31"/>
        <x15:pivotTableReference r:id="rId32"/>
        <x15:pivotTableReference r:id="rId33"/>
        <x15:pivotTableReference r:id="rId34"/>
      </x15:pivotTableReferences>
    </ext>
    <ext xmlns:x15="http://schemas.microsoft.com/office/spreadsheetml/2010/11/main" uri="{FCE2AD5D-F65C-4FA6-A056-5C36A1767C68}">
      <x15:dataModel>
        <x15:modelTables>
          <x15:modelTable id="Transaction" name="Transaction" connection="WorksheetConnection_Basic-Analysis-with-Excel-Exercise-1 (1).xlsx!Transaction"/>
          <x15:modelTable id="Status" name="Status" connection="WorksheetConnection_Basic-Analysis-with-Excel-Exercise-1 (1).xlsx!Status"/>
          <x15:modelTable id="Item" name="Item" connection="WorksheetConnection_Basic-Analysis-with-Excel-Exercise-1 (1).xlsx!Item"/>
          <x15:modelTable id="Category" name="Category" connection="WorksheetConnection_Basic-Analysis-with-Excel-Exercise-1 (1).xlsx!Category"/>
        </x15:modelTables>
        <x15:modelRelationships>
          <x15:modelRelationship fromTable="Transaction" fromColumn="item_id" toTable="Item" toColumn="id"/>
          <x15:modelRelationship fromTable="Transaction" fromColumn="status_id" toTable="Status" toColumn="id"/>
          <x15:modelRelationship fromTable="Transaction" fromColumn="category_id" toTable="Category" toColumn="id"/>
        </x15:modelRelationships>
        <x15:extLst>
          <ext xmlns:x16="http://schemas.microsoft.com/office/spreadsheetml/2014/11/main" uri="{9835A34E-60A6-4A7C-AAB8-D5F71C897F49}">
            <x16:modelTimeGroupings>
              <x16:modelTimeGrouping tableName="Transaction" columnName="date" columnId="date">
                <x16:calculatedTimeColumn columnName="date (Month Index)" columnId="date (Month Index)" contentType="monthsindex" isSelected="1"/>
                <x16:calculatedTimeColumn columnName="date (Month)" columnId="date (Month)" contentType="months" isSelected="1"/>
              </x16:modelTimeGrouping>
              <x16:modelTimeGrouping tableName="Transaction" columnName="time" columnId="time">
                <x16:calculatedTimeColumn columnName="time (Hour)" columnId="time (Hour)" contentType="hour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3" l="1"/>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N223" i="3"/>
  <c r="N535" i="3"/>
  <c r="N436" i="3"/>
  <c r="N393" i="3"/>
  <c r="N211" i="3"/>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B613" i="3"/>
  <c r="B614" i="3"/>
  <c r="B615" i="3"/>
  <c r="B616" i="3"/>
  <c r="B617" i="3"/>
  <c r="B618" i="3"/>
  <c r="B619" i="3"/>
  <c r="B620" i="3"/>
  <c r="B621" i="3"/>
  <c r="B622" i="3"/>
  <c r="B623" i="3"/>
  <c r="B624" i="3"/>
  <c r="B625" i="3"/>
  <c r="B626" i="3"/>
  <c r="B627" i="3"/>
  <c r="B628" i="3"/>
  <c r="B629" i="3"/>
  <c r="B630" i="3"/>
  <c r="B631" i="3"/>
  <c r="B632" i="3"/>
  <c r="B633" i="3"/>
  <c r="B634" i="3"/>
  <c r="B635" i="3"/>
  <c r="B636" i="3"/>
  <c r="B637" i="3"/>
  <c r="B638" i="3"/>
  <c r="B639" i="3"/>
  <c r="B640" i="3"/>
  <c r="B641" i="3"/>
  <c r="B642" i="3"/>
  <c r="B643" i="3"/>
  <c r="B644" i="3"/>
  <c r="B645" i="3"/>
  <c r="B646" i="3"/>
  <c r="B647" i="3"/>
  <c r="B648" i="3"/>
  <c r="B649" i="3"/>
  <c r="B650" i="3"/>
  <c r="B651" i="3"/>
  <c r="B652" i="3"/>
  <c r="B653" i="3"/>
  <c r="B654" i="3"/>
  <c r="B655" i="3"/>
  <c r="B656" i="3"/>
  <c r="B657" i="3"/>
  <c r="B658" i="3"/>
  <c r="B659" i="3"/>
  <c r="B660" i="3"/>
  <c r="B661" i="3"/>
  <c r="B662" i="3"/>
  <c r="B663" i="3"/>
  <c r="B664" i="3"/>
  <c r="B665" i="3"/>
  <c r="B666" i="3"/>
  <c r="B667" i="3"/>
  <c r="B668" i="3"/>
  <c r="B669" i="3"/>
  <c r="B670" i="3"/>
  <c r="B671" i="3"/>
  <c r="B672" i="3"/>
  <c r="B673" i="3"/>
  <c r="B674" i="3"/>
  <c r="B675" i="3"/>
  <c r="B676" i="3"/>
  <c r="B677" i="3"/>
  <c r="B678" i="3"/>
  <c r="B679" i="3"/>
  <c r="B680" i="3"/>
  <c r="B681" i="3"/>
  <c r="B682" i="3"/>
  <c r="B683" i="3"/>
  <c r="B684" i="3"/>
  <c r="B685" i="3"/>
  <c r="B686" i="3"/>
  <c r="B687" i="3"/>
  <c r="B688" i="3"/>
  <c r="B689" i="3"/>
  <c r="B690" i="3"/>
  <c r="B691" i="3"/>
  <c r="B692" i="3"/>
  <c r="B693" i="3"/>
  <c r="B694" i="3"/>
  <c r="B695" i="3"/>
  <c r="B696" i="3"/>
  <c r="B697" i="3"/>
  <c r="B698" i="3"/>
  <c r="B699" i="3"/>
  <c r="B700" i="3"/>
  <c r="B701" i="3"/>
  <c r="B702" i="3"/>
  <c r="B703" i="3"/>
  <c r="B704" i="3"/>
  <c r="B705" i="3"/>
  <c r="B706" i="3"/>
  <c r="B707" i="3"/>
  <c r="B708" i="3"/>
  <c r="B709" i="3"/>
  <c r="B710" i="3"/>
  <c r="B711" i="3"/>
  <c r="B712" i="3"/>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N550" i="3" l="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C568" i="3"/>
  <c r="C569" i="3"/>
  <c r="C570" i="3"/>
  <c r="C571" i="3"/>
  <c r="C572" i="3"/>
  <c r="C573" i="3"/>
  <c r="C574" i="3"/>
  <c r="C575" i="3"/>
  <c r="C576" i="3"/>
  <c r="C577" i="3"/>
  <c r="C578" i="3"/>
  <c r="C579" i="3"/>
  <c r="C580" i="3"/>
  <c r="C581" i="3"/>
  <c r="C582" i="3"/>
  <c r="C583" i="3"/>
  <c r="C584" i="3"/>
  <c r="C585" i="3"/>
  <c r="C586" i="3"/>
  <c r="C587" i="3"/>
  <c r="C588" i="3"/>
  <c r="C589" i="3"/>
  <c r="C590" i="3"/>
  <c r="C591" i="3"/>
  <c r="C592" i="3"/>
  <c r="C593" i="3"/>
  <c r="C594" i="3"/>
  <c r="C595" i="3"/>
  <c r="C596" i="3"/>
  <c r="C597" i="3"/>
  <c r="C598" i="3"/>
  <c r="C599" i="3"/>
  <c r="C600" i="3"/>
  <c r="C601" i="3"/>
  <c r="C602" i="3"/>
  <c r="C603" i="3"/>
  <c r="C604" i="3"/>
  <c r="C605" i="3"/>
  <c r="C606" i="3"/>
  <c r="C607" i="3"/>
  <c r="C608" i="3"/>
  <c r="C609" i="3"/>
  <c r="C610" i="3"/>
  <c r="C611" i="3"/>
  <c r="C612" i="3"/>
  <c r="C613" i="3"/>
  <c r="C614" i="3"/>
  <c r="C615" i="3"/>
  <c r="C616" i="3"/>
  <c r="C617" i="3"/>
  <c r="C618" i="3"/>
  <c r="C619" i="3"/>
  <c r="C620" i="3"/>
  <c r="C621" i="3"/>
  <c r="C622" i="3"/>
  <c r="C623" i="3"/>
  <c r="C624" i="3"/>
  <c r="C625" i="3"/>
  <c r="C626" i="3"/>
  <c r="C627" i="3"/>
  <c r="C628" i="3"/>
  <c r="C629" i="3"/>
  <c r="C630" i="3"/>
  <c r="C631" i="3"/>
  <c r="C632" i="3"/>
  <c r="C633" i="3"/>
  <c r="C634" i="3"/>
  <c r="C635" i="3"/>
  <c r="C636" i="3"/>
  <c r="C637" i="3"/>
  <c r="C638" i="3"/>
  <c r="C639" i="3"/>
  <c r="C640" i="3"/>
  <c r="C641" i="3"/>
  <c r="C642" i="3"/>
  <c r="C643" i="3"/>
  <c r="C644" i="3"/>
  <c r="C645" i="3"/>
  <c r="C646" i="3"/>
  <c r="C647" i="3"/>
  <c r="C648" i="3"/>
  <c r="C649" i="3"/>
  <c r="C650" i="3"/>
  <c r="C651" i="3"/>
  <c r="C652" i="3"/>
  <c r="C653" i="3"/>
  <c r="C654" i="3"/>
  <c r="C655" i="3"/>
  <c r="C656" i="3"/>
  <c r="C657"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722" i="3"/>
  <c r="C723" i="3"/>
  <c r="C724" i="3"/>
  <c r="C725" i="3"/>
  <c r="C726" i="3"/>
  <c r="C727" i="3"/>
  <c r="C728" i="3"/>
  <c r="C729" i="3"/>
  <c r="C730" i="3"/>
  <c r="C731" i="3"/>
  <c r="C732" i="3"/>
  <c r="C733" i="3"/>
  <c r="C734" i="3"/>
  <c r="C735" i="3"/>
  <c r="C736" i="3"/>
  <c r="C737" i="3"/>
  <c r="C738" i="3"/>
  <c r="C739" i="3"/>
  <c r="C740" i="3"/>
  <c r="C741" i="3"/>
  <c r="C742" i="3"/>
  <c r="C743" i="3"/>
  <c r="C744" i="3"/>
  <c r="C745" i="3"/>
  <c r="C746" i="3"/>
  <c r="C747" i="3"/>
  <c r="C748" i="3"/>
  <c r="C749" i="3"/>
  <c r="C750" i="3"/>
  <c r="C751" i="3"/>
  <c r="C752" i="3"/>
  <c r="C753" i="3"/>
  <c r="C754" i="3"/>
  <c r="C755" i="3"/>
  <c r="C756" i="3"/>
  <c r="C757" i="3"/>
  <c r="C758" i="3"/>
  <c r="C759" i="3"/>
  <c r="C760" i="3"/>
  <c r="C761" i="3"/>
  <c r="C762" i="3"/>
  <c r="C763" i="3"/>
  <c r="C764" i="3"/>
  <c r="C765" i="3"/>
  <c r="C766" i="3"/>
  <c r="C767" i="3"/>
  <c r="C768" i="3"/>
  <c r="C769" i="3"/>
  <c r="C770" i="3"/>
  <c r="C771" i="3"/>
  <c r="C772" i="3"/>
  <c r="C773" i="3"/>
  <c r="C774" i="3"/>
  <c r="C775" i="3"/>
  <c r="C776" i="3"/>
  <c r="C777" i="3"/>
  <c r="C778" i="3"/>
  <c r="C779" i="3"/>
  <c r="C780" i="3"/>
  <c r="C781" i="3"/>
  <c r="C782" i="3"/>
  <c r="C783" i="3"/>
  <c r="C784" i="3"/>
  <c r="C785" i="3"/>
  <c r="C786" i="3"/>
  <c r="C787" i="3"/>
  <c r="C788" i="3"/>
  <c r="C789" i="3"/>
  <c r="C790" i="3"/>
  <c r="C791" i="3"/>
  <c r="C792" i="3"/>
  <c r="C793" i="3"/>
  <c r="C794" i="3"/>
  <c r="C795" i="3"/>
  <c r="C796" i="3"/>
  <c r="C797" i="3"/>
  <c r="C798" i="3"/>
  <c r="C799" i="3"/>
  <c r="C800" i="3"/>
  <c r="C801" i="3"/>
  <c r="C802" i="3"/>
  <c r="C803" i="3"/>
  <c r="C804" i="3"/>
  <c r="C805" i="3"/>
  <c r="C806" i="3"/>
  <c r="C807" i="3"/>
  <c r="C808" i="3"/>
  <c r="C809" i="3"/>
  <c r="C810" i="3"/>
  <c r="C811" i="3"/>
  <c r="C812" i="3"/>
  <c r="C813" i="3"/>
  <c r="C814" i="3"/>
  <c r="C815" i="3"/>
  <c r="C816" i="3"/>
  <c r="C817" i="3"/>
  <c r="C818" i="3"/>
  <c r="C819" i="3"/>
  <c r="C820" i="3"/>
  <c r="C821" i="3"/>
  <c r="C822" i="3"/>
  <c r="C823" i="3"/>
  <c r="C824" i="3"/>
  <c r="C825" i="3"/>
  <c r="C826" i="3"/>
  <c r="C827" i="3"/>
  <c r="C828" i="3"/>
  <c r="C829" i="3"/>
  <c r="C830" i="3"/>
  <c r="C831" i="3"/>
  <c r="C832" i="3"/>
  <c r="C833" i="3"/>
  <c r="C834" i="3"/>
  <c r="C835" i="3"/>
  <c r="C836" i="3"/>
  <c r="C837" i="3"/>
  <c r="C838" i="3"/>
  <c r="C839" i="3"/>
  <c r="C840" i="3"/>
  <c r="C841" i="3"/>
  <c r="C842" i="3"/>
  <c r="C843" i="3"/>
  <c r="C844" i="3"/>
  <c r="C845" i="3"/>
  <c r="C846" i="3"/>
  <c r="C847" i="3"/>
  <c r="C848" i="3"/>
  <c r="C849" i="3"/>
  <c r="C850" i="3"/>
  <c r="C851" i="3"/>
  <c r="C852" i="3"/>
  <c r="C853" i="3"/>
  <c r="C854" i="3"/>
  <c r="C855" i="3"/>
  <c r="C856" i="3"/>
  <c r="C857" i="3"/>
  <c r="C858" i="3"/>
  <c r="C859" i="3"/>
  <c r="C860" i="3"/>
  <c r="C861" i="3"/>
  <c r="C862" i="3"/>
  <c r="C863" i="3"/>
  <c r="C864" i="3"/>
  <c r="C865" i="3"/>
  <c r="C866" i="3"/>
  <c r="C867" i="3"/>
  <c r="C868" i="3"/>
  <c r="C869" i="3"/>
  <c r="C870" i="3"/>
  <c r="C871" i="3"/>
  <c r="C872" i="3"/>
  <c r="C873" i="3"/>
  <c r="C874" i="3"/>
  <c r="C875" i="3"/>
  <c r="C876" i="3"/>
  <c r="C877" i="3"/>
  <c r="C878" i="3"/>
  <c r="C879" i="3"/>
  <c r="C880" i="3"/>
  <c r="C881" i="3"/>
  <c r="C882" i="3"/>
  <c r="C883" i="3"/>
  <c r="C884" i="3"/>
  <c r="C885" i="3"/>
  <c r="C886" i="3"/>
  <c r="C887" i="3"/>
  <c r="C888" i="3"/>
  <c r="C889" i="3"/>
  <c r="C890" i="3"/>
  <c r="C891" i="3"/>
  <c r="C892" i="3"/>
  <c r="C893" i="3"/>
  <c r="C894" i="3"/>
  <c r="C895" i="3"/>
  <c r="C896" i="3"/>
  <c r="C897" i="3"/>
  <c r="C898" i="3"/>
  <c r="C899" i="3"/>
  <c r="C900" i="3"/>
  <c r="C901" i="3"/>
  <c r="C902" i="3"/>
  <c r="C903" i="3"/>
  <c r="C904" i="3"/>
  <c r="C905" i="3"/>
  <c r="C906" i="3"/>
  <c r="C907" i="3"/>
  <c r="C908" i="3"/>
  <c r="C909" i="3"/>
  <c r="C910" i="3"/>
  <c r="C911" i="3"/>
  <c r="C912" i="3"/>
  <c r="C913" i="3"/>
  <c r="C914" i="3"/>
  <c r="C915" i="3"/>
  <c r="C916" i="3"/>
  <c r="C917" i="3"/>
  <c r="C918" i="3"/>
  <c r="C919" i="3"/>
  <c r="C920" i="3"/>
  <c r="C921" i="3"/>
  <c r="C922" i="3"/>
  <c r="C923" i="3"/>
  <c r="C924" i="3"/>
  <c r="C925" i="3"/>
  <c r="C926" i="3"/>
  <c r="C927" i="3"/>
  <c r="C928" i="3"/>
  <c r="C929" i="3"/>
  <c r="C930" i="3"/>
  <c r="C931" i="3"/>
  <c r="C932" i="3"/>
  <c r="C933" i="3"/>
  <c r="C934" i="3"/>
  <c r="C935" i="3"/>
  <c r="C936" i="3"/>
  <c r="C937" i="3"/>
  <c r="C938" i="3"/>
  <c r="C939" i="3"/>
  <c r="C940" i="3"/>
  <c r="C941" i="3"/>
  <c r="C942" i="3"/>
  <c r="C943" i="3"/>
  <c r="C944" i="3"/>
  <c r="C945" i="3"/>
  <c r="C946" i="3"/>
  <c r="C947" i="3"/>
  <c r="C948" i="3"/>
  <c r="C949" i="3"/>
  <c r="C950" i="3"/>
  <c r="C951" i="3"/>
  <c r="C952" i="3"/>
  <c r="C953" i="3"/>
  <c r="C954" i="3"/>
  <c r="C955" i="3"/>
  <c r="C956" i="3"/>
  <c r="C957" i="3"/>
  <c r="C958" i="3"/>
  <c r="C959" i="3"/>
  <c r="C960" i="3"/>
  <c r="C961" i="3"/>
  <c r="C962" i="3"/>
  <c r="C963" i="3"/>
  <c r="C964" i="3"/>
  <c r="C965" i="3"/>
  <c r="C966" i="3"/>
  <c r="C967" i="3"/>
  <c r="C968" i="3"/>
  <c r="C969" i="3"/>
  <c r="C970" i="3"/>
  <c r="C971" i="3"/>
  <c r="C972" i="3"/>
  <c r="C973" i="3"/>
  <c r="C974" i="3"/>
  <c r="C975" i="3"/>
  <c r="C976" i="3"/>
  <c r="C977" i="3"/>
  <c r="C978" i="3"/>
  <c r="C979" i="3"/>
  <c r="C980" i="3"/>
  <c r="C981" i="3"/>
  <c r="C982" i="3"/>
  <c r="C983" i="3"/>
  <c r="C984" i="3"/>
  <c r="C985" i="3"/>
  <c r="C986" i="3"/>
  <c r="C987" i="3"/>
  <c r="C988" i="3"/>
  <c r="C989" i="3"/>
  <c r="C990" i="3"/>
  <c r="C991" i="3"/>
  <c r="C992" i="3"/>
  <c r="C993" i="3"/>
  <c r="C994" i="3"/>
  <c r="C995" i="3"/>
  <c r="C996" i="3"/>
  <c r="C997" i="3"/>
  <c r="D2" i="3"/>
  <c r="D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H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H386" i="3"/>
  <c r="H387" i="3"/>
  <c r="H388" i="3"/>
  <c r="H389" i="3"/>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H507" i="3"/>
  <c r="H508" i="3"/>
  <c r="H509" i="3"/>
  <c r="H510" i="3"/>
  <c r="H511" i="3"/>
  <c r="H512" i="3"/>
  <c r="H513" i="3"/>
  <c r="H514" i="3"/>
  <c r="H515" i="3"/>
  <c r="H516" i="3"/>
  <c r="H517" i="3"/>
  <c r="H518" i="3"/>
  <c r="H519" i="3"/>
  <c r="H520" i="3"/>
  <c r="H521" i="3"/>
  <c r="H522" i="3"/>
  <c r="H523" i="3"/>
  <c r="H524" i="3"/>
  <c r="H525" i="3"/>
  <c r="H526" i="3"/>
  <c r="H527" i="3"/>
  <c r="H528" i="3"/>
  <c r="H529" i="3"/>
  <c r="H530" i="3"/>
  <c r="H531" i="3"/>
  <c r="H532" i="3"/>
  <c r="H533" i="3"/>
  <c r="H534" i="3"/>
  <c r="H535" i="3"/>
  <c r="H536" i="3"/>
  <c r="H537" i="3"/>
  <c r="H538" i="3"/>
  <c r="H539"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H584" i="3"/>
  <c r="H585" i="3"/>
  <c r="H586" i="3"/>
  <c r="H587" i="3"/>
  <c r="H588" i="3"/>
  <c r="H589" i="3"/>
  <c r="H590" i="3"/>
  <c r="H591" i="3"/>
  <c r="H592" i="3"/>
  <c r="H593" i="3"/>
  <c r="H594" i="3"/>
  <c r="H595" i="3"/>
  <c r="H596" i="3"/>
  <c r="H597" i="3"/>
  <c r="H598" i="3"/>
  <c r="H599" i="3"/>
  <c r="H600" i="3"/>
  <c r="H601" i="3"/>
  <c r="H602" i="3"/>
  <c r="H603" i="3"/>
  <c r="H604" i="3"/>
  <c r="H605" i="3"/>
  <c r="H606" i="3"/>
  <c r="H607" i="3"/>
  <c r="H608" i="3"/>
  <c r="H609" i="3"/>
  <c r="H610" i="3"/>
  <c r="H611" i="3"/>
  <c r="H612" i="3"/>
  <c r="H613" i="3"/>
  <c r="H614" i="3"/>
  <c r="H615" i="3"/>
  <c r="H616" i="3"/>
  <c r="H617" i="3"/>
  <c r="H618" i="3"/>
  <c r="H619" i="3"/>
  <c r="H620" i="3"/>
  <c r="H621" i="3"/>
  <c r="H622" i="3"/>
  <c r="H623" i="3"/>
  <c r="H624" i="3"/>
  <c r="H625" i="3"/>
  <c r="H626" i="3"/>
  <c r="H627" i="3"/>
  <c r="H628" i="3"/>
  <c r="H629" i="3"/>
  <c r="H630" i="3"/>
  <c r="H631" i="3"/>
  <c r="H632" i="3"/>
  <c r="H633" i="3"/>
  <c r="H634" i="3"/>
  <c r="H635" i="3"/>
  <c r="H636" i="3"/>
  <c r="H637" i="3"/>
  <c r="H638" i="3"/>
  <c r="H639" i="3"/>
  <c r="H640" i="3"/>
  <c r="H641" i="3"/>
  <c r="H642" i="3"/>
  <c r="H643" i="3"/>
  <c r="H644" i="3"/>
  <c r="H645" i="3"/>
  <c r="H646" i="3"/>
  <c r="H647" i="3"/>
  <c r="H648" i="3"/>
  <c r="H649" i="3"/>
  <c r="H650" i="3"/>
  <c r="H651" i="3"/>
  <c r="H652" i="3"/>
  <c r="H653" i="3"/>
  <c r="H654" i="3"/>
  <c r="H655" i="3"/>
  <c r="H656" i="3"/>
  <c r="H657" i="3"/>
  <c r="H658" i="3"/>
  <c r="H659" i="3"/>
  <c r="H660" i="3"/>
  <c r="H661" i="3"/>
  <c r="H662" i="3"/>
  <c r="H663" i="3"/>
  <c r="H664" i="3"/>
  <c r="H665" i="3"/>
  <c r="H666" i="3"/>
  <c r="H667" i="3"/>
  <c r="H668" i="3"/>
  <c r="H669" i="3"/>
  <c r="H670" i="3"/>
  <c r="H671" i="3"/>
  <c r="H672" i="3"/>
  <c r="H673" i="3"/>
  <c r="H674" i="3"/>
  <c r="H675" i="3"/>
  <c r="H676" i="3"/>
  <c r="H677" i="3"/>
  <c r="H678" i="3"/>
  <c r="H679" i="3"/>
  <c r="H680" i="3"/>
  <c r="H681" i="3"/>
  <c r="H682" i="3"/>
  <c r="H683" i="3"/>
  <c r="H684" i="3"/>
  <c r="H685" i="3"/>
  <c r="H686" i="3"/>
  <c r="H687" i="3"/>
  <c r="H688" i="3"/>
  <c r="H689" i="3"/>
  <c r="H690" i="3"/>
  <c r="H691" i="3"/>
  <c r="H692" i="3"/>
  <c r="H693" i="3"/>
  <c r="H694" i="3"/>
  <c r="H695" i="3"/>
  <c r="H696" i="3"/>
  <c r="H697" i="3"/>
  <c r="H698" i="3"/>
  <c r="H699" i="3"/>
  <c r="H700" i="3"/>
  <c r="H701" i="3"/>
  <c r="H702" i="3"/>
  <c r="H703" i="3"/>
  <c r="H704" i="3"/>
  <c r="H705" i="3"/>
  <c r="H706" i="3"/>
  <c r="H707" i="3"/>
  <c r="H708" i="3"/>
  <c r="H709" i="3"/>
  <c r="H710" i="3"/>
  <c r="H711" i="3"/>
  <c r="H712" i="3"/>
  <c r="H713" i="3"/>
  <c r="H714" i="3"/>
  <c r="H715" i="3"/>
  <c r="H716" i="3"/>
  <c r="H717" i="3"/>
  <c r="H718" i="3"/>
  <c r="H719" i="3"/>
  <c r="H720" i="3"/>
  <c r="H721" i="3"/>
  <c r="H722" i="3"/>
  <c r="H723" i="3"/>
  <c r="H724" i="3"/>
  <c r="H725" i="3"/>
  <c r="H726" i="3"/>
  <c r="H727" i="3"/>
  <c r="H728" i="3"/>
  <c r="H729" i="3"/>
  <c r="H730" i="3"/>
  <c r="H731" i="3"/>
  <c r="H732" i="3"/>
  <c r="H733" i="3"/>
  <c r="H734" i="3"/>
  <c r="H735" i="3"/>
  <c r="H736" i="3"/>
  <c r="H737" i="3"/>
  <c r="H738" i="3"/>
  <c r="H739" i="3"/>
  <c r="H740" i="3"/>
  <c r="H741" i="3"/>
  <c r="H742" i="3"/>
  <c r="H743" i="3"/>
  <c r="H744" i="3"/>
  <c r="H745" i="3"/>
  <c r="H746" i="3"/>
  <c r="H747" i="3"/>
  <c r="H748" i="3"/>
  <c r="H749" i="3"/>
  <c r="H750" i="3"/>
  <c r="H751" i="3"/>
  <c r="H752" i="3"/>
  <c r="H753" i="3"/>
  <c r="H754" i="3"/>
  <c r="H755" i="3"/>
  <c r="H756" i="3"/>
  <c r="H757" i="3"/>
  <c r="H758" i="3"/>
  <c r="H759" i="3"/>
  <c r="H760" i="3"/>
  <c r="H761" i="3"/>
  <c r="H762" i="3"/>
  <c r="H763" i="3"/>
  <c r="H764" i="3"/>
  <c r="H765" i="3"/>
  <c r="H766" i="3"/>
  <c r="H767" i="3"/>
  <c r="H768" i="3"/>
  <c r="H769" i="3"/>
  <c r="H770" i="3"/>
  <c r="H771" i="3"/>
  <c r="H772" i="3"/>
  <c r="H773" i="3"/>
  <c r="H774" i="3"/>
  <c r="H775" i="3"/>
  <c r="H776" i="3"/>
  <c r="H777" i="3"/>
  <c r="H778" i="3"/>
  <c r="H779" i="3"/>
  <c r="H780" i="3"/>
  <c r="H781" i="3"/>
  <c r="H782" i="3"/>
  <c r="H783" i="3"/>
  <c r="H784" i="3"/>
  <c r="H785" i="3"/>
  <c r="H786" i="3"/>
  <c r="H787" i="3"/>
  <c r="H788" i="3"/>
  <c r="H789" i="3"/>
  <c r="H790" i="3"/>
  <c r="H791" i="3"/>
  <c r="H792" i="3"/>
  <c r="H793" i="3"/>
  <c r="H794" i="3"/>
  <c r="H795" i="3"/>
  <c r="H796" i="3"/>
  <c r="H797" i="3"/>
  <c r="H798" i="3"/>
  <c r="H799" i="3"/>
  <c r="H800" i="3"/>
  <c r="H801" i="3"/>
  <c r="H802" i="3"/>
  <c r="H803" i="3"/>
  <c r="H804" i="3"/>
  <c r="H805" i="3"/>
  <c r="H806" i="3"/>
  <c r="H807" i="3"/>
  <c r="H808" i="3"/>
  <c r="H809" i="3"/>
  <c r="H810" i="3"/>
  <c r="H811" i="3"/>
  <c r="H812" i="3"/>
  <c r="H813" i="3"/>
  <c r="H814" i="3"/>
  <c r="H815" i="3"/>
  <c r="H816" i="3"/>
  <c r="H817" i="3"/>
  <c r="H818" i="3"/>
  <c r="H819" i="3"/>
  <c r="H820" i="3"/>
  <c r="H821" i="3"/>
  <c r="H822" i="3"/>
  <c r="H823" i="3"/>
  <c r="H824" i="3"/>
  <c r="H825" i="3"/>
  <c r="H826" i="3"/>
  <c r="H827" i="3"/>
  <c r="H828" i="3"/>
  <c r="H829" i="3"/>
  <c r="H830" i="3"/>
  <c r="H831" i="3"/>
  <c r="H832" i="3"/>
  <c r="H833" i="3"/>
  <c r="H834" i="3"/>
  <c r="H835" i="3"/>
  <c r="H836" i="3"/>
  <c r="H837" i="3"/>
  <c r="H838" i="3"/>
  <c r="H839" i="3"/>
  <c r="H840" i="3"/>
  <c r="H841" i="3"/>
  <c r="H842" i="3"/>
  <c r="H843" i="3"/>
  <c r="H844" i="3"/>
  <c r="H845" i="3"/>
  <c r="H846" i="3"/>
  <c r="H847" i="3"/>
  <c r="H848" i="3"/>
  <c r="H849" i="3"/>
  <c r="H850" i="3"/>
  <c r="H851" i="3"/>
  <c r="H852" i="3"/>
  <c r="H853" i="3"/>
  <c r="H854" i="3"/>
  <c r="H855" i="3"/>
  <c r="H856" i="3"/>
  <c r="H857" i="3"/>
  <c r="H858" i="3"/>
  <c r="H859" i="3"/>
  <c r="H860" i="3"/>
  <c r="H861" i="3"/>
  <c r="H862" i="3"/>
  <c r="H863" i="3"/>
  <c r="H864" i="3"/>
  <c r="H865" i="3"/>
  <c r="H866" i="3"/>
  <c r="H867" i="3"/>
  <c r="H868" i="3"/>
  <c r="H869" i="3"/>
  <c r="H870" i="3"/>
  <c r="H871" i="3"/>
  <c r="H872" i="3"/>
  <c r="H873" i="3"/>
  <c r="H874" i="3"/>
  <c r="H875" i="3"/>
  <c r="H876" i="3"/>
  <c r="H877" i="3"/>
  <c r="H878" i="3"/>
  <c r="H879" i="3"/>
  <c r="H880" i="3"/>
  <c r="H881" i="3"/>
  <c r="H882" i="3"/>
  <c r="H883" i="3"/>
  <c r="H884" i="3"/>
  <c r="H885" i="3"/>
  <c r="H886" i="3"/>
  <c r="H887" i="3"/>
  <c r="H888" i="3"/>
  <c r="H889" i="3"/>
  <c r="H890" i="3"/>
  <c r="H891" i="3"/>
  <c r="H892" i="3"/>
  <c r="H893" i="3"/>
  <c r="H894" i="3"/>
  <c r="H895" i="3"/>
  <c r="H896" i="3"/>
  <c r="H897" i="3"/>
  <c r="H898" i="3"/>
  <c r="H899" i="3"/>
  <c r="H900" i="3"/>
  <c r="H901" i="3"/>
  <c r="H902" i="3"/>
  <c r="H903" i="3"/>
  <c r="H904" i="3"/>
  <c r="H905" i="3"/>
  <c r="H906" i="3"/>
  <c r="H907" i="3"/>
  <c r="H908" i="3"/>
  <c r="H909" i="3"/>
  <c r="H910" i="3"/>
  <c r="H911" i="3"/>
  <c r="H912" i="3"/>
  <c r="H913" i="3"/>
  <c r="H914" i="3"/>
  <c r="H915" i="3"/>
  <c r="H916" i="3"/>
  <c r="H917" i="3"/>
  <c r="H918" i="3"/>
  <c r="H919" i="3"/>
  <c r="H920" i="3"/>
  <c r="H921" i="3"/>
  <c r="H922" i="3"/>
  <c r="H923" i="3"/>
  <c r="H924" i="3"/>
  <c r="H925" i="3"/>
  <c r="H926" i="3"/>
  <c r="H927" i="3"/>
  <c r="H928" i="3"/>
  <c r="H929" i="3"/>
  <c r="H930" i="3"/>
  <c r="H931" i="3"/>
  <c r="H932" i="3"/>
  <c r="H933" i="3"/>
  <c r="H934" i="3"/>
  <c r="H935" i="3"/>
  <c r="H936" i="3"/>
  <c r="H937" i="3"/>
  <c r="H938" i="3"/>
  <c r="H939" i="3"/>
  <c r="H940" i="3"/>
  <c r="H941" i="3"/>
  <c r="H942" i="3"/>
  <c r="H943" i="3"/>
  <c r="H944" i="3"/>
  <c r="H945" i="3"/>
  <c r="H946" i="3"/>
  <c r="H947" i="3"/>
  <c r="H948" i="3"/>
  <c r="H949" i="3"/>
  <c r="H950" i="3"/>
  <c r="H951" i="3"/>
  <c r="H952" i="3"/>
  <c r="H953" i="3"/>
  <c r="H954" i="3"/>
  <c r="H955" i="3"/>
  <c r="H956" i="3"/>
  <c r="H957" i="3"/>
  <c r="H958" i="3"/>
  <c r="H959" i="3"/>
  <c r="H960" i="3"/>
  <c r="H961" i="3"/>
  <c r="H962" i="3"/>
  <c r="H963" i="3"/>
  <c r="H964" i="3"/>
  <c r="H965" i="3"/>
  <c r="H966" i="3"/>
  <c r="H967" i="3"/>
  <c r="H968" i="3"/>
  <c r="H969" i="3"/>
  <c r="H970" i="3"/>
  <c r="H971" i="3"/>
  <c r="H972" i="3"/>
  <c r="H973" i="3"/>
  <c r="H974" i="3"/>
  <c r="H975" i="3"/>
  <c r="H976" i="3"/>
  <c r="H977" i="3"/>
  <c r="H978" i="3"/>
  <c r="H979" i="3"/>
  <c r="H980" i="3"/>
  <c r="H981" i="3"/>
  <c r="H982" i="3"/>
  <c r="H983" i="3"/>
  <c r="H984" i="3"/>
  <c r="H985" i="3"/>
  <c r="H986" i="3"/>
  <c r="H987" i="3"/>
  <c r="H988" i="3"/>
  <c r="H989" i="3"/>
  <c r="H990" i="3"/>
  <c r="H991" i="3"/>
  <c r="H992" i="3"/>
  <c r="H993" i="3"/>
  <c r="H994" i="3"/>
  <c r="H995" i="3"/>
  <c r="H996" i="3"/>
  <c r="H997"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E73C03B-47FE-48B9-982B-A6BA9D027E75}"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B1BD87BD-5D51-4B29-A76B-178952C64E18}" name="WorksheetConnection_Basic-Analysis-with-Excel-Exercise-1 (1).xlsx!Category" type="102" refreshedVersion="8" minRefreshableVersion="5">
    <extLst>
      <ext xmlns:x15="http://schemas.microsoft.com/office/spreadsheetml/2010/11/main" uri="{DE250136-89BD-433C-8126-D09CA5730AF9}">
        <x15:connection id="Category">
          <x15:rangePr sourceName="_xlcn.WorksheetConnection_BasicAnalysiswithExcelExercise11.xlsxCategory1"/>
        </x15:connection>
      </ext>
    </extLst>
  </connection>
  <connection id="3" xr16:uid="{D0CA5587-CAF7-4094-ACFB-27DF95F90397}" name="WorksheetConnection_Basic-Analysis-with-Excel-Exercise-1 (1).xlsx!Item" type="102" refreshedVersion="8" minRefreshableVersion="5">
    <extLst>
      <ext xmlns:x15="http://schemas.microsoft.com/office/spreadsheetml/2010/11/main" uri="{DE250136-89BD-433C-8126-D09CA5730AF9}">
        <x15:connection id="Item">
          <x15:rangePr sourceName="_xlcn.WorksheetConnection_BasicAnalysiswithExcelExercise11.xlsxItem1"/>
        </x15:connection>
      </ext>
    </extLst>
  </connection>
  <connection id="4" xr16:uid="{7D9A39C8-8944-4668-814A-DE0E08509507}" name="WorksheetConnection_Basic-Analysis-with-Excel-Exercise-1 (1).xlsx!Status" type="102" refreshedVersion="8" minRefreshableVersion="5">
    <extLst>
      <ext xmlns:x15="http://schemas.microsoft.com/office/spreadsheetml/2010/11/main" uri="{DE250136-89BD-433C-8126-D09CA5730AF9}">
        <x15:connection id="Status">
          <x15:rangePr sourceName="_xlcn.WorksheetConnection_BasicAnalysiswithExcelExercise11.xlsxStatus1"/>
        </x15:connection>
      </ext>
    </extLst>
  </connection>
  <connection id="5" xr16:uid="{3BAB3C1D-FC3A-4607-A369-8BC36E13ED57}" name="WorksheetConnection_Basic-Analysis-with-Excel-Exercise-1 (1).xlsx!Transaction" type="102" refreshedVersion="8" minRefreshableVersion="5">
    <extLst>
      <ext xmlns:x15="http://schemas.microsoft.com/office/spreadsheetml/2010/11/main" uri="{DE250136-89BD-433C-8126-D09CA5730AF9}">
        <x15:connection id="Transaction">
          <x15:rangePr sourceName="_xlcn.WorksheetConnection_BasicAnalysiswithExcelExercise11.xlsxTransaction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Status].[status_name].&amp;[DELIVERED]}"/>
  </metadataStrings>
  <mdxMetadata count="1">
    <mdx n="0" f="s">
      <ms ns="1" c="0"/>
    </mdx>
  </mdxMetadata>
  <valueMetadata count="1">
    <bk>
      <rc t="1" v="0"/>
    </bk>
  </valueMetadata>
</metadata>
</file>

<file path=xl/sharedStrings.xml><?xml version="1.0" encoding="utf-8"?>
<sst xmlns="http://schemas.openxmlformats.org/spreadsheetml/2006/main" count="2192" uniqueCount="2013">
  <si>
    <t xml:space="preserve">You’re a new data analyst for an e-commerce startup. They has quite a fruitful performance in the first half of the year. </t>
  </si>
  <si>
    <t>The H1 sales data has been forwarded to you via email with some questions and requests from your function head.</t>
  </si>
  <si>
    <t>Take a look at the numbers and help your line manager get the right insights and actions for the business:</t>
  </si>
  <si>
    <t xml:space="preserve">  1. Which item has the highest GMV?</t>
  </si>
  <si>
    <t xml:space="preserve">  Note: GMV = Gross Merchandise Value = item_price * quantity_sold (excluding canceled &amp; returned orders)</t>
  </si>
  <si>
    <t xml:space="preserve">  2. Which weekday has the highest number of completed orders?</t>
  </si>
  <si>
    <t xml:space="preserve">  3. How much does the most frequent customer spend? In how many orders?</t>
  </si>
  <si>
    <t xml:space="preserve">  4*. For the most frequent customer, what did he/she buy after an order in Beauty category?</t>
  </si>
  <si>
    <t xml:space="preserve">   Note: The first two digits of the item_id is the category_id.</t>
  </si>
  <si>
    <t xml:space="preserve">  5. What is the breakdown of H1 sales by category? Is there any change overtime in the contribution of each category over months?</t>
  </si>
  <si>
    <t xml:space="preserve">  6. With the current trends of orders in the first 6 months of 2021 (H1), what can we expect the growth in H2?</t>
  </si>
  <si>
    <r>
      <rPr>
        <b/>
        <sz val="10"/>
        <color theme="1"/>
        <rFont val="Inter"/>
      </rPr>
      <t>Help?</t>
    </r>
    <r>
      <rPr>
        <sz val="10"/>
        <color theme="1"/>
        <rFont val="Inter"/>
      </rPr>
      <t xml:space="preserve"> if you need any further guidance, change the font color below to black to see the guideline.</t>
    </r>
  </si>
  <si>
    <t>Data preparation:</t>
  </si>
  <si>
    <t>- Prepare a new sheet with full information so you can calculate the numbers better. Using VLOOKUP formula to get the item price, order status.</t>
  </si>
  <si>
    <t>- For category, you can use LEFT function to extract the first two digits.</t>
  </si>
  <si>
    <t>- The timestamp is text which can be hard to handle, you can use LEFT, RIGHT, MID functions and DATE function to extract then turn text into date/time.</t>
  </si>
  <si>
    <t>- For power users, you can use text to column features.</t>
  </si>
  <si>
    <t>- Look out for missing or inaccurate, there're a few.</t>
  </si>
  <si>
    <t>Descriptive analysis:</t>
  </si>
  <si>
    <t>- Are you to focus on the questions and not perform the standard, basic data check? MODE, MEAN, MEDIAN, STANDARD DEVIATION would give you some insight about the dataset.</t>
  </si>
  <si>
    <t>- You can use TEXT function to extract weekday and hour from the datetime value. If not, WEEKDAY or RIGHT/LEFT can still be handy.</t>
  </si>
  <si>
    <t>- Pivot Table can be useful.</t>
  </si>
  <si>
    <t>Visualization:</t>
  </si>
  <si>
    <t>- Are you picking the right chart format?</t>
  </si>
  <si>
    <t>Forecasting:</t>
  </si>
  <si>
    <t>- Are you using the regression? Which type are you using? Why?</t>
  </si>
  <si>
    <t>- Are you giving the forecast as a total platform or by category? Which one is better?</t>
  </si>
  <si>
    <t>Answers</t>
  </si>
  <si>
    <t xml:space="preserve">   Item 3003</t>
  </si>
  <si>
    <t xml:space="preserve">   Sunday</t>
  </si>
  <si>
    <t xml:space="preserve">   VND 11,396,000 and 7 orders</t>
  </si>
  <si>
    <t xml:space="preserve">   Tech Gadgets</t>
  </si>
  <si>
    <t>timestamp</t>
  </si>
  <si>
    <t>order_no</t>
  </si>
  <si>
    <t>status_id</t>
  </si>
  <si>
    <t>item_id</t>
  </si>
  <si>
    <t>quantity</t>
  </si>
  <si>
    <t>customer_id</t>
  </si>
  <si>
    <t>2021-01-01, 12:04</t>
  </si>
  <si>
    <t>TK28253</t>
  </si>
  <si>
    <t>2021-01-01, 21:40</t>
  </si>
  <si>
    <t>TK28255</t>
  </si>
  <si>
    <t>2021-01-01, 21:05</t>
  </si>
  <si>
    <t>TK28258</t>
  </si>
  <si>
    <t>2021-01-01, 21:15</t>
  </si>
  <si>
    <t>TK28260</t>
  </si>
  <si>
    <t>2021-01-02, 12:00</t>
  </si>
  <si>
    <t>TK28264</t>
  </si>
  <si>
    <t>2021-01-03, 10:15</t>
  </si>
  <si>
    <t>TK28268</t>
  </si>
  <si>
    <t>2021-01-03, 19:18</t>
  </si>
  <si>
    <t>TK28270</t>
  </si>
  <si>
    <t>2021-01-03, 23:00</t>
  </si>
  <si>
    <t>TK28274</t>
  </si>
  <si>
    <t>2021-01-04, 00:13</t>
  </si>
  <si>
    <t>TK28283</t>
  </si>
  <si>
    <t>2021-01-04, 09:19</t>
  </si>
  <si>
    <t>TK28289</t>
  </si>
  <si>
    <t>2021-01-04, 12:33</t>
  </si>
  <si>
    <t>TK28292</t>
  </si>
  <si>
    <t>2021-01-05, 08:02</t>
  </si>
  <si>
    <t>TK28298</t>
  </si>
  <si>
    <t>2021-01-05, 09:21</t>
  </si>
  <si>
    <t>TK28300</t>
  </si>
  <si>
    <t>2021-01-05, 11:03</t>
  </si>
  <si>
    <t>TK28307</t>
  </si>
  <si>
    <t>2021-01-05, 16:03</t>
  </si>
  <si>
    <t>TK28308</t>
  </si>
  <si>
    <t>2021-01-05, 20:19</t>
  </si>
  <si>
    <t>TK28317</t>
  </si>
  <si>
    <t>2021-01-05, 21:04</t>
  </si>
  <si>
    <t>TK28320</t>
  </si>
  <si>
    <t>2021-01-06, 12:16</t>
  </si>
  <si>
    <t>TK28323</t>
  </si>
  <si>
    <t>2021-01-06, 12:37</t>
  </si>
  <si>
    <t>TK28328</t>
  </si>
  <si>
    <t>2021-01-06, 13:09</t>
  </si>
  <si>
    <t>TK28331</t>
  </si>
  <si>
    <t>TK28333</t>
  </si>
  <si>
    <t>2021-01-06, 21:00</t>
  </si>
  <si>
    <t>TK28338</t>
  </si>
  <si>
    <t>2021-01-06, 21:47</t>
  </si>
  <si>
    <t>TK28345</t>
  </si>
  <si>
    <t>2021-01-06, 22:05</t>
  </si>
  <si>
    <t>TK28353</t>
  </si>
  <si>
    <t>2021-01-06, 22:30</t>
  </si>
  <si>
    <t>TK28358</t>
  </si>
  <si>
    <t>2021-01-07, 00:03</t>
  </si>
  <si>
    <t>TK28362</t>
  </si>
  <si>
    <t>2021-01-08, 04:43</t>
  </si>
  <si>
    <t>TK28369</t>
  </si>
  <si>
    <t>2021-01-08, 07:16</t>
  </si>
  <si>
    <t>TK28372</t>
  </si>
  <si>
    <t>2021-01-08, 20:11</t>
  </si>
  <si>
    <t>TK28379</t>
  </si>
  <si>
    <t>2021-01-09, 00:08</t>
  </si>
  <si>
    <t>TK28389</t>
  </si>
  <si>
    <t>2021-01-09, 00:14</t>
  </si>
  <si>
    <t>TK28394</t>
  </si>
  <si>
    <t>2021-01-09, 00:40</t>
  </si>
  <si>
    <t>TK28403</t>
  </si>
  <si>
    <t>2021-01-09, 13:34</t>
  </si>
  <si>
    <t>TK28408</t>
  </si>
  <si>
    <t>2021-01-09, 21:00</t>
  </si>
  <si>
    <t>TK28414</t>
  </si>
  <si>
    <t>2021-01-09, 21:06</t>
  </si>
  <si>
    <t>TK28418</t>
  </si>
  <si>
    <t>2021-01-10, 00:03</t>
  </si>
  <si>
    <t>TK28423</t>
  </si>
  <si>
    <t>2021-01-10, 00:45</t>
  </si>
  <si>
    <t>TK28427</t>
  </si>
  <si>
    <t>2021-01-10, 00:53</t>
  </si>
  <si>
    <t>TK28435</t>
  </si>
  <si>
    <t>2021-01-10, 01:10</t>
  </si>
  <si>
    <t>TK28443</t>
  </si>
  <si>
    <t>2021-01-10, 06:04</t>
  </si>
  <si>
    <t>TK28452</t>
  </si>
  <si>
    <t>2021-01-10, 07:06</t>
  </si>
  <si>
    <t>TK28458</t>
  </si>
  <si>
    <t>2021-01-10, 12:46</t>
  </si>
  <si>
    <t>TK28466</t>
  </si>
  <si>
    <t>2021-01-10, 13:03</t>
  </si>
  <si>
    <t>TK28474</t>
  </si>
  <si>
    <t>2021-01-10, 13:30</t>
  </si>
  <si>
    <t>TK28480</t>
  </si>
  <si>
    <t>2021-01-10, 16:02</t>
  </si>
  <si>
    <t>TK28483</t>
  </si>
  <si>
    <t>2021-01-10, 16:04</t>
  </si>
  <si>
    <t>TK28485</t>
  </si>
  <si>
    <t>2021-01-10, 20:17</t>
  </si>
  <si>
    <t>TK28488</t>
  </si>
  <si>
    <t>2021-01-10, 20:24</t>
  </si>
  <si>
    <t>TK28497</t>
  </si>
  <si>
    <t>2021-01-10, 21:01</t>
  </si>
  <si>
    <t>TK28503</t>
  </si>
  <si>
    <t>TK28507</t>
  </si>
  <si>
    <t>2021-01-10, 21:10</t>
  </si>
  <si>
    <t>TK28515</t>
  </si>
  <si>
    <t>2021-01-10, 21:35</t>
  </si>
  <si>
    <t>TK28521</t>
  </si>
  <si>
    <t>2021-01-10, 21:40</t>
  </si>
  <si>
    <t>TK28525</t>
  </si>
  <si>
    <t>2021-01-11, 00:04</t>
  </si>
  <si>
    <t>TK28529</t>
  </si>
  <si>
    <t>2021-01-11, 21:29</t>
  </si>
  <si>
    <t>TK28534</t>
  </si>
  <si>
    <t>2021-01-11, 23:28</t>
  </si>
  <si>
    <t>TK28537</t>
  </si>
  <si>
    <t>2021-01-12, 00:22</t>
  </si>
  <si>
    <t>TK28540</t>
  </si>
  <si>
    <t>2021-01-12, 00:51</t>
  </si>
  <si>
    <t>TK28541</t>
  </si>
  <si>
    <t>2021-01-12, 12:04</t>
  </si>
  <si>
    <t>TK28545</t>
  </si>
  <si>
    <t>2021-01-12, 12:40</t>
  </si>
  <si>
    <t>TK28553</t>
  </si>
  <si>
    <t>2021-01-12, 13:19</t>
  </si>
  <si>
    <t>TK28562</t>
  </si>
  <si>
    <t>2021-01-12, 20:02</t>
  </si>
  <si>
    <t>TK28571</t>
  </si>
  <si>
    <t>2021-01-12, 23:05</t>
  </si>
  <si>
    <t>TK28575</t>
  </si>
  <si>
    <t>2021-01-12, 23:17</t>
  </si>
  <si>
    <t>TK28582</t>
  </si>
  <si>
    <t>2021-01-13, 00:21</t>
  </si>
  <si>
    <t>TK28588</t>
  </si>
  <si>
    <t>2021-01-13, 09:15</t>
  </si>
  <si>
    <t>TK28591</t>
  </si>
  <si>
    <t>2021-01-13, 16:09</t>
  </si>
  <si>
    <t>TK28596</t>
  </si>
  <si>
    <t>2021-01-13, 16:12</t>
  </si>
  <si>
    <t>TK28602</t>
  </si>
  <si>
    <t>2021-01-14, 13:01</t>
  </si>
  <si>
    <t>TK28609</t>
  </si>
  <si>
    <t>2021-01-14, 20:02</t>
  </si>
  <si>
    <t>TK28616</t>
  </si>
  <si>
    <t>2021-01-14, 21:27</t>
  </si>
  <si>
    <t>TK28622</t>
  </si>
  <si>
    <t>2021-01-14, 22:14</t>
  </si>
  <si>
    <t>TK28629</t>
  </si>
  <si>
    <t>2021-01-15, 00:01</t>
  </si>
  <si>
    <t>TK28636</t>
  </si>
  <si>
    <t>2021-01-15, 00:03</t>
  </si>
  <si>
    <t>TK28645</t>
  </si>
  <si>
    <t>2021-01-15, 01:24</t>
  </si>
  <si>
    <t>TK28652</t>
  </si>
  <si>
    <t>2021-01-15, 09:15</t>
  </si>
  <si>
    <t>TK28659</t>
  </si>
  <si>
    <t>2021-01-15, 12:14</t>
  </si>
  <si>
    <t>TK28665</t>
  </si>
  <si>
    <t>2021-01-15, 13:02</t>
  </si>
  <si>
    <t>TK28670</t>
  </si>
  <si>
    <t>2021-01-15, 13:10</t>
  </si>
  <si>
    <t>TK28679</t>
  </si>
  <si>
    <t>2021-01-15, 13:35</t>
  </si>
  <si>
    <t>TK28685</t>
  </si>
  <si>
    <t>2021-01-16, 04:15</t>
  </si>
  <si>
    <t>TK28687</t>
  </si>
  <si>
    <t>2021-01-16, 10:00</t>
  </si>
  <si>
    <t>TK28692</t>
  </si>
  <si>
    <t>2021-01-16, 12:03</t>
  </si>
  <si>
    <t>TK28696</t>
  </si>
  <si>
    <t>2021-01-16, 14:15</t>
  </si>
  <si>
    <t>TK28706</t>
  </si>
  <si>
    <t>2021-01-16, 14:18</t>
  </si>
  <si>
    <t>TK28714</t>
  </si>
  <si>
    <t>2021-01-16, 20:34</t>
  </si>
  <si>
    <t>TK28719</t>
  </si>
  <si>
    <t>2021-01-16, 21:22</t>
  </si>
  <si>
    <t>TK28725</t>
  </si>
  <si>
    <t>2021-01-16, 22:22</t>
  </si>
  <si>
    <t>TK28731</t>
  </si>
  <si>
    <t>2021-01-16, 22:26</t>
  </si>
  <si>
    <t>TK28736</t>
  </si>
  <si>
    <t>2021-01-16, 23:19</t>
  </si>
  <si>
    <t>TK28742</t>
  </si>
  <si>
    <t>2021-01-16, 23:25</t>
  </si>
  <si>
    <t>TK28751</t>
  </si>
  <si>
    <t>2021-01-17, 11:50</t>
  </si>
  <si>
    <t>TK28752</t>
  </si>
  <si>
    <t>2021-01-17, 12:04</t>
  </si>
  <si>
    <t>TK28753</t>
  </si>
  <si>
    <t>2021-01-17, 12:06</t>
  </si>
  <si>
    <t>TK28759</t>
  </si>
  <si>
    <t>2021-01-17, 13:03</t>
  </si>
  <si>
    <t>TK28767</t>
  </si>
  <si>
    <t>2021-01-17, 13:28</t>
  </si>
  <si>
    <t>TK28770</t>
  </si>
  <si>
    <t>2021-01-17, 14:11</t>
  </si>
  <si>
    <t>TK28775</t>
  </si>
  <si>
    <t>2021-01-17, 20:13</t>
  </si>
  <si>
    <t>TK28779</t>
  </si>
  <si>
    <t>2021-01-17, 21:06</t>
  </si>
  <si>
    <t>TK28780</t>
  </si>
  <si>
    <t>2021-01-17, 22:14</t>
  </si>
  <si>
    <t>TK28785</t>
  </si>
  <si>
    <t>2021-01-17, 22:17</t>
  </si>
  <si>
    <t>TK28791</t>
  </si>
  <si>
    <t>2021-01-17, 22:39</t>
  </si>
  <si>
    <t>TK28796</t>
  </si>
  <si>
    <t>2021-01-20, 13:25</t>
  </si>
  <si>
    <t>TK28800</t>
  </si>
  <si>
    <t>2021-01-20, 14:37</t>
  </si>
  <si>
    <t>TK28807</t>
  </si>
  <si>
    <t>2021-01-20, 23:48</t>
  </si>
  <si>
    <t>TK28811</t>
  </si>
  <si>
    <t>2021-01-21, 20:10</t>
  </si>
  <si>
    <t>TK28813</t>
  </si>
  <si>
    <t>2021-01-21, 23:16</t>
  </si>
  <si>
    <t>TK28816</t>
  </si>
  <si>
    <t>2021-01-22, 01:30</t>
  </si>
  <si>
    <t>TK28821</t>
  </si>
  <si>
    <t>2021-01-22, 08:01</t>
  </si>
  <si>
    <t>TK28826</t>
  </si>
  <si>
    <t>2021-01-22, 08:35</t>
  </si>
  <si>
    <t>TK28832</t>
  </si>
  <si>
    <t>2021-01-22, 15:31</t>
  </si>
  <si>
    <t>TK28839</t>
  </si>
  <si>
    <t>2021-01-22, 23:13</t>
  </si>
  <si>
    <t>TK28845</t>
  </si>
  <si>
    <t>2021-01-22, 23:35</t>
  </si>
  <si>
    <t>TK28853</t>
  </si>
  <si>
    <t>2021-01-23, 06:11</t>
  </si>
  <si>
    <t>TK28854</t>
  </si>
  <si>
    <t>2021-01-23, 12:28</t>
  </si>
  <si>
    <t>TK28860</t>
  </si>
  <si>
    <t>2021-01-23, 21:07</t>
  </si>
  <si>
    <t>TK28864</t>
  </si>
  <si>
    <t>2021-01-23, 21:09</t>
  </si>
  <si>
    <t>TK28867</t>
  </si>
  <si>
    <t>2021-01-23, 23:08</t>
  </si>
  <si>
    <t>TK28870</t>
  </si>
  <si>
    <t>2021-01-23, 23:10</t>
  </si>
  <si>
    <t>TK28877</t>
  </si>
  <si>
    <t>2021-01-24, 00:17</t>
  </si>
  <si>
    <t>TK28882</t>
  </si>
  <si>
    <t>2021-01-24, 06:09</t>
  </si>
  <si>
    <t>TK28888</t>
  </si>
  <si>
    <t>2021-01-24, 08:30</t>
  </si>
  <si>
    <t>TK28895</t>
  </si>
  <si>
    <t>2021-01-24, 11:00</t>
  </si>
  <si>
    <t>TK28896</t>
  </si>
  <si>
    <t>2021-01-24, 13:11</t>
  </si>
  <si>
    <t>TK28901</t>
  </si>
  <si>
    <t>2021-01-24, 16:03</t>
  </si>
  <si>
    <t>TK28906</t>
  </si>
  <si>
    <t>2021-01-24, 18:02</t>
  </si>
  <si>
    <t>TK28913</t>
  </si>
  <si>
    <t>2021-01-24, 20:14</t>
  </si>
  <si>
    <t>TK28918</t>
  </si>
  <si>
    <t>2021-01-24, 21:15</t>
  </si>
  <si>
    <t>TK28922</t>
  </si>
  <si>
    <t>2021-01-24, 22:07</t>
  </si>
  <si>
    <t>TK28924</t>
  </si>
  <si>
    <t>2021-01-24, 23:08</t>
  </si>
  <si>
    <t>TK28925</t>
  </si>
  <si>
    <t>2021-01-25, 11:42</t>
  </si>
  <si>
    <t>TK28930</t>
  </si>
  <si>
    <t>2021-01-26, 11:05</t>
  </si>
  <si>
    <t>TK28931</t>
  </si>
  <si>
    <t>2021-01-26, 21:17</t>
  </si>
  <si>
    <t>TK28936</t>
  </si>
  <si>
    <t>2021-01-27, 00:02</t>
  </si>
  <si>
    <t>TK28944</t>
  </si>
  <si>
    <t>2021-01-27, 00:20</t>
  </si>
  <si>
    <t>TK28948</t>
  </si>
  <si>
    <t>2021-01-27, 12:21</t>
  </si>
  <si>
    <t>TK28951</t>
  </si>
  <si>
    <t>2021-01-27, 16:13</t>
  </si>
  <si>
    <t>TK28958</t>
  </si>
  <si>
    <t>2021-01-27, 22:47</t>
  </si>
  <si>
    <t>TK28964</t>
  </si>
  <si>
    <t>2021-01-28, 14:08</t>
  </si>
  <si>
    <t>TK28972</t>
  </si>
  <si>
    <t>2021-01-28, 14:11</t>
  </si>
  <si>
    <t>TK28980</t>
  </si>
  <si>
    <t>2021-01-28, 21:03</t>
  </si>
  <si>
    <t>TK28985</t>
  </si>
  <si>
    <t>2021-01-28, 22:05</t>
  </si>
  <si>
    <t>TK28992</t>
  </si>
  <si>
    <t>TK28995</t>
  </si>
  <si>
    <t>2021-01-28, 23:24</t>
  </si>
  <si>
    <t>TK29002</t>
  </si>
  <si>
    <t>2021-01-29, 01:41</t>
  </si>
  <si>
    <t>TK29008</t>
  </si>
  <si>
    <t>2021-01-29, 13:15</t>
  </si>
  <si>
    <t>TK29012</t>
  </si>
  <si>
    <t>2021-01-29, 20:15</t>
  </si>
  <si>
    <t>TK29017</t>
  </si>
  <si>
    <t>2021-01-30, 00:00</t>
  </si>
  <si>
    <t>TK29025</t>
  </si>
  <si>
    <t>2021-01-30, 00:03</t>
  </si>
  <si>
    <t>TK29034</t>
  </si>
  <si>
    <t>2021-01-30, 00:10</t>
  </si>
  <si>
    <t>TK29039</t>
  </si>
  <si>
    <t>2021-01-30, 00:16</t>
  </si>
  <si>
    <t>TK29040</t>
  </si>
  <si>
    <t>2021-01-30, 00:22</t>
  </si>
  <si>
    <t>TK29043</t>
  </si>
  <si>
    <t>2021-01-30, 12:05</t>
  </si>
  <si>
    <t>TK29047</t>
  </si>
  <si>
    <t>2021-01-30, 12:45</t>
  </si>
  <si>
    <t>TK29054</t>
  </si>
  <si>
    <t>2021-01-30, 16:21</t>
  </si>
  <si>
    <t>TK29059</t>
  </si>
  <si>
    <t>2021-01-30, 18:20</t>
  </si>
  <si>
    <t>TK29067</t>
  </si>
  <si>
    <t>2021-01-30, 19:03</t>
  </si>
  <si>
    <t>TK29070</t>
  </si>
  <si>
    <t>2021-01-31, 00:39</t>
  </si>
  <si>
    <t>TK29074</t>
  </si>
  <si>
    <t>2021-01-31, 01:04</t>
  </si>
  <si>
    <t>TK29081</t>
  </si>
  <si>
    <t>2021-01-31, 01:18</t>
  </si>
  <si>
    <t>TK29089</t>
  </si>
  <si>
    <t>2021-01-31, 07:42</t>
  </si>
  <si>
    <t>TK29095</t>
  </si>
  <si>
    <t>2021-01-31, 12:17</t>
  </si>
  <si>
    <t>TK29100</t>
  </si>
  <si>
    <t>2021-01-31, 12:45</t>
  </si>
  <si>
    <t>TK29102</t>
  </si>
  <si>
    <t>2021-01-31, 13:21</t>
  </si>
  <si>
    <t>TK29107</t>
  </si>
  <si>
    <t>2021-01-31, 20:23</t>
  </si>
  <si>
    <t>TK29114</t>
  </si>
  <si>
    <t>2021-01-31, 21:08</t>
  </si>
  <si>
    <t>TK29117</t>
  </si>
  <si>
    <t>2021-01-31, 22:04</t>
  </si>
  <si>
    <t>TK29121</t>
  </si>
  <si>
    <t>2021-01-31, 22:25</t>
  </si>
  <si>
    <t>TK29127</t>
  </si>
  <si>
    <t>TK29131</t>
  </si>
  <si>
    <t>2021-01-31, 23:10</t>
  </si>
  <si>
    <t>TK29138</t>
  </si>
  <si>
    <t>2021-02-01, 11:06</t>
  </si>
  <si>
    <t>TK29147</t>
  </si>
  <si>
    <t>2021-02-01, 21:17</t>
  </si>
  <si>
    <t>TK29155</t>
  </si>
  <si>
    <t>2021-02-02, 13:09</t>
  </si>
  <si>
    <t>TK29161</t>
  </si>
  <si>
    <t>2021-02-03, 00:08</t>
  </si>
  <si>
    <t>TK29164</t>
  </si>
  <si>
    <t>2021-02-03, 00:12</t>
  </si>
  <si>
    <t>TK29165</t>
  </si>
  <si>
    <t>2021-02-03, 09:46</t>
  </si>
  <si>
    <t>TK29167</t>
  </si>
  <si>
    <t>2021-02-03, 10:02</t>
  </si>
  <si>
    <t>TK29170</t>
  </si>
  <si>
    <t>2021-02-03, 20:01</t>
  </si>
  <si>
    <t>TK29176</t>
  </si>
  <si>
    <t>2021-02-03, 23:03</t>
  </si>
  <si>
    <t>TK29182</t>
  </si>
  <si>
    <t>2021-02-04, 12:09</t>
  </si>
  <si>
    <t>TK29191</t>
  </si>
  <si>
    <t>2021-02-04, 16:17</t>
  </si>
  <si>
    <t>TK29192</t>
  </si>
  <si>
    <t>2021-02-04, 20:13</t>
  </si>
  <si>
    <t>TK29197</t>
  </si>
  <si>
    <t>2021-02-06, 00:05</t>
  </si>
  <si>
    <t>TK29204</t>
  </si>
  <si>
    <t>2021-02-06, 11:02</t>
  </si>
  <si>
    <t>TK29209</t>
  </si>
  <si>
    <t>2021-02-06, 15:02</t>
  </si>
  <si>
    <t>TK29210</t>
  </si>
  <si>
    <t>2021-02-06, 15:18</t>
  </si>
  <si>
    <t>TK29219</t>
  </si>
  <si>
    <t>2021-02-06, 21:24</t>
  </si>
  <si>
    <t>TK29225</t>
  </si>
  <si>
    <t>2021-02-06, 22:11</t>
  </si>
  <si>
    <t>TK29228</t>
  </si>
  <si>
    <t>2021-02-06, 23:01</t>
  </si>
  <si>
    <t>TK29233</t>
  </si>
  <si>
    <t>2021-02-06, 23:03</t>
  </si>
  <si>
    <t>TK29238</t>
  </si>
  <si>
    <t>2021-02-06, 23:29</t>
  </si>
  <si>
    <t>TK29244</t>
  </si>
  <si>
    <t>2021-02-07, 07:53</t>
  </si>
  <si>
    <t>TK29250</t>
  </si>
  <si>
    <t>2021-02-07, 09:00</t>
  </si>
  <si>
    <t>TK29256</t>
  </si>
  <si>
    <t>2021-02-07, 12:12</t>
  </si>
  <si>
    <t>TK29257</t>
  </si>
  <si>
    <t>2021-02-07, 13:13</t>
  </si>
  <si>
    <t>TK29264</t>
  </si>
  <si>
    <t>2021-02-07, 15:01</t>
  </si>
  <si>
    <t>TK29269</t>
  </si>
  <si>
    <t>2021-02-07, 15:05</t>
  </si>
  <si>
    <t>TK29278</t>
  </si>
  <si>
    <t>2021-02-07, 18:09</t>
  </si>
  <si>
    <t>TK29284</t>
  </si>
  <si>
    <t>2021-02-07, 20:14</t>
  </si>
  <si>
    <t>TK29288</t>
  </si>
  <si>
    <t>2021-02-07, 21:06</t>
  </si>
  <si>
    <t>TK29294</t>
  </si>
  <si>
    <t>2021-02-07, 22:08</t>
  </si>
  <si>
    <t>TK29298</t>
  </si>
  <si>
    <t>2021-02-07, 22:28</t>
  </si>
  <si>
    <t>TK29306</t>
  </si>
  <si>
    <t>2021-02-08, 11:31</t>
  </si>
  <si>
    <t>TK29315</t>
  </si>
  <si>
    <t>2021-02-09, 12:13</t>
  </si>
  <si>
    <t>TK29322</t>
  </si>
  <si>
    <t>2021-02-10, 10:04</t>
  </si>
  <si>
    <t>TK29330</t>
  </si>
  <si>
    <t>2021-02-10, 22:24</t>
  </si>
  <si>
    <t>TK29338</t>
  </si>
  <si>
    <t>2021-02-11, 10:06</t>
  </si>
  <si>
    <t>TK29342</t>
  </si>
  <si>
    <t>2021-02-12, 13:18</t>
  </si>
  <si>
    <t>TK29347</t>
  </si>
  <si>
    <t>2021-02-13, 00:21</t>
  </si>
  <si>
    <t>TK29356</t>
  </si>
  <si>
    <t>2021-02-13, 10:02</t>
  </si>
  <si>
    <t>TK29362</t>
  </si>
  <si>
    <t>2021-02-13, 14:00</t>
  </si>
  <si>
    <t>TK29365</t>
  </si>
  <si>
    <t>2021-02-13, 20:38</t>
  </si>
  <si>
    <t>TK29371</t>
  </si>
  <si>
    <t>2021-02-13, 23:04</t>
  </si>
  <si>
    <t>TK29375</t>
  </si>
  <si>
    <t>2021-02-13, 23:27</t>
  </si>
  <si>
    <t>TK29380</t>
  </si>
  <si>
    <t>2021-02-14, 00:04</t>
  </si>
  <si>
    <t>TK29384</t>
  </si>
  <si>
    <t>2021-02-14, 10:01</t>
  </si>
  <si>
    <t>TK29387</t>
  </si>
  <si>
    <t>2021-02-14, 13:01</t>
  </si>
  <si>
    <t>TK29391</t>
  </si>
  <si>
    <t>2021-02-14, 13:16</t>
  </si>
  <si>
    <t>TK29393</t>
  </si>
  <si>
    <t>2021-02-14, 21:00</t>
  </si>
  <si>
    <t>TK29394</t>
  </si>
  <si>
    <t>2021-02-14, 22:09</t>
  </si>
  <si>
    <t>TK29398</t>
  </si>
  <si>
    <t>2021-02-15, 23:12</t>
  </si>
  <si>
    <t>TK29403</t>
  </si>
  <si>
    <t>2021-02-16, 20:17</t>
  </si>
  <si>
    <t>TK29408</t>
  </si>
  <si>
    <t>2021-02-16, 22:37</t>
  </si>
  <si>
    <t>TK29416</t>
  </si>
  <si>
    <t>2021-02-16, 23:12</t>
  </si>
  <si>
    <t>TK29420</t>
  </si>
  <si>
    <t>2021-02-17, 12:35</t>
  </si>
  <si>
    <t>TK29425</t>
  </si>
  <si>
    <t>2021-02-17, 22:01</t>
  </si>
  <si>
    <t>TK29430</t>
  </si>
  <si>
    <t>2021-02-19, 13:08</t>
  </si>
  <si>
    <t>TK29437</t>
  </si>
  <si>
    <t>2021-02-19, 23:00</t>
  </si>
  <si>
    <t>TK29439</t>
  </si>
  <si>
    <t>2021-02-20, 00:02</t>
  </si>
  <si>
    <t>TK29442</t>
  </si>
  <si>
    <t>2021-02-20, 01:00</t>
  </si>
  <si>
    <t>TK29448</t>
  </si>
  <si>
    <t>2021-02-20, 12:17</t>
  </si>
  <si>
    <t>TK29451</t>
  </si>
  <si>
    <t>2021-02-20, 20:07</t>
  </si>
  <si>
    <t>TK29455</t>
  </si>
  <si>
    <t>2021-02-20, 23:07</t>
  </si>
  <si>
    <t>TK29461</t>
  </si>
  <si>
    <t>2021-02-21, 07:20</t>
  </si>
  <si>
    <t>TK29466</t>
  </si>
  <si>
    <t>2021-02-21, 11:08</t>
  </si>
  <si>
    <t>TK29472</t>
  </si>
  <si>
    <t>2021-02-21, 12:09</t>
  </si>
  <si>
    <t>TK29479</t>
  </si>
  <si>
    <t>2021-02-21, 14:26</t>
  </si>
  <si>
    <t>TK29486</t>
  </si>
  <si>
    <t>2021-02-23, 21:02</t>
  </si>
  <si>
    <t>TK29490</t>
  </si>
  <si>
    <t>2021-02-24, 12:01</t>
  </si>
  <si>
    <t>TK29494</t>
  </si>
  <si>
    <t>2021-02-24, 20:31</t>
  </si>
  <si>
    <t>TK29498</t>
  </si>
  <si>
    <t>2021-02-24, 23:42</t>
  </si>
  <si>
    <t>TK29504</t>
  </si>
  <si>
    <t>2021-02-25, 09:00</t>
  </si>
  <si>
    <t>TK29508</t>
  </si>
  <si>
    <t>TK29514</t>
  </si>
  <si>
    <t>TK29519</t>
  </si>
  <si>
    <t>2021-02-25, 10:05</t>
  </si>
  <si>
    <t>TK29523</t>
  </si>
  <si>
    <t>2021-02-25, 15:03</t>
  </si>
  <si>
    <t>TK29526</t>
  </si>
  <si>
    <t>2021-02-25, 20:03</t>
  </si>
  <si>
    <t>TK29535</t>
  </si>
  <si>
    <t>2021-02-26, 01:04</t>
  </si>
  <si>
    <t>TK29544</t>
  </si>
  <si>
    <t>2021-02-26, 20:17</t>
  </si>
  <si>
    <t>TK29550</t>
  </si>
  <si>
    <t>2021-02-27, 09:02</t>
  </si>
  <si>
    <t>TK29556</t>
  </si>
  <si>
    <t>2021-02-27, 11:29</t>
  </si>
  <si>
    <t>TK29562</t>
  </si>
  <si>
    <t>2021-02-27, 17:09</t>
  </si>
  <si>
    <t>TK29567</t>
  </si>
  <si>
    <t>2021-02-27, 20:17</t>
  </si>
  <si>
    <t>TK29568</t>
  </si>
  <si>
    <t>2021-02-27, 22:08</t>
  </si>
  <si>
    <t>TK29572</t>
  </si>
  <si>
    <t>2021-02-27, 23:44</t>
  </si>
  <si>
    <t>TK29579</t>
  </si>
  <si>
    <t>2021-02-28, 00:06</t>
  </si>
  <si>
    <t>TK29583</t>
  </si>
  <si>
    <t>2021-02-28, 00:20</t>
  </si>
  <si>
    <t>TK29588</t>
  </si>
  <si>
    <t>2021-02-28, 06:21</t>
  </si>
  <si>
    <t>TK29591</t>
  </si>
  <si>
    <t>2021-02-28, 09:06</t>
  </si>
  <si>
    <t>TK29598</t>
  </si>
  <si>
    <t>2021-02-28, 12:16</t>
  </si>
  <si>
    <t>TK29605</t>
  </si>
  <si>
    <t>2021-02-28, 13:34</t>
  </si>
  <si>
    <t>TK29608</t>
  </si>
  <si>
    <t>2021-02-28, 20:38</t>
  </si>
  <si>
    <t>TK29618</t>
  </si>
  <si>
    <t>TK29621</t>
  </si>
  <si>
    <t>2021-02-28, 21:01</t>
  </si>
  <si>
    <t>TK29624</t>
  </si>
  <si>
    <t>2021-02-28, 21:02</t>
  </si>
  <si>
    <t>TK29629</t>
  </si>
  <si>
    <t>2021-02-28, 22:33</t>
  </si>
  <si>
    <t>TK29630</t>
  </si>
  <si>
    <t>2021-02-28, 22:34</t>
  </si>
  <si>
    <t>TK29636</t>
  </si>
  <si>
    <t>2021-02-28, 23:09</t>
  </si>
  <si>
    <t>TK29641</t>
  </si>
  <si>
    <t>2021-03-01, 01:53</t>
  </si>
  <si>
    <t>TK29647</t>
  </si>
  <si>
    <t>TK29651</t>
  </si>
  <si>
    <t>2021-03-01, 17:01</t>
  </si>
  <si>
    <t>TK29658</t>
  </si>
  <si>
    <t>2021-03-01, 22:23</t>
  </si>
  <si>
    <t>TK29663</t>
  </si>
  <si>
    <t>2021-03-02, 00:04</t>
  </si>
  <si>
    <t>TK29670</t>
  </si>
  <si>
    <t>TK29676</t>
  </si>
  <si>
    <t>TK29681</t>
  </si>
  <si>
    <t>2021-03-02, 14:43</t>
  </si>
  <si>
    <t>TK29686</t>
  </si>
  <si>
    <t>2021-03-03, 00:05</t>
  </si>
  <si>
    <t>TK29687</t>
  </si>
  <si>
    <t>2021-03-03, 00:32</t>
  </si>
  <si>
    <t>TK29688</t>
  </si>
  <si>
    <t>2021-03-03, 19:08</t>
  </si>
  <si>
    <t>TK29693</t>
  </si>
  <si>
    <t>2021-03-03, 21:02</t>
  </si>
  <si>
    <t>TK29699</t>
  </si>
  <si>
    <t>2021-03-03, 22:00</t>
  </si>
  <si>
    <t>TK29704</t>
  </si>
  <si>
    <t>2021-03-04, 00:11</t>
  </si>
  <si>
    <t>TK29705</t>
  </si>
  <si>
    <t>2021-03-04, 06:02</t>
  </si>
  <si>
    <t>TK29707</t>
  </si>
  <si>
    <t>2021-03-04, 13:10</t>
  </si>
  <si>
    <t>TK29712</t>
  </si>
  <si>
    <t>2021-03-04, 23:04</t>
  </si>
  <si>
    <t>TK29717</t>
  </si>
  <si>
    <t>2021-03-05, 12:03</t>
  </si>
  <si>
    <t>TK29719</t>
  </si>
  <si>
    <t>2021-03-05, 12:08</t>
  </si>
  <si>
    <t>TK29724</t>
  </si>
  <si>
    <t>2021-03-06, 10:13</t>
  </si>
  <si>
    <t>TK29727</t>
  </si>
  <si>
    <t>2021-03-06, 11:06</t>
  </si>
  <si>
    <t>TK29733</t>
  </si>
  <si>
    <t>2021-03-06, 12:00</t>
  </si>
  <si>
    <t>TK29743</t>
  </si>
  <si>
    <t>2021-03-06, 13:00</t>
  </si>
  <si>
    <t>TK29748</t>
  </si>
  <si>
    <t>2021-03-06, 16:21</t>
  </si>
  <si>
    <t>TK29757</t>
  </si>
  <si>
    <t>2021-03-06, 19:32</t>
  </si>
  <si>
    <t>TK29759</t>
  </si>
  <si>
    <t>2021-03-06, 21:01</t>
  </si>
  <si>
    <t>TK29765</t>
  </si>
  <si>
    <t>2021-03-06, 21:20</t>
  </si>
  <si>
    <t>TK29767</t>
  </si>
  <si>
    <t>2021-03-06, 22:24</t>
  </si>
  <si>
    <t>TK29769</t>
  </si>
  <si>
    <t>2021-03-06, 23:18</t>
  </si>
  <si>
    <t>TK29775</t>
  </si>
  <si>
    <t>2021-03-07, 00:35</t>
  </si>
  <si>
    <t>TK29780</t>
  </si>
  <si>
    <t>2021-03-07, 06:02</t>
  </si>
  <si>
    <t>TK29789</t>
  </si>
  <si>
    <t>2021-03-07, 06:15</t>
  </si>
  <si>
    <t>TK29790</t>
  </si>
  <si>
    <t>2021-03-07, 11:47</t>
  </si>
  <si>
    <t>TK29796</t>
  </si>
  <si>
    <t>2021-03-07, 13:59</t>
  </si>
  <si>
    <t>TK29805</t>
  </si>
  <si>
    <t>2021-03-07, 15:44</t>
  </si>
  <si>
    <t>TK29808</t>
  </si>
  <si>
    <t>2021-03-07, 16:14</t>
  </si>
  <si>
    <t>TK29816</t>
  </si>
  <si>
    <t>2021-03-07, 19:07</t>
  </si>
  <si>
    <t>TK29822</t>
  </si>
  <si>
    <t>2021-03-07, 20:26</t>
  </si>
  <si>
    <t>TK29832</t>
  </si>
  <si>
    <t>2021-03-07, 23:00</t>
  </si>
  <si>
    <t>TK29836</t>
  </si>
  <si>
    <t>2021-03-07, 23:16</t>
  </si>
  <si>
    <t>TK29843</t>
  </si>
  <si>
    <t>2021-03-07, 23:40</t>
  </si>
  <si>
    <t>TK29850</t>
  </si>
  <si>
    <t>2021-03-08, 22:04</t>
  </si>
  <si>
    <t>TK29855</t>
  </si>
  <si>
    <t>2021-03-09, 11:40</t>
  </si>
  <si>
    <t>TK29856</t>
  </si>
  <si>
    <t>TK29861</t>
  </si>
  <si>
    <t>2021-03-09, 12:09</t>
  </si>
  <si>
    <t>TK29864</t>
  </si>
  <si>
    <t>2021-03-09, 20:08</t>
  </si>
  <si>
    <t>TK29866</t>
  </si>
  <si>
    <t>2021-03-09, 23:01</t>
  </si>
  <si>
    <t>TK29873</t>
  </si>
  <si>
    <t>2021-03-10, 00:17</t>
  </si>
  <si>
    <t>TK29882</t>
  </si>
  <si>
    <t>2021-03-10, 08:03</t>
  </si>
  <si>
    <t>TK29888</t>
  </si>
  <si>
    <t>2021-03-10, 08:18</t>
  </si>
  <si>
    <t>TK29895</t>
  </si>
  <si>
    <t>2021-03-10, 20:12</t>
  </si>
  <si>
    <t>TK29900</t>
  </si>
  <si>
    <t>2021-03-11, 15:39</t>
  </si>
  <si>
    <t>TK29910</t>
  </si>
  <si>
    <t>2021-03-11, 22:04</t>
  </si>
  <si>
    <t>TK29914</t>
  </si>
  <si>
    <t>2021-03-12, 00:17</t>
  </si>
  <si>
    <t>TK29924</t>
  </si>
  <si>
    <t>2021-03-12, 07:37</t>
  </si>
  <si>
    <t>TK29929</t>
  </si>
  <si>
    <t>2021-03-12, 13:30</t>
  </si>
  <si>
    <t>TK29932</t>
  </si>
  <si>
    <t>2021-03-12, 20:18</t>
  </si>
  <si>
    <t>TK29940</t>
  </si>
  <si>
    <t>2021-03-12, 22:15</t>
  </si>
  <si>
    <t>TK29946</t>
  </si>
  <si>
    <t>2021-03-13, 00:00</t>
  </si>
  <si>
    <t>TK29950</t>
  </si>
  <si>
    <t>2021-03-13, 12:04</t>
  </si>
  <si>
    <t>TK29955</t>
  </si>
  <si>
    <t>2021-03-13, 13:00</t>
  </si>
  <si>
    <t>TK29961</t>
  </si>
  <si>
    <t>2021-03-13, 20:04</t>
  </si>
  <si>
    <t>TK29969</t>
  </si>
  <si>
    <t>2021-03-13, 21:17</t>
  </si>
  <si>
    <t>TK29976</t>
  </si>
  <si>
    <t>2021-03-13, 23:36</t>
  </si>
  <si>
    <t>TK29981</t>
  </si>
  <si>
    <t>2021-03-14, 16:02</t>
  </si>
  <si>
    <t>TK29985</t>
  </si>
  <si>
    <t>2021-03-14, 16:17</t>
  </si>
  <si>
    <t>TK29986</t>
  </si>
  <si>
    <t>2021-03-14, 16:59</t>
  </si>
  <si>
    <t>TK29993</t>
  </si>
  <si>
    <t>2021-03-14, 20:13</t>
  </si>
  <si>
    <t>TK29999</t>
  </si>
  <si>
    <t>2021-03-14, 21:04</t>
  </si>
  <si>
    <t>TK30005</t>
  </si>
  <si>
    <t>2021-03-14, 21:19</t>
  </si>
  <si>
    <t>TK30011</t>
  </si>
  <si>
    <t>2021-03-14, 22:23</t>
  </si>
  <si>
    <t>TK30019</t>
  </si>
  <si>
    <t>2021-03-14, 22:51</t>
  </si>
  <si>
    <t>TK30022</t>
  </si>
  <si>
    <t>2021-03-14, 23:13</t>
  </si>
  <si>
    <t>TK30023</t>
  </si>
  <si>
    <t>2021-03-16, 00:01</t>
  </si>
  <si>
    <t>TK30028</t>
  </si>
  <si>
    <t>TK30033</t>
  </si>
  <si>
    <t>2021-03-16, 07:02</t>
  </si>
  <si>
    <t>TK30035</t>
  </si>
  <si>
    <t>2021-03-16, 08:19</t>
  </si>
  <si>
    <t>TK30037</t>
  </si>
  <si>
    <t>2021-03-16, 13:27</t>
  </si>
  <si>
    <t>TK30038</t>
  </si>
  <si>
    <t>2021-03-16, 20:17</t>
  </si>
  <si>
    <t>TK30044</t>
  </si>
  <si>
    <t>2021-03-16, 22:01</t>
  </si>
  <si>
    <t>TK30048</t>
  </si>
  <si>
    <t>2021-03-17, 11:03</t>
  </si>
  <si>
    <t>TK30049</t>
  </si>
  <si>
    <t>2021-03-17, 12:21</t>
  </si>
  <si>
    <t>TK30054</t>
  </si>
  <si>
    <t>TK30063</t>
  </si>
  <si>
    <t>2021-03-17, 12:31</t>
  </si>
  <si>
    <t>TK30070</t>
  </si>
  <si>
    <t>2021-03-17, 13:22</t>
  </si>
  <si>
    <t>TK30080</t>
  </si>
  <si>
    <t>2021-03-17, 13:43</t>
  </si>
  <si>
    <t>TK30086</t>
  </si>
  <si>
    <t>2021-03-18, 00:21</t>
  </si>
  <si>
    <t>TK30089</t>
  </si>
  <si>
    <t>2021-03-18, 12:59</t>
  </si>
  <si>
    <t>TK30094</t>
  </si>
  <si>
    <t>2021-03-18, 22:04</t>
  </si>
  <si>
    <t>TK30101</t>
  </si>
  <si>
    <t>2021-03-18, 22:14</t>
  </si>
  <si>
    <t>TK30107</t>
  </si>
  <si>
    <t>2021-03-18, 22:27</t>
  </si>
  <si>
    <t>TK30113</t>
  </si>
  <si>
    <t>2021-03-19, 00:07</t>
  </si>
  <si>
    <t>TK30116</t>
  </si>
  <si>
    <t>2021-03-19, 00:26</t>
  </si>
  <si>
    <t>TK30126</t>
  </si>
  <si>
    <t>2021-03-19, 15:04</t>
  </si>
  <si>
    <t>TK30132</t>
  </si>
  <si>
    <t>2021-03-19, 20:10</t>
  </si>
  <si>
    <t>TK30135</t>
  </si>
  <si>
    <t>2021-03-20, 08:02</t>
  </si>
  <si>
    <t>TK30140</t>
  </si>
  <si>
    <t>2021-03-20, 08:04</t>
  </si>
  <si>
    <t>TK30142</t>
  </si>
  <si>
    <t>2021-03-20, 14:26</t>
  </si>
  <si>
    <t>TK30148</t>
  </si>
  <si>
    <t>2021-03-20, 20:20</t>
  </si>
  <si>
    <t>TK30149</t>
  </si>
  <si>
    <t>2021-03-20, 20:42</t>
  </si>
  <si>
    <t>TK30152</t>
  </si>
  <si>
    <t>2021-03-20, 21:11</t>
  </si>
  <si>
    <t>TK30157</t>
  </si>
  <si>
    <t>2021-03-21, 00:03</t>
  </si>
  <si>
    <t>TK30166</t>
  </si>
  <si>
    <t>TK30169</t>
  </si>
  <si>
    <t>2021-03-21, 01:19</t>
  </si>
  <si>
    <t>TK30170</t>
  </si>
  <si>
    <t>2021-03-21, 06:49</t>
  </si>
  <si>
    <t>TK30176</t>
  </si>
  <si>
    <t>2021-03-21, 12:05</t>
  </si>
  <si>
    <t>TK30182</t>
  </si>
  <si>
    <t>2021-03-21, 13:14</t>
  </si>
  <si>
    <t>TK30189</t>
  </si>
  <si>
    <t>2021-03-21, 23:02</t>
  </si>
  <si>
    <t>TK30193</t>
  </si>
  <si>
    <t>2021-03-22, 08:01</t>
  </si>
  <si>
    <t>TK30194</t>
  </si>
  <si>
    <t>2021-03-23, 00:00</t>
  </si>
  <si>
    <t>TK30198</t>
  </si>
  <si>
    <t>2021-03-23, 00:04</t>
  </si>
  <si>
    <t>TK30208</t>
  </si>
  <si>
    <t>2021-03-23, 21:31</t>
  </si>
  <si>
    <t>TK30209</t>
  </si>
  <si>
    <t>2021-03-24, 01:29</t>
  </si>
  <si>
    <t>TK30211</t>
  </si>
  <si>
    <t>2021-03-24, 11:13</t>
  </si>
  <si>
    <t>TK30216</t>
  </si>
  <si>
    <t>2021-03-24, 20:39</t>
  </si>
  <si>
    <t>TK30219</t>
  </si>
  <si>
    <t>2021-03-24, 21:23</t>
  </si>
  <si>
    <t>TK30222</t>
  </si>
  <si>
    <t>2021-03-24, 23:43</t>
  </si>
  <si>
    <t>TK30229</t>
  </si>
  <si>
    <t>2021-03-25, 00:41</t>
  </si>
  <si>
    <t>TK30236</t>
  </si>
  <si>
    <t>2021-03-25, 09:13</t>
  </si>
  <si>
    <t>TK30239</t>
  </si>
  <si>
    <t>2021-03-25, 11:04</t>
  </si>
  <si>
    <t>TK30244</t>
  </si>
  <si>
    <t>2021-03-25, 12:07</t>
  </si>
  <si>
    <t>TK30246</t>
  </si>
  <si>
    <t>2021-03-25, 13:08</t>
  </si>
  <si>
    <t>TK30255</t>
  </si>
  <si>
    <t>2021-03-25, 22:22</t>
  </si>
  <si>
    <t>TK30260</t>
  </si>
  <si>
    <t>2021-03-26, 00:21</t>
  </si>
  <si>
    <t>TK30264</t>
  </si>
  <si>
    <t>2021-03-26, 13:25</t>
  </si>
  <si>
    <t>TK30271</t>
  </si>
  <si>
    <t>2021-03-26, 23:08</t>
  </si>
  <si>
    <t>TK30275</t>
  </si>
  <si>
    <t>2021-03-27, 00:17</t>
  </si>
  <si>
    <t>TK30284</t>
  </si>
  <si>
    <t>2021-03-27, 00:21</t>
  </si>
  <si>
    <t>TK30287</t>
  </si>
  <si>
    <t>2021-03-27, 11:03</t>
  </si>
  <si>
    <t>TK30292</t>
  </si>
  <si>
    <t>2021-03-27, 12:01</t>
  </si>
  <si>
    <t>TK30300</t>
  </si>
  <si>
    <t>2021-03-27, 13:04</t>
  </si>
  <si>
    <t>TK30306</t>
  </si>
  <si>
    <t>2021-03-27, 13:27</t>
  </si>
  <si>
    <t>TK30312</t>
  </si>
  <si>
    <t>2021-03-27, 13:44</t>
  </si>
  <si>
    <t>TK30317</t>
  </si>
  <si>
    <t>2021-03-27, 20:19</t>
  </si>
  <si>
    <t>TK30323</t>
  </si>
  <si>
    <t>2021-03-27, 22:46</t>
  </si>
  <si>
    <t>TK30332</t>
  </si>
  <si>
    <t>2021-03-27, 23:17</t>
  </si>
  <si>
    <t>TK30340</t>
  </si>
  <si>
    <t>2021-03-28, 00:01</t>
  </si>
  <si>
    <t>TK30347</t>
  </si>
  <si>
    <t>2021-03-28, 00:58</t>
  </si>
  <si>
    <t>TK30348</t>
  </si>
  <si>
    <t>2021-03-28, 10:03</t>
  </si>
  <si>
    <t>TK30352</t>
  </si>
  <si>
    <t>2021-03-28, 11:31</t>
  </si>
  <si>
    <t>TK30354</t>
  </si>
  <si>
    <t>2021-03-28, 12:45</t>
  </si>
  <si>
    <t>TK30364</t>
  </si>
  <si>
    <t>2021-03-28, 17:22</t>
  </si>
  <si>
    <t>TK30369</t>
  </si>
  <si>
    <t>2021-03-28, 20:15</t>
  </si>
  <si>
    <t>TK30374</t>
  </si>
  <si>
    <t>2021-03-28, 21:01</t>
  </si>
  <si>
    <t>TK30382</t>
  </si>
  <si>
    <t>2021-03-28, 21:14</t>
  </si>
  <si>
    <t>TK30385</t>
  </si>
  <si>
    <t>2021-03-28, 22:07</t>
  </si>
  <si>
    <t>TK30392</t>
  </si>
  <si>
    <t>2021-03-29, 00:02</t>
  </si>
  <si>
    <t>TK30399</t>
  </si>
  <si>
    <t>2021-03-29, 06:06</t>
  </si>
  <si>
    <t>TK30402</t>
  </si>
  <si>
    <t>2021-03-29, 10:06</t>
  </si>
  <si>
    <t>TK30407</t>
  </si>
  <si>
    <t>2021-03-29, 12:09</t>
  </si>
  <si>
    <t>TK30414</t>
  </si>
  <si>
    <t>2021-03-29, 12:11</t>
  </si>
  <si>
    <t>TK30416</t>
  </si>
  <si>
    <t>2021-03-29, 13:01</t>
  </si>
  <si>
    <t>TK30422</t>
  </si>
  <si>
    <t>2021-03-29, 21:42</t>
  </si>
  <si>
    <t>TK30423</t>
  </si>
  <si>
    <t>2021-03-30, 10:00</t>
  </si>
  <si>
    <t>TK30426</t>
  </si>
  <si>
    <t>2021-03-30, 13:02</t>
  </si>
  <si>
    <t>TK30428</t>
  </si>
  <si>
    <t>2021-03-30, 19:14</t>
  </si>
  <si>
    <t>TK30436</t>
  </si>
  <si>
    <t>2021-03-30, 20:19</t>
  </si>
  <si>
    <t>TK30442</t>
  </si>
  <si>
    <t>2021-03-30, 22:02</t>
  </si>
  <si>
    <t>TK30448</t>
  </si>
  <si>
    <t>2021-03-30, 22:05</t>
  </si>
  <si>
    <t>TK30456</t>
  </si>
  <si>
    <t>2021-03-30, 23:12</t>
  </si>
  <si>
    <t>TK30462</t>
  </si>
  <si>
    <t>2021-03-31, 12:02</t>
  </si>
  <si>
    <t>TK30467</t>
  </si>
  <si>
    <t>2021-03-31, 22:55</t>
  </si>
  <si>
    <t>TK30469</t>
  </si>
  <si>
    <t>2021-04-01, 00:28</t>
  </si>
  <si>
    <t>TK30476</t>
  </si>
  <si>
    <t>2021-04-01, 15:05</t>
  </si>
  <si>
    <t>TK30477</t>
  </si>
  <si>
    <t>2021-04-01, 20:02</t>
  </si>
  <si>
    <t>TK30482</t>
  </si>
  <si>
    <t>2021-04-01, 21:34</t>
  </si>
  <si>
    <t>TK30491</t>
  </si>
  <si>
    <t>2021-04-01, 22:04</t>
  </si>
  <si>
    <t>TK30498</t>
  </si>
  <si>
    <t>2021-04-01, 23:02</t>
  </si>
  <si>
    <t>TK30505</t>
  </si>
  <si>
    <t>2021-04-02, 10:00</t>
  </si>
  <si>
    <t>TK30511</t>
  </si>
  <si>
    <t>2021-04-02, 13:15</t>
  </si>
  <si>
    <t>TK30514</t>
  </si>
  <si>
    <t>2021-04-02, 22:11</t>
  </si>
  <si>
    <t>TK30519</t>
  </si>
  <si>
    <t>2021-04-02, 22:12</t>
  </si>
  <si>
    <t>TK30521</t>
  </si>
  <si>
    <t>2021-04-02, 22:28</t>
  </si>
  <si>
    <t>TK30525</t>
  </si>
  <si>
    <t>2021-04-02, 22:30</t>
  </si>
  <si>
    <t>TK30534</t>
  </si>
  <si>
    <t>2021-04-03, 00:04</t>
  </si>
  <si>
    <t>TK30538</t>
  </si>
  <si>
    <t>2021-04-03, 00:25</t>
  </si>
  <si>
    <t>TK30544</t>
  </si>
  <si>
    <t>2021-04-03, 04:03</t>
  </si>
  <si>
    <t>TK30549</t>
  </si>
  <si>
    <t>2021-04-03, 07:36</t>
  </si>
  <si>
    <t>TK30557</t>
  </si>
  <si>
    <t>2021-04-03, 08:04</t>
  </si>
  <si>
    <t>TK30561</t>
  </si>
  <si>
    <t>2021-04-03, 11:01</t>
  </si>
  <si>
    <t>TK30563</t>
  </si>
  <si>
    <t>2021-04-03, 11:16</t>
  </si>
  <si>
    <t>TK30568</t>
  </si>
  <si>
    <t>2021-04-03, 12:03</t>
  </si>
  <si>
    <t>TK30571</t>
  </si>
  <si>
    <t>2021-04-03, 12:04</t>
  </si>
  <si>
    <t>TK30575</t>
  </si>
  <si>
    <t>2021-04-03, 12:18</t>
  </si>
  <si>
    <t>TK30584</t>
  </si>
  <si>
    <t>2021-04-03, 13:34</t>
  </si>
  <si>
    <t>TK30590</t>
  </si>
  <si>
    <t>2021-04-03, 20:08</t>
  </si>
  <si>
    <t>TK30594</t>
  </si>
  <si>
    <t>2021-04-03, 21:15</t>
  </si>
  <si>
    <t>TK30598</t>
  </si>
  <si>
    <t>2021-04-03, 21:21</t>
  </si>
  <si>
    <t>TK30604</t>
  </si>
  <si>
    <t>2021-04-03, 21:45</t>
  </si>
  <si>
    <t>TK30610</t>
  </si>
  <si>
    <t>2021-04-03, 23:04</t>
  </si>
  <si>
    <t>TK30618</t>
  </si>
  <si>
    <t>2021-04-03, 23:13</t>
  </si>
  <si>
    <t>TK30622</t>
  </si>
  <si>
    <t>2021-04-04, 00:02</t>
  </si>
  <si>
    <t>TK30626</t>
  </si>
  <si>
    <t>TK30627</t>
  </si>
  <si>
    <t>TK30633</t>
  </si>
  <si>
    <t>2021-04-04, 00:19</t>
  </si>
  <si>
    <t>TK30642</t>
  </si>
  <si>
    <t>2021-04-04, 00:32</t>
  </si>
  <si>
    <t>TK30648</t>
  </si>
  <si>
    <t>2021-04-04, 07:11</t>
  </si>
  <si>
    <t>TK30653</t>
  </si>
  <si>
    <t>2021-04-04, 12:26</t>
  </si>
  <si>
    <t>TK30659</t>
  </si>
  <si>
    <t>2021-04-04, 13:05</t>
  </si>
  <si>
    <t>TK30666</t>
  </si>
  <si>
    <t>2021-04-04, 16:21</t>
  </si>
  <si>
    <t>TK30676</t>
  </si>
  <si>
    <t>2021-04-04, 20:09</t>
  </si>
  <si>
    <t>TK30682</t>
  </si>
  <si>
    <t>2021-04-04, 20:18</t>
  </si>
  <si>
    <t>TK30686</t>
  </si>
  <si>
    <t>2021-04-04, 21:11</t>
  </si>
  <si>
    <t>TK30693</t>
  </si>
  <si>
    <t>2021-04-04, 22:33</t>
  </si>
  <si>
    <t>TK30695</t>
  </si>
  <si>
    <t>2021-04-04, 23:03</t>
  </si>
  <si>
    <t>TK30702</t>
  </si>
  <si>
    <t>2021-04-04, 23:17</t>
  </si>
  <si>
    <t>TK30706</t>
  </si>
  <si>
    <t>2021-04-05, 00:02</t>
  </si>
  <si>
    <t>TK30712</t>
  </si>
  <si>
    <t>2021-04-05, 01:07</t>
  </si>
  <si>
    <t>TK30720</t>
  </si>
  <si>
    <t>2021-04-05, 08:06</t>
  </si>
  <si>
    <t>TK30727</t>
  </si>
  <si>
    <t>2021-04-05, 13:08</t>
  </si>
  <si>
    <t>TK30733</t>
  </si>
  <si>
    <t>2021-04-05, 23:01</t>
  </si>
  <si>
    <t>TK30740</t>
  </si>
  <si>
    <t>2021-04-06, 11:05</t>
  </si>
  <si>
    <t>TK30742</t>
  </si>
  <si>
    <t>2021-04-06, 12:01</t>
  </si>
  <si>
    <t>TK30749</t>
  </si>
  <si>
    <t>TK30750</t>
  </si>
  <si>
    <t>2021-04-06, 14:23</t>
  </si>
  <si>
    <t>TK30756</t>
  </si>
  <si>
    <t>2021-04-06, 22:35</t>
  </si>
  <si>
    <t>TK30761</t>
  </si>
  <si>
    <t>2021-04-07, 13:13</t>
  </si>
  <si>
    <t>TK30763</t>
  </si>
  <si>
    <t>2021-04-07, 20:17</t>
  </si>
  <si>
    <t>TK30768</t>
  </si>
  <si>
    <t>2021-04-07, 21:21</t>
  </si>
  <si>
    <t>TK30770</t>
  </si>
  <si>
    <t>2021-04-08, 10:31</t>
  </si>
  <si>
    <t>TK30775</t>
  </si>
  <si>
    <t>2021-04-08, 12:02</t>
  </si>
  <si>
    <t>TK30776</t>
  </si>
  <si>
    <t>2021-04-08, 17:06</t>
  </si>
  <si>
    <t>TK30781</t>
  </si>
  <si>
    <t>2021-04-08, 20:17</t>
  </si>
  <si>
    <t>TK30786</t>
  </si>
  <si>
    <t>2021-04-08, 22:26</t>
  </si>
  <si>
    <t>TK30787</t>
  </si>
  <si>
    <t>2021-04-08, 23:12</t>
  </si>
  <si>
    <t>TK30789</t>
  </si>
  <si>
    <t>2021-04-09, 01:13</t>
  </si>
  <si>
    <t>TK30791</t>
  </si>
  <si>
    <t>2021-04-09, 08:19</t>
  </si>
  <si>
    <t>TK30797</t>
  </si>
  <si>
    <t>2021-04-09, 12:01</t>
  </si>
  <si>
    <t>TK30798</t>
  </si>
  <si>
    <t>2021-04-09, 20:41</t>
  </si>
  <si>
    <t>TK30799</t>
  </si>
  <si>
    <t>2021-04-10, 00:11</t>
  </si>
  <si>
    <t>TK30801</t>
  </si>
  <si>
    <t>2021-04-10, 10:36</t>
  </si>
  <si>
    <t>TK30805</t>
  </si>
  <si>
    <t>2021-04-10, 16:03</t>
  </si>
  <si>
    <t>TK30809</t>
  </si>
  <si>
    <t>2021-04-10, 16:26</t>
  </si>
  <si>
    <t>TK30813</t>
  </si>
  <si>
    <t>2021-04-10, 16:28</t>
  </si>
  <si>
    <t>TK30814</t>
  </si>
  <si>
    <t>2021-04-10, 21:30</t>
  </si>
  <si>
    <t>TK30821</t>
  </si>
  <si>
    <t>2021-04-10, 22:01</t>
  </si>
  <si>
    <t>TK30825</t>
  </si>
  <si>
    <t>2021-04-10, 22:04</t>
  </si>
  <si>
    <t>TK30827</t>
  </si>
  <si>
    <t>2021-04-10, 22:42</t>
  </si>
  <si>
    <t>TK30836</t>
  </si>
  <si>
    <t>2021-04-11, 00:05</t>
  </si>
  <si>
    <t>TK30838</t>
  </si>
  <si>
    <t>2021-04-11, 09:27</t>
  </si>
  <si>
    <t>TK30842</t>
  </si>
  <si>
    <t>2021-04-11, 10:42</t>
  </si>
  <si>
    <t>TK30850</t>
  </si>
  <si>
    <t>2021-04-11, 11:05</t>
  </si>
  <si>
    <t>TK30855</t>
  </si>
  <si>
    <t>2021-04-11, 14:01</t>
  </si>
  <si>
    <t>TK30859</t>
  </si>
  <si>
    <t>2021-04-11, 14:16</t>
  </si>
  <si>
    <t>TK30863</t>
  </si>
  <si>
    <t>TK30872</t>
  </si>
  <si>
    <t>2021-04-11, 16:14</t>
  </si>
  <si>
    <t>TK30879</t>
  </si>
  <si>
    <t>2021-04-11, 19:43</t>
  </si>
  <si>
    <t>TK30881</t>
  </si>
  <si>
    <t>2021-04-11, 20:38</t>
  </si>
  <si>
    <t>TK30883</t>
  </si>
  <si>
    <t>2021-04-11, 23:08</t>
  </si>
  <si>
    <t>TK30891</t>
  </si>
  <si>
    <t>2021-04-12, 16:21</t>
  </si>
  <si>
    <t>TK30897</t>
  </si>
  <si>
    <t>2021-04-13, 12:43</t>
  </si>
  <si>
    <t>TK30902</t>
  </si>
  <si>
    <t>2021-04-14, 00:07</t>
  </si>
  <si>
    <t>TK30907</t>
  </si>
  <si>
    <t>2021-04-14, 12:11</t>
  </si>
  <si>
    <t>TK30914</t>
  </si>
  <si>
    <t>2021-04-14, 13:15</t>
  </si>
  <si>
    <t>TK30922</t>
  </si>
  <si>
    <t>2021-04-14, 17:07</t>
  </si>
  <si>
    <t>TK30929</t>
  </si>
  <si>
    <t>2021-04-14, 21:35</t>
  </si>
  <si>
    <t>TK30932</t>
  </si>
  <si>
    <t>2021-04-15, 21:29</t>
  </si>
  <si>
    <t>TK30939</t>
  </si>
  <si>
    <t>2021-04-15, 22:03</t>
  </si>
  <si>
    <t>TK30943</t>
  </si>
  <si>
    <t>2021-04-15, 22:29</t>
  </si>
  <si>
    <t>TK30946</t>
  </si>
  <si>
    <t>2021-04-16, 00:25</t>
  </si>
  <si>
    <t>TK30951</t>
  </si>
  <si>
    <t>2021-04-16, 10:06</t>
  </si>
  <si>
    <t>TK30958</t>
  </si>
  <si>
    <t>2021-04-16, 13:16</t>
  </si>
  <si>
    <t>TK30964</t>
  </si>
  <si>
    <t>2021-04-16, 16:28</t>
  </si>
  <si>
    <t>TK30970</t>
  </si>
  <si>
    <t>2021-04-16, 20:00</t>
  </si>
  <si>
    <t>TK30972</t>
  </si>
  <si>
    <t>2021-04-17, 00:12</t>
  </si>
  <si>
    <t>TK30976</t>
  </si>
  <si>
    <t>2021-04-17, 00:25</t>
  </si>
  <si>
    <t>TK30981</t>
  </si>
  <si>
    <t>2021-04-17, 07:35</t>
  </si>
  <si>
    <t>TK30984</t>
  </si>
  <si>
    <t>2021-04-17, 08:18</t>
  </si>
  <si>
    <t>TK30988</t>
  </si>
  <si>
    <t>2021-04-17, 09:00</t>
  </si>
  <si>
    <t>TK30992</t>
  </si>
  <si>
    <t>2021-04-17, 09:07</t>
  </si>
  <si>
    <t>TK30993</t>
  </si>
  <si>
    <t>2021-04-17, 12:01</t>
  </si>
  <si>
    <t>TK30999</t>
  </si>
  <si>
    <t>2021-04-17, 12:04</t>
  </si>
  <si>
    <t>TK31003</t>
  </si>
  <si>
    <t>2021-04-17, 12:10</t>
  </si>
  <si>
    <t>TK31007</t>
  </si>
  <si>
    <t>2021-04-17, 13:06</t>
  </si>
  <si>
    <t>TK31012</t>
  </si>
  <si>
    <t>2021-04-17, 13:25</t>
  </si>
  <si>
    <t>TK31016</t>
  </si>
  <si>
    <t>2021-04-17, 14:02</t>
  </si>
  <si>
    <t>TK31026</t>
  </si>
  <si>
    <t>2021-04-17, 16:28</t>
  </si>
  <si>
    <t>TK31033</t>
  </si>
  <si>
    <t>2021-04-17, 21:02</t>
  </si>
  <si>
    <t>TK31039</t>
  </si>
  <si>
    <t>2021-04-17, 21:48</t>
  </si>
  <si>
    <t>TK31044</t>
  </si>
  <si>
    <t>2021-04-18, 00:09</t>
  </si>
  <si>
    <t>TK31048</t>
  </si>
  <si>
    <t>2021-04-18, 01:03</t>
  </si>
  <si>
    <t>TK31055</t>
  </si>
  <si>
    <t>2021-04-18, 07:16</t>
  </si>
  <si>
    <t>TK31060</t>
  </si>
  <si>
    <t>2021-04-18, 10:05</t>
  </si>
  <si>
    <t>TK31062</t>
  </si>
  <si>
    <t>2021-04-18, 10:41</t>
  </si>
  <si>
    <t>TK31068</t>
  </si>
  <si>
    <t>2021-04-18, 11:22</t>
  </si>
  <si>
    <t>TK31069</t>
  </si>
  <si>
    <t>2021-04-18, 12:06</t>
  </si>
  <si>
    <t>TK31077</t>
  </si>
  <si>
    <t>2021-04-18, 12:10</t>
  </si>
  <si>
    <t>TK31081</t>
  </si>
  <si>
    <t>2021-04-18, 13:02</t>
  </si>
  <si>
    <t>TK31089</t>
  </si>
  <si>
    <t>2021-04-18, 13:03</t>
  </si>
  <si>
    <t>TK31093</t>
  </si>
  <si>
    <t>2021-04-18, 14:09</t>
  </si>
  <si>
    <t>TK31097</t>
  </si>
  <si>
    <t>2021-04-18, 15:10</t>
  </si>
  <si>
    <t>TK31104</t>
  </si>
  <si>
    <t>2021-04-18, 20:03</t>
  </si>
  <si>
    <t>TK31109</t>
  </si>
  <si>
    <t>2021-04-18, 20:37</t>
  </si>
  <si>
    <t>TK31112</t>
  </si>
  <si>
    <t>2021-04-18, 21:07</t>
  </si>
  <si>
    <t>TK31118</t>
  </si>
  <si>
    <t>2021-04-18, 22:13</t>
  </si>
  <si>
    <t>TK31124</t>
  </si>
  <si>
    <t>2021-04-18, 22:23</t>
  </si>
  <si>
    <t>TK31128</t>
  </si>
  <si>
    <t>2021-04-19, 15:18</t>
  </si>
  <si>
    <t>TK31130</t>
  </si>
  <si>
    <t>2021-04-19, 19:01</t>
  </si>
  <si>
    <t>TK31136</t>
  </si>
  <si>
    <t>2021-04-19, 20:02</t>
  </si>
  <si>
    <t>TK31141</t>
  </si>
  <si>
    <t>2021-04-20, 09:12</t>
  </si>
  <si>
    <t>TK31145</t>
  </si>
  <si>
    <t>2021-04-20, 11:06</t>
  </si>
  <si>
    <t>TK31154</t>
  </si>
  <si>
    <t>2021-04-20, 21:00</t>
  </si>
  <si>
    <t>TK31160</t>
  </si>
  <si>
    <t>2021-04-20, 22:33</t>
  </si>
  <si>
    <t>TK31162</t>
  </si>
  <si>
    <t>2021-04-21, 00:03</t>
  </si>
  <si>
    <t>TK31172</t>
  </si>
  <si>
    <t>2021-04-21, 00:05</t>
  </si>
  <si>
    <t>TK31179</t>
  </si>
  <si>
    <t>2021-04-22, 09:02</t>
  </si>
  <si>
    <t>TK31184</t>
  </si>
  <si>
    <t>2021-04-22, 10:16</t>
  </si>
  <si>
    <t>TK31188</t>
  </si>
  <si>
    <t>2021-04-22, 12:04</t>
  </si>
  <si>
    <t>TK31196</t>
  </si>
  <si>
    <t>2021-04-22, 12:06</t>
  </si>
  <si>
    <t>TK31200</t>
  </si>
  <si>
    <t>2021-04-22, 13:20</t>
  </si>
  <si>
    <t>TK31205</t>
  </si>
  <si>
    <t>2021-04-22, 15:14</t>
  </si>
  <si>
    <t>TK31211</t>
  </si>
  <si>
    <t>2021-04-22, 22:02</t>
  </si>
  <si>
    <t>TK31214</t>
  </si>
  <si>
    <t>TK31218</t>
  </si>
  <si>
    <t>2021-04-22, 23:09</t>
  </si>
  <si>
    <t>TK31223</t>
  </si>
  <si>
    <t>2021-04-23, 00:04</t>
  </si>
  <si>
    <t>TK31230</t>
  </si>
  <si>
    <t>2021-04-23, 00:58</t>
  </si>
  <si>
    <t>TK31235</t>
  </si>
  <si>
    <t>2021-04-23, 20:11</t>
  </si>
  <si>
    <t>TK31238</t>
  </si>
  <si>
    <t>2021-04-23, 21:07</t>
  </si>
  <si>
    <t>TK31243</t>
  </si>
  <si>
    <t>2021-04-23, 22:17</t>
  </si>
  <si>
    <t>TK31248</t>
  </si>
  <si>
    <t>2021-04-24, 07:06</t>
  </si>
  <si>
    <t>TK31252</t>
  </si>
  <si>
    <t>2021-04-24, 09:12</t>
  </si>
  <si>
    <t>TK31253</t>
  </si>
  <si>
    <t>2021-04-24, 12:31</t>
  </si>
  <si>
    <t>TK31256</t>
  </si>
  <si>
    <t>2021-04-24, 13:05</t>
  </si>
  <si>
    <t>TK31261</t>
  </si>
  <si>
    <t>2021-04-24, 13:18</t>
  </si>
  <si>
    <t>TK31269</t>
  </si>
  <si>
    <t>2021-04-24, 20:05</t>
  </si>
  <si>
    <t>TK31278</t>
  </si>
  <si>
    <t>2021-04-24, 20:23</t>
  </si>
  <si>
    <t>TK31286</t>
  </si>
  <si>
    <t>2021-04-24, 23:18</t>
  </si>
  <si>
    <t>TK31288</t>
  </si>
  <si>
    <t>2021-04-25, 06:21</t>
  </si>
  <si>
    <t>TK31298</t>
  </si>
  <si>
    <t>2021-04-25, 07:05</t>
  </si>
  <si>
    <t>TK31306</t>
  </si>
  <si>
    <t>TK31312</t>
  </si>
  <si>
    <t>2021-04-25, 12:10</t>
  </si>
  <si>
    <t>TK31319</t>
  </si>
  <si>
    <t>2021-04-25, 12:12</t>
  </si>
  <si>
    <t>TK31327</t>
  </si>
  <si>
    <t>2021-04-25, 17:38</t>
  </si>
  <si>
    <t>TK31334</t>
  </si>
  <si>
    <t>2021-04-25, 21:53</t>
  </si>
  <si>
    <t>TK31336</t>
  </si>
  <si>
    <t>2021-04-25, 22:33</t>
  </si>
  <si>
    <t>TK31343</t>
  </si>
  <si>
    <t>2021-04-25, 22:55</t>
  </si>
  <si>
    <t>TK31347</t>
  </si>
  <si>
    <t>2021-04-25, 23:16</t>
  </si>
  <si>
    <t>TK31352</t>
  </si>
  <si>
    <t>2021-04-25, 23:56</t>
  </si>
  <si>
    <t>TK31360</t>
  </si>
  <si>
    <t>2021-04-26, 11:00</t>
  </si>
  <si>
    <t>TK31366</t>
  </si>
  <si>
    <t>2021-04-27, 00:02</t>
  </si>
  <si>
    <t>TK31371</t>
  </si>
  <si>
    <t>2021-04-27, 01:10</t>
  </si>
  <si>
    <t>TK31373</t>
  </si>
  <si>
    <t>2021-04-27, 06:17</t>
  </si>
  <si>
    <t>TK31379</t>
  </si>
  <si>
    <t>2021-04-27, 13:12</t>
  </si>
  <si>
    <t>TK31382</t>
  </si>
  <si>
    <t>2021-04-28, 00:37</t>
  </si>
  <si>
    <t>TK31390</t>
  </si>
  <si>
    <t>2021-04-28, 12:43</t>
  </si>
  <si>
    <t>TK31396</t>
  </si>
  <si>
    <t>2021-04-28, 13:04</t>
  </si>
  <si>
    <t>TK31406</t>
  </si>
  <si>
    <t>2021-04-28, 21:19</t>
  </si>
  <si>
    <t>TK31411</t>
  </si>
  <si>
    <t>2021-04-29, 00:03</t>
  </si>
  <si>
    <t>TK31419</t>
  </si>
  <si>
    <t>2021-04-29, 12:05</t>
  </si>
  <si>
    <t>TK31425</t>
  </si>
  <si>
    <t>2021-04-29, 13:20</t>
  </si>
  <si>
    <t>TK31432</t>
  </si>
  <si>
    <t>2021-04-29, 20:22</t>
  </si>
  <si>
    <t>TK31433</t>
  </si>
  <si>
    <t>2021-04-29, 21:07</t>
  </si>
  <si>
    <t>TK31434</t>
  </si>
  <si>
    <t>2021-04-30, 06:11</t>
  </si>
  <si>
    <t>TK31439</t>
  </si>
  <si>
    <t>2021-04-30, 07:36</t>
  </si>
  <si>
    <t>TK31442</t>
  </si>
  <si>
    <t>2021-04-30, 11:06</t>
  </si>
  <si>
    <t>TK31448</t>
  </si>
  <si>
    <t>TK31453</t>
  </si>
  <si>
    <t>2021-04-30, 16:47</t>
  </si>
  <si>
    <t>TK31460</t>
  </si>
  <si>
    <t>2021-04-30, 20:12</t>
  </si>
  <si>
    <t>TK31465</t>
  </si>
  <si>
    <t>2021-04-30, 21:31</t>
  </si>
  <si>
    <t>TK31469</t>
  </si>
  <si>
    <t>2021-04-30, 23:32</t>
  </si>
  <si>
    <t>TK31476</t>
  </si>
  <si>
    <t>2021-05-01, 00:10</t>
  </si>
  <si>
    <t>TK31480</t>
  </si>
  <si>
    <t>2021-05-01, 00:19</t>
  </si>
  <si>
    <t>TK31481</t>
  </si>
  <si>
    <t>2021-05-01, 01:01</t>
  </si>
  <si>
    <t>TK31483</t>
  </si>
  <si>
    <t>2021-05-01, 01:42</t>
  </si>
  <si>
    <t>TK31492</t>
  </si>
  <si>
    <t>2021-05-01, 06:29</t>
  </si>
  <si>
    <t>TK31496</t>
  </si>
  <si>
    <t>2021-05-01, 13:15</t>
  </si>
  <si>
    <t>TK31504</t>
  </si>
  <si>
    <t>2021-05-01, 17:32</t>
  </si>
  <si>
    <t>TK31509</t>
  </si>
  <si>
    <t>2021-05-01, 20:11</t>
  </si>
  <si>
    <t>TK31514</t>
  </si>
  <si>
    <t>2021-05-01, 21:05</t>
  </si>
  <si>
    <t>TK31515</t>
  </si>
  <si>
    <t>2021-05-01, 22:03</t>
  </si>
  <si>
    <t>TK31518</t>
  </si>
  <si>
    <t>2021-05-01, 23:01</t>
  </si>
  <si>
    <t>TK31521</t>
  </si>
  <si>
    <t>2021-05-01, 23:09</t>
  </si>
  <si>
    <t>TK31525</t>
  </si>
  <si>
    <t>2021-05-02, 00:15</t>
  </si>
  <si>
    <t>TK31526</t>
  </si>
  <si>
    <t>2021-05-02, 00:33</t>
  </si>
  <si>
    <t>TK31533</t>
  </si>
  <si>
    <t>2021-05-02, 06:24</t>
  </si>
  <si>
    <t>TK31538</t>
  </si>
  <si>
    <t>2021-05-02, 07:05</t>
  </si>
  <si>
    <t>TK31542</t>
  </si>
  <si>
    <t>2021-05-02, 09:17</t>
  </si>
  <si>
    <t>TK31550</t>
  </si>
  <si>
    <t>TK31553</t>
  </si>
  <si>
    <t>2021-05-02, 12:03</t>
  </si>
  <si>
    <t>TK31560</t>
  </si>
  <si>
    <t>2021-05-02, 12:04</t>
  </si>
  <si>
    <t>TK31561</t>
  </si>
  <si>
    <t>2021-05-02, 14:34</t>
  </si>
  <si>
    <t>TK31571</t>
  </si>
  <si>
    <t>2021-05-02, 15:10</t>
  </si>
  <si>
    <t>TK31579</t>
  </si>
  <si>
    <t>2021-05-02, 19:21</t>
  </si>
  <si>
    <t>TK31587</t>
  </si>
  <si>
    <t>2021-05-02, 21:07</t>
  </si>
  <si>
    <t>TK31591</t>
  </si>
  <si>
    <t>2021-05-02, 21:21</t>
  </si>
  <si>
    <t>TK31600</t>
  </si>
  <si>
    <t>2021-05-02, 22:05</t>
  </si>
  <si>
    <t>TK31601</t>
  </si>
  <si>
    <t>TK31606</t>
  </si>
  <si>
    <t>2021-05-02, 23:23</t>
  </si>
  <si>
    <t>TK31610</t>
  </si>
  <si>
    <t>2021-05-03, 13:13</t>
  </si>
  <si>
    <t>TK31613</t>
  </si>
  <si>
    <t>2021-05-03, 20:14</t>
  </si>
  <si>
    <t>TK31620</t>
  </si>
  <si>
    <t>2021-05-03, 22:12</t>
  </si>
  <si>
    <t>TK31629</t>
  </si>
  <si>
    <t>2021-05-03, 23:05</t>
  </si>
  <si>
    <t>TK31633</t>
  </si>
  <si>
    <t>TK31639</t>
  </si>
  <si>
    <t>2021-05-03, 23:18</t>
  </si>
  <si>
    <t>TK31644</t>
  </si>
  <si>
    <t>2021-05-04, 00:23</t>
  </si>
  <si>
    <t>TK31649</t>
  </si>
  <si>
    <t>2021-05-04, 12:11</t>
  </si>
  <si>
    <t>TK31655</t>
  </si>
  <si>
    <t>2021-05-04, 12:17</t>
  </si>
  <si>
    <t>TK31659</t>
  </si>
  <si>
    <t>2021-05-04, 13:09</t>
  </si>
  <si>
    <t>TK31665</t>
  </si>
  <si>
    <t>2021-05-04, 16:03</t>
  </si>
  <si>
    <t>TK31669</t>
  </si>
  <si>
    <t>2021-05-04, 21:15</t>
  </si>
  <si>
    <t>TK31670</t>
  </si>
  <si>
    <t>2021-05-04, 23:16</t>
  </si>
  <si>
    <t>TK31676</t>
  </si>
  <si>
    <t>2021-05-05, 00:06</t>
  </si>
  <si>
    <t>TK31680</t>
  </si>
  <si>
    <t>2021-05-05, 00:09</t>
  </si>
  <si>
    <t>TK31681</t>
  </si>
  <si>
    <t>2021-05-05, 01:58</t>
  </si>
  <si>
    <t>TK31689</t>
  </si>
  <si>
    <t>2021-05-05, 17:00</t>
  </si>
  <si>
    <t>TK31692</t>
  </si>
  <si>
    <t>2021-05-05, 20:11</t>
  </si>
  <si>
    <t>TK31693</t>
  </si>
  <si>
    <t>2021-05-06, 01:18</t>
  </si>
  <si>
    <t>TK31698</t>
  </si>
  <si>
    <t>2021-05-06, 01:40</t>
  </si>
  <si>
    <t>TK31703</t>
  </si>
  <si>
    <t>2021-05-06, 06:08</t>
  </si>
  <si>
    <t>TK31709</t>
  </si>
  <si>
    <t>2021-05-06, 08:27</t>
  </si>
  <si>
    <t>TK31714</t>
  </si>
  <si>
    <t>2021-05-06, 10:24</t>
  </si>
  <si>
    <t>TK31718</t>
  </si>
  <si>
    <t>2021-05-06, 10:32</t>
  </si>
  <si>
    <t>TK31724</t>
  </si>
  <si>
    <t>2021-05-06, 12:07</t>
  </si>
  <si>
    <t>TK31729</t>
  </si>
  <si>
    <t>2021-05-06, 12:14</t>
  </si>
  <si>
    <t>TK31735</t>
  </si>
  <si>
    <t>2021-05-06, 17:27</t>
  </si>
  <si>
    <t>TK31740</t>
  </si>
  <si>
    <t>2021-05-06, 21:11</t>
  </si>
  <si>
    <t>TK31747</t>
  </si>
  <si>
    <t>2021-05-07, 00:06</t>
  </si>
  <si>
    <t>TK31752</t>
  </si>
  <si>
    <t>2021-05-07, 00:22</t>
  </si>
  <si>
    <t>TK31759</t>
  </si>
  <si>
    <t>2021-05-07, 08:11</t>
  </si>
  <si>
    <t>TK31764</t>
  </si>
  <si>
    <t>2021-05-07, 08:29</t>
  </si>
  <si>
    <t>TK31766</t>
  </si>
  <si>
    <t>2021-05-07, 09:40</t>
  </si>
  <si>
    <t>TK31770</t>
  </si>
  <si>
    <t>2021-05-07, 11:20</t>
  </si>
  <si>
    <t>TK31775</t>
  </si>
  <si>
    <t>2021-05-07, 14:13</t>
  </si>
  <si>
    <t>TK31782</t>
  </si>
  <si>
    <t>2021-05-07, 18:03</t>
  </si>
  <si>
    <t>TK31791</t>
  </si>
  <si>
    <t>2021-05-07, 20:00</t>
  </si>
  <si>
    <t>TK31796</t>
  </si>
  <si>
    <t>2021-05-07, 20:46</t>
  </si>
  <si>
    <t>TK31797</t>
  </si>
  <si>
    <t>2021-05-08, 00:04</t>
  </si>
  <si>
    <t>TK31799</t>
  </si>
  <si>
    <t>2021-05-08, 00:15</t>
  </si>
  <si>
    <t>TK31806</t>
  </si>
  <si>
    <t>2021-05-08, 00:25</t>
  </si>
  <si>
    <t>TK31812</t>
  </si>
  <si>
    <t>2021-05-08, 01:11</t>
  </si>
  <si>
    <t>TK31817</t>
  </si>
  <si>
    <t>2021-05-08, 11:28</t>
  </si>
  <si>
    <t>TK31820</t>
  </si>
  <si>
    <t>2021-05-08, 12:02</t>
  </si>
  <si>
    <t>TK31830</t>
  </si>
  <si>
    <t>2021-05-08, 12:51</t>
  </si>
  <si>
    <t>TK31831</t>
  </si>
  <si>
    <t>2021-05-08, 13:00</t>
  </si>
  <si>
    <t>TK31840</t>
  </si>
  <si>
    <t>2021-05-08, 13:01</t>
  </si>
  <si>
    <t>TK31844</t>
  </si>
  <si>
    <t>2021-05-08, 13:15</t>
  </si>
  <si>
    <t>TK31849</t>
  </si>
  <si>
    <t>2021-05-08, 16:18</t>
  </si>
  <si>
    <t>TK31852</t>
  </si>
  <si>
    <t>2021-05-08, 16:43</t>
  </si>
  <si>
    <t>TK31856</t>
  </si>
  <si>
    <t>2021-05-08, 17:08</t>
  </si>
  <si>
    <t>TK31864</t>
  </si>
  <si>
    <t>2021-05-08, 20:05</t>
  </si>
  <si>
    <t>TK31869</t>
  </si>
  <si>
    <t>2021-05-08, 20:07</t>
  </si>
  <si>
    <t>TK31875</t>
  </si>
  <si>
    <t>2021-05-08, 20:11</t>
  </si>
  <si>
    <t>TK31881</t>
  </si>
  <si>
    <t>2021-05-08, 20:40</t>
  </si>
  <si>
    <t>TK31890</t>
  </si>
  <si>
    <t>2021-05-08, 23:22</t>
  </si>
  <si>
    <t>TK31894</t>
  </si>
  <si>
    <t>2021-05-09, 00:13</t>
  </si>
  <si>
    <t>TK31900</t>
  </si>
  <si>
    <t>2021-05-09, 00:26</t>
  </si>
  <si>
    <t>TK31907</t>
  </si>
  <si>
    <t>2021-05-09, 00:34</t>
  </si>
  <si>
    <t>TK31915</t>
  </si>
  <si>
    <t>2021-05-09, 00:39</t>
  </si>
  <si>
    <t>TK31918</t>
  </si>
  <si>
    <t>2021-05-09, 01:26</t>
  </si>
  <si>
    <t>TK31927</t>
  </si>
  <si>
    <t>2021-05-09, 10:32</t>
  </si>
  <si>
    <t>TK31932</t>
  </si>
  <si>
    <t>2021-05-09, 12:05</t>
  </si>
  <si>
    <t>TK31939</t>
  </si>
  <si>
    <t>2021-05-09, 13:08</t>
  </si>
  <si>
    <t>TK31949</t>
  </si>
  <si>
    <t>2021-05-09, 14:08</t>
  </si>
  <si>
    <t>TK31955</t>
  </si>
  <si>
    <t>2021-05-09, 14:25</t>
  </si>
  <si>
    <t>TK31963</t>
  </si>
  <si>
    <t>2021-05-09, 15:00</t>
  </si>
  <si>
    <t>TK31968</t>
  </si>
  <si>
    <t>2021-05-09, 16:32</t>
  </si>
  <si>
    <t>TK31972</t>
  </si>
  <si>
    <t>TK31980</t>
  </si>
  <si>
    <t>2021-05-09, 19:14</t>
  </si>
  <si>
    <t>TK31986</t>
  </si>
  <si>
    <t>2021-05-09, 19:42</t>
  </si>
  <si>
    <t>TK31993</t>
  </si>
  <si>
    <t>2021-05-09, 20:20</t>
  </si>
  <si>
    <t>TK31996</t>
  </si>
  <si>
    <t>2021-05-09, 20:32</t>
  </si>
  <si>
    <t>TK32002</t>
  </si>
  <si>
    <t>2021-05-09, 20:39</t>
  </si>
  <si>
    <t>TK32006</t>
  </si>
  <si>
    <t>2021-05-09, 21:03</t>
  </si>
  <si>
    <t>TK32009</t>
  </si>
  <si>
    <t>2021-05-09, 21:07</t>
  </si>
  <si>
    <t>TK32016</t>
  </si>
  <si>
    <t>2021-05-09, 21:18</t>
  </si>
  <si>
    <t>TK32019</t>
  </si>
  <si>
    <t>2021-05-09, 22:08</t>
  </si>
  <si>
    <t>TK32028</t>
  </si>
  <si>
    <t>2021-05-09, 22:09</t>
  </si>
  <si>
    <t>TK32033</t>
  </si>
  <si>
    <t>2021-05-09, 22:34</t>
  </si>
  <si>
    <t>TK32038</t>
  </si>
  <si>
    <t>TK32044</t>
  </si>
  <si>
    <t>2021-05-09, 23:01</t>
  </si>
  <si>
    <t>TK32047</t>
  </si>
  <si>
    <t>2021-05-09, 23:07</t>
  </si>
  <si>
    <t>TK32053</t>
  </si>
  <si>
    <t>2021-05-10, 13:08</t>
  </si>
  <si>
    <t>TK32056</t>
  </si>
  <si>
    <t>2021-05-10, 14:31</t>
  </si>
  <si>
    <t>TK32058</t>
  </si>
  <si>
    <t>2021-05-10, 18:22</t>
  </si>
  <si>
    <t>TK32066</t>
  </si>
  <si>
    <t>2021-05-11, 00:04</t>
  </si>
  <si>
    <t>TK32071</t>
  </si>
  <si>
    <t>2021-05-11, 00:29</t>
  </si>
  <si>
    <t>TK32076</t>
  </si>
  <si>
    <t>2021-05-11, 10:16</t>
  </si>
  <si>
    <t>TK32083</t>
  </si>
  <si>
    <t>2021-05-11, 13:25</t>
  </si>
  <si>
    <t>TK32089</t>
  </si>
  <si>
    <t>2021-05-11, 20:30</t>
  </si>
  <si>
    <t>TK32093</t>
  </si>
  <si>
    <t>2021-05-11, 21:23</t>
  </si>
  <si>
    <t>TK32101</t>
  </si>
  <si>
    <t>2021-05-12, 07:11</t>
  </si>
  <si>
    <t>TK32106</t>
  </si>
  <si>
    <t>2021-05-12, 12:27</t>
  </si>
  <si>
    <t>TK32111</t>
  </si>
  <si>
    <t>2021-05-12, 13:34</t>
  </si>
  <si>
    <t>TK32117</t>
  </si>
  <si>
    <t>2021-05-12, 22:09</t>
  </si>
  <si>
    <t>TK32126</t>
  </si>
  <si>
    <t>2021-05-13, 02:19</t>
  </si>
  <si>
    <t>TK32136</t>
  </si>
  <si>
    <t>2021-05-13, 15:04</t>
  </si>
  <si>
    <t>TK32139</t>
  </si>
  <si>
    <t>2021-05-13, 15:12</t>
  </si>
  <si>
    <t>TK32146</t>
  </si>
  <si>
    <t>2021-05-13, 20:12</t>
  </si>
  <si>
    <t>TK32151</t>
  </si>
  <si>
    <t>2021-05-13, 21:25</t>
  </si>
  <si>
    <t>TK32153</t>
  </si>
  <si>
    <t>2021-05-13, 21:27</t>
  </si>
  <si>
    <t>TK32155</t>
  </si>
  <si>
    <t>2021-05-13, 21:40</t>
  </si>
  <si>
    <t>TK32157</t>
  </si>
  <si>
    <t>2021-05-13, 23:07</t>
  </si>
  <si>
    <t>TK32161</t>
  </si>
  <si>
    <t>2021-05-14, 07:00</t>
  </si>
  <si>
    <t>TK32165</t>
  </si>
  <si>
    <t>2021-05-14, 13:18</t>
  </si>
  <si>
    <t>TK32167</t>
  </si>
  <si>
    <t>2021-05-14, 15:33</t>
  </si>
  <si>
    <t>TK32172</t>
  </si>
  <si>
    <t>2021-05-14, 20:02</t>
  </si>
  <si>
    <t>TK32178</t>
  </si>
  <si>
    <t>2021-05-14, 20:05</t>
  </si>
  <si>
    <t>TK32186</t>
  </si>
  <si>
    <t>2021-05-14, 23:11</t>
  </si>
  <si>
    <t>TK32194</t>
  </si>
  <si>
    <t>2021-05-15, 06:11</t>
  </si>
  <si>
    <t>TK32198</t>
  </si>
  <si>
    <t>2021-05-15, 10:01</t>
  </si>
  <si>
    <t>TK32201</t>
  </si>
  <si>
    <t>2021-05-15, 10:02</t>
  </si>
  <si>
    <t>TK32209</t>
  </si>
  <si>
    <t>2021-05-15, 12:06</t>
  </si>
  <si>
    <t>TK32218</t>
  </si>
  <si>
    <t>2021-05-15, 12:11</t>
  </si>
  <si>
    <t>TK32223</t>
  </si>
  <si>
    <t>2021-05-15, 13:15</t>
  </si>
  <si>
    <t>TK32227</t>
  </si>
  <si>
    <t>2021-05-15, 13:28</t>
  </si>
  <si>
    <t>TK32228</t>
  </si>
  <si>
    <t>2021-05-15, 13:36</t>
  </si>
  <si>
    <t>TK32236</t>
  </si>
  <si>
    <t>2021-05-15, 13:43</t>
  </si>
  <si>
    <t>TK32242</t>
  </si>
  <si>
    <t>2021-05-15, 14:02</t>
  </si>
  <si>
    <t>TK32246</t>
  </si>
  <si>
    <t>2021-05-15, 15:09</t>
  </si>
  <si>
    <t>TK32253</t>
  </si>
  <si>
    <t>2021-05-15, 15:12</t>
  </si>
  <si>
    <t>TK32257</t>
  </si>
  <si>
    <t>2021-05-15, 15:14</t>
  </si>
  <si>
    <t>TK32260</t>
  </si>
  <si>
    <t>2021-05-15, 20:02</t>
  </si>
  <si>
    <t>TK32263</t>
  </si>
  <si>
    <t>2021-05-15, 21:05</t>
  </si>
  <si>
    <t>TK32269</t>
  </si>
  <si>
    <t>2021-05-15, 21:34</t>
  </si>
  <si>
    <t>TK32275</t>
  </si>
  <si>
    <t>2021-05-15, 22:04</t>
  </si>
  <si>
    <t>TK32280</t>
  </si>
  <si>
    <t>2021-05-15, 22:41</t>
  </si>
  <si>
    <t>TK32283</t>
  </si>
  <si>
    <t>2021-05-15, 23:08</t>
  </si>
  <si>
    <t>TK32293</t>
  </si>
  <si>
    <t>2021-05-15, 23:31</t>
  </si>
  <si>
    <t>TK32294</t>
  </si>
  <si>
    <t>2021-05-16, 00:03</t>
  </si>
  <si>
    <t>TK32301</t>
  </si>
  <si>
    <t>2021-05-16, 00:05</t>
  </si>
  <si>
    <t>TK32302</t>
  </si>
  <si>
    <t>2021-05-16, 06:02</t>
  </si>
  <si>
    <t>TK32310</t>
  </si>
  <si>
    <t>2021-05-16, 07:08</t>
  </si>
  <si>
    <t>TK32315</t>
  </si>
  <si>
    <t>2021-05-16, 12:00</t>
  </si>
  <si>
    <t>TK32319</t>
  </si>
  <si>
    <t>2021-05-16, 16:24</t>
  </si>
  <si>
    <t>TK32328</t>
  </si>
  <si>
    <t>2021-05-16, 19:04</t>
  </si>
  <si>
    <t>TK32335</t>
  </si>
  <si>
    <t>2021-05-16, 20:03</t>
  </si>
  <si>
    <t>TK32339</t>
  </si>
  <si>
    <t>2021-05-16, 20:07</t>
  </si>
  <si>
    <t>TK32344</t>
  </si>
  <si>
    <t>2021-05-16, 22:06</t>
  </si>
  <si>
    <t>TK32353</t>
  </si>
  <si>
    <t>2021-05-16, 23:56</t>
  </si>
  <si>
    <t>TK32357</t>
  </si>
  <si>
    <t>2021-05-17, 00:19</t>
  </si>
  <si>
    <t>TK32362</t>
  </si>
  <si>
    <t>2021-05-17, 09:06</t>
  </si>
  <si>
    <t>TK32366</t>
  </si>
  <si>
    <t>2021-05-17, 11:17</t>
  </si>
  <si>
    <t>TK32371</t>
  </si>
  <si>
    <t>2021-05-17, 13:40</t>
  </si>
  <si>
    <t>TK32372</t>
  </si>
  <si>
    <t>2021-05-18, 10:08</t>
  </si>
  <si>
    <t>TK32382</t>
  </si>
  <si>
    <t>2021-05-18, 12:00</t>
  </si>
  <si>
    <t>TK32387</t>
  </si>
  <si>
    <t>2021-05-18, 12:10</t>
  </si>
  <si>
    <t>TK32389</t>
  </si>
  <si>
    <t>2021-05-18, 13:04</t>
  </si>
  <si>
    <t>TK32394</t>
  </si>
  <si>
    <t>2021-05-18, 20:08</t>
  </si>
  <si>
    <t>TK32399</t>
  </si>
  <si>
    <t>2021-05-18, 20:27</t>
  </si>
  <si>
    <t>TK32401</t>
  </si>
  <si>
    <t>2021-05-19, 00:04</t>
  </si>
  <si>
    <t>TK32406</t>
  </si>
  <si>
    <t>2021-05-19, 00:26</t>
  </si>
  <si>
    <t>TK32411</t>
  </si>
  <si>
    <t>2021-05-19, 03:34</t>
  </si>
  <si>
    <t>TK32417</t>
  </si>
  <si>
    <t>2021-05-19, 10:17</t>
  </si>
  <si>
    <t>TK32424</t>
  </si>
  <si>
    <t>2021-05-19, 12:17</t>
  </si>
  <si>
    <t>TK32430</t>
  </si>
  <si>
    <t>2021-05-19, 20:17</t>
  </si>
  <si>
    <t>TK32437</t>
  </si>
  <si>
    <t>2021-05-19, 22:17</t>
  </si>
  <si>
    <t>TK32444</t>
  </si>
  <si>
    <t>2021-05-19, 23:00</t>
  </si>
  <si>
    <t>TK32452</t>
  </si>
  <si>
    <t>2021-05-20, 07:33</t>
  </si>
  <si>
    <t>TK32457</t>
  </si>
  <si>
    <t>2021-05-20, 09:08</t>
  </si>
  <si>
    <t>TK32465</t>
  </si>
  <si>
    <t>2021-05-20, 10:00</t>
  </si>
  <si>
    <t>TK32472</t>
  </si>
  <si>
    <t>2021-05-20, 10:14</t>
  </si>
  <si>
    <t>TK32479</t>
  </si>
  <si>
    <t>2021-05-20, 10:28</t>
  </si>
  <si>
    <t>TK32487</t>
  </si>
  <si>
    <t>2021-05-20, 11:03</t>
  </si>
  <si>
    <t>TK32493</t>
  </si>
  <si>
    <t>2021-05-20, 11:24</t>
  </si>
  <si>
    <t>TK32501</t>
  </si>
  <si>
    <t>2021-05-20, 12:03</t>
  </si>
  <si>
    <t>TK32504</t>
  </si>
  <si>
    <t>2021-05-20, 13:03</t>
  </si>
  <si>
    <t>TK32515</t>
  </si>
  <si>
    <t>2021-05-20, 13:05</t>
  </si>
  <si>
    <t>TK32521</t>
  </si>
  <si>
    <t>2021-05-20, 21:02</t>
  </si>
  <si>
    <t>TK32525</t>
  </si>
  <si>
    <t>2021-05-20, 23:04</t>
  </si>
  <si>
    <t>TK32528</t>
  </si>
  <si>
    <t>2021-05-20, 23:09</t>
  </si>
  <si>
    <t>TK32530</t>
  </si>
  <si>
    <t>2021-05-21, 09:30</t>
  </si>
  <si>
    <t>TK32531</t>
  </si>
  <si>
    <t>2021-05-21, 10:41</t>
  </si>
  <si>
    <t>TK32540</t>
  </si>
  <si>
    <t>2021-05-21, 12:15</t>
  </si>
  <si>
    <t>TK32543</t>
  </si>
  <si>
    <t>2021-05-21, 20:06</t>
  </si>
  <si>
    <t>TK32547</t>
  </si>
  <si>
    <t>2021-05-21, 20:11</t>
  </si>
  <si>
    <t>TK32552</t>
  </si>
  <si>
    <t>2021-05-21, 21:50</t>
  </si>
  <si>
    <t>TK32554</t>
  </si>
  <si>
    <t>2021-05-22, 00:05</t>
  </si>
  <si>
    <t>TK32555</t>
  </si>
  <si>
    <t>2021-05-22, 00:07</t>
  </si>
  <si>
    <t>TK32561</t>
  </si>
  <si>
    <t>2021-05-22, 00:09</t>
  </si>
  <si>
    <t>TK32565</t>
  </si>
  <si>
    <t>2021-05-22, 12:23</t>
  </si>
  <si>
    <t>TK32570</t>
  </si>
  <si>
    <t>2021-05-22, 13:04</t>
  </si>
  <si>
    <t>TK32580</t>
  </si>
  <si>
    <t>2021-05-22, 13:26</t>
  </si>
  <si>
    <t>TK32582</t>
  </si>
  <si>
    <t>2021-05-22, 18:09</t>
  </si>
  <si>
    <t>TK32587</t>
  </si>
  <si>
    <t>2021-05-22, 20:03</t>
  </si>
  <si>
    <t>TK32591</t>
  </si>
  <si>
    <t>2021-05-22, 20:10</t>
  </si>
  <si>
    <t>TK32598</t>
  </si>
  <si>
    <t>2021-05-22, 20:45</t>
  </si>
  <si>
    <t>TK32604</t>
  </si>
  <si>
    <t>2021-05-22, 21:48</t>
  </si>
  <si>
    <t>TK32611</t>
  </si>
  <si>
    <t>2021-05-22, 22:05</t>
  </si>
  <si>
    <t>TK32616</t>
  </si>
  <si>
    <t>2021-05-22, 22:07</t>
  </si>
  <si>
    <t>TK32624</t>
  </si>
  <si>
    <t>2021-05-23, 01:02</t>
  </si>
  <si>
    <t>TK32628</t>
  </si>
  <si>
    <t>2021-05-23, 01:35</t>
  </si>
  <si>
    <t>TK32629</t>
  </si>
  <si>
    <t>TK32634</t>
  </si>
  <si>
    <t>2021-05-23, 06:15</t>
  </si>
  <si>
    <t>TK32636</t>
  </si>
  <si>
    <t>2021-05-23, 08:06</t>
  </si>
  <si>
    <t>TK32640</t>
  </si>
  <si>
    <t>2021-05-23, 09:09</t>
  </si>
  <si>
    <t>TK32646</t>
  </si>
  <si>
    <t>2021-05-23, 12:22</t>
  </si>
  <si>
    <t>TK32654</t>
  </si>
  <si>
    <t>2021-05-23, 13:11</t>
  </si>
  <si>
    <t>TK32661</t>
  </si>
  <si>
    <t>2021-05-23, 15:08</t>
  </si>
  <si>
    <t>TK32662</t>
  </si>
  <si>
    <t>TK32670</t>
  </si>
  <si>
    <t>2021-05-23, 17:16</t>
  </si>
  <si>
    <t>TK32674</t>
  </si>
  <si>
    <t>2021-05-23, 20:00</t>
  </si>
  <si>
    <t>TK32677</t>
  </si>
  <si>
    <t>2021-05-23, 22:00</t>
  </si>
  <si>
    <t>TK32684</t>
  </si>
  <si>
    <t>2021-05-23, 22:04</t>
  </si>
  <si>
    <t>TK32689</t>
  </si>
  <si>
    <t>2021-05-23, 23:09</t>
  </si>
  <si>
    <t>TK32696</t>
  </si>
  <si>
    <t>TK32705</t>
  </si>
  <si>
    <t>2021-05-23, 23:45</t>
  </si>
  <si>
    <t>TK32706</t>
  </si>
  <si>
    <t>2021-05-24, 01:38</t>
  </si>
  <si>
    <t>TK32712</t>
  </si>
  <si>
    <t>2021-05-24, 22:35</t>
  </si>
  <si>
    <t>TK32718</t>
  </si>
  <si>
    <t>2021-05-24, 22:39</t>
  </si>
  <si>
    <t>TK32728</t>
  </si>
  <si>
    <t>2021-05-24, 23:10</t>
  </si>
  <si>
    <t>TK32731</t>
  </si>
  <si>
    <t>2021-05-25, 00:25</t>
  </si>
  <si>
    <t>TK32738</t>
  </si>
  <si>
    <t>2021-05-25, 00:44</t>
  </si>
  <si>
    <t>TK32744</t>
  </si>
  <si>
    <t>2021-05-25, 01:04</t>
  </si>
  <si>
    <t>TK32747</t>
  </si>
  <si>
    <t>2021-05-25, 01:20</t>
  </si>
  <si>
    <t>TK32756</t>
  </si>
  <si>
    <t>2021-05-25, 12:08</t>
  </si>
  <si>
    <t>TK32759</t>
  </si>
  <si>
    <t>2021-05-25, 21:09</t>
  </si>
  <si>
    <t>TK32762</t>
  </si>
  <si>
    <t>TK32767</t>
  </si>
  <si>
    <t>2021-05-25, 21:35</t>
  </si>
  <si>
    <t>TK32769</t>
  </si>
  <si>
    <t>2021-05-25, 22:19</t>
  </si>
  <si>
    <t>TK32773</t>
  </si>
  <si>
    <t>2021-05-25, 23:37</t>
  </si>
  <si>
    <t>TK32777</t>
  </si>
  <si>
    <t>2021-05-26, 00:05</t>
  </si>
  <si>
    <t>TK32782</t>
  </si>
  <si>
    <t>TK32788</t>
  </si>
  <si>
    <t>2021-05-26, 01:43</t>
  </si>
  <si>
    <t>TK32797</t>
  </si>
  <si>
    <t>2021-05-26, 10:26</t>
  </si>
  <si>
    <t>TK32800</t>
  </si>
  <si>
    <t>2021-05-26, 11:35</t>
  </si>
  <si>
    <t>TK32802</t>
  </si>
  <si>
    <t>2021-05-26, 18:07</t>
  </si>
  <si>
    <t>TK32805</t>
  </si>
  <si>
    <t>2021-05-26, 20:06</t>
  </si>
  <si>
    <t>TK32810</t>
  </si>
  <si>
    <t>2021-05-26, 21:08</t>
  </si>
  <si>
    <t>TK32814</t>
  </si>
  <si>
    <t>2021-05-27, 00:54</t>
  </si>
  <si>
    <t>TK32823</t>
  </si>
  <si>
    <t>2021-05-27, 12:01</t>
  </si>
  <si>
    <t>TK32826</t>
  </si>
  <si>
    <t>2021-05-27, 13:07</t>
  </si>
  <si>
    <t>TK32827</t>
  </si>
  <si>
    <t>2021-05-27, 20:10</t>
  </si>
  <si>
    <t>TK32831</t>
  </si>
  <si>
    <t>2021-05-27, 21:08</t>
  </si>
  <si>
    <t>TK32833</t>
  </si>
  <si>
    <t>2021-05-27, 21:14</t>
  </si>
  <si>
    <t>TK32839</t>
  </si>
  <si>
    <t>2021-05-27, 23:02</t>
  </si>
  <si>
    <t>TK32846</t>
  </si>
  <si>
    <t>2021-05-28, 00:10</t>
  </si>
  <si>
    <t>TK32853</t>
  </si>
  <si>
    <t>2021-05-28, 11:21</t>
  </si>
  <si>
    <t>TK32857</t>
  </si>
  <si>
    <t>2021-05-28, 12:08</t>
  </si>
  <si>
    <t>TK32860</t>
  </si>
  <si>
    <t>2021-05-28, 12:11</t>
  </si>
  <si>
    <t>TK32865</t>
  </si>
  <si>
    <t>2021-05-28, 16:13</t>
  </si>
  <si>
    <t>TK32867</t>
  </si>
  <si>
    <t>2021-05-28, 20:18</t>
  </si>
  <si>
    <t>TK32869</t>
  </si>
  <si>
    <t>2021-05-29, 07:28</t>
  </si>
  <si>
    <t>TK32870</t>
  </si>
  <si>
    <t>2021-05-29, 14:00</t>
  </si>
  <si>
    <t>TK32874</t>
  </si>
  <si>
    <t>2021-05-29, 16:05</t>
  </si>
  <si>
    <t>TK32880</t>
  </si>
  <si>
    <t>2021-05-29, 17:34</t>
  </si>
  <si>
    <t>TK32882</t>
  </si>
  <si>
    <t>2021-05-29, 20:05</t>
  </si>
  <si>
    <t>TK32885</t>
  </si>
  <si>
    <t>2021-05-29, 20:14</t>
  </si>
  <si>
    <t>TK32893</t>
  </si>
  <si>
    <t>2021-05-29, 21:21</t>
  </si>
  <si>
    <t>TK32901</t>
  </si>
  <si>
    <t>2021-05-29, 21:35</t>
  </si>
  <si>
    <t>TK32904</t>
  </si>
  <si>
    <t>2021-05-29, 22:04</t>
  </si>
  <si>
    <t>TK32908</t>
  </si>
  <si>
    <t>TK32913</t>
  </si>
  <si>
    <t>2021-05-29, 22:20</t>
  </si>
  <si>
    <t>TK32914</t>
  </si>
  <si>
    <t>2021-05-29, 23:01</t>
  </si>
  <si>
    <t>TK32921</t>
  </si>
  <si>
    <t>2021-05-29, 23:13</t>
  </si>
  <si>
    <t>TK32926</t>
  </si>
  <si>
    <t>TK32934</t>
  </si>
  <si>
    <t>2021-05-30, 00:00</t>
  </si>
  <si>
    <t>TK32937</t>
  </si>
  <si>
    <t>2021-05-30, 00:02</t>
  </si>
  <si>
    <t>TK32943</t>
  </si>
  <si>
    <t>2021-05-30, 00:12</t>
  </si>
  <si>
    <t>TK32947</t>
  </si>
  <si>
    <t>2021-05-30, 00:24</t>
  </si>
  <si>
    <t>TK32952</t>
  </si>
  <si>
    <t>2021-05-30, 01:12</t>
  </si>
  <si>
    <t>TK32957</t>
  </si>
  <si>
    <t>2021-05-30, 06:40</t>
  </si>
  <si>
    <t>TK32962</t>
  </si>
  <si>
    <t>2021-05-30, 08:16</t>
  </si>
  <si>
    <t>TK32965</t>
  </si>
  <si>
    <t>2021-05-30, 09:02</t>
  </si>
  <si>
    <t>TK32968</t>
  </si>
  <si>
    <t>2021-05-30, 11:23</t>
  </si>
  <si>
    <t>TK32974</t>
  </si>
  <si>
    <t>2021-05-30, 12:15</t>
  </si>
  <si>
    <t>TK32979</t>
  </si>
  <si>
    <t>2021-05-30, 13:05</t>
  </si>
  <si>
    <t>TK32983</t>
  </si>
  <si>
    <t>2021-05-30, 14:06</t>
  </si>
  <si>
    <t>TK32988</t>
  </si>
  <si>
    <t>2021-05-30, 16:21</t>
  </si>
  <si>
    <t>TK32993</t>
  </si>
  <si>
    <t>2021-05-30, 20:03</t>
  </si>
  <si>
    <t>TK32998</t>
  </si>
  <si>
    <t>2021-05-30, 22:03</t>
  </si>
  <si>
    <t>TK33000</t>
  </si>
  <si>
    <t>2021-05-30, 22:04</t>
  </si>
  <si>
    <t>TK33007</t>
  </si>
  <si>
    <t>2021-05-30, 22:05</t>
  </si>
  <si>
    <t>TK33008</t>
  </si>
  <si>
    <t>2021-05-30, 23:13</t>
  </si>
  <si>
    <t>TK33015</t>
  </si>
  <si>
    <t>2021-05-30, 23:39</t>
  </si>
  <si>
    <t>TK33019</t>
  </si>
  <si>
    <t>2021-05-31, 00:10</t>
  </si>
  <si>
    <t>TK33028</t>
  </si>
  <si>
    <t>2021-05-31, 12:02</t>
  </si>
  <si>
    <t>TK33033</t>
  </si>
  <si>
    <t>2021-06-01, 20:13</t>
  </si>
  <si>
    <t>TK33038</t>
  </si>
  <si>
    <t>2021-06-01, 22:39</t>
  </si>
  <si>
    <t>TK33045</t>
  </si>
  <si>
    <t>2021-06-01, 22:41</t>
  </si>
  <si>
    <t>TK33050</t>
  </si>
  <si>
    <t>2021-06-02, 00:04</t>
  </si>
  <si>
    <t>TK33053</t>
  </si>
  <si>
    <t>2021-06-02, 12:14</t>
  </si>
  <si>
    <t>TK33061</t>
  </si>
  <si>
    <t>2021-06-02, 12:27</t>
  </si>
  <si>
    <t>TK33064</t>
  </si>
  <si>
    <t>2021-06-02, 13:16</t>
  </si>
  <si>
    <t>TK33067</t>
  </si>
  <si>
    <t>2021-06-02, 21:20</t>
  </si>
  <si>
    <t>TK33075</t>
  </si>
  <si>
    <t>2021-06-02, 23:02</t>
  </si>
  <si>
    <t>TK33080</t>
  </si>
  <si>
    <t>2021-06-04, 10:15</t>
  </si>
  <si>
    <t>TK33085</t>
  </si>
  <si>
    <t>2021-06-04, 12:21</t>
  </si>
  <si>
    <t>TK33086</t>
  </si>
  <si>
    <t>2021-06-04, 18:16</t>
  </si>
  <si>
    <t>TK33094</t>
  </si>
  <si>
    <t>2021-06-04, 20:19</t>
  </si>
  <si>
    <t>TK33100</t>
  </si>
  <si>
    <t>2021-06-04, 21:04</t>
  </si>
  <si>
    <t>TK33106</t>
  </si>
  <si>
    <t>2021-06-04, 23:46</t>
  </si>
  <si>
    <t>TK33111</t>
  </si>
  <si>
    <t>2021-06-05, 00:00</t>
  </si>
  <si>
    <t>TK33121</t>
  </si>
  <si>
    <t>2021-06-05, 00:31</t>
  </si>
  <si>
    <t>TK33126</t>
  </si>
  <si>
    <t>2021-06-05, 12:20</t>
  </si>
  <si>
    <t>TK33133</t>
  </si>
  <si>
    <t>2021-06-05, 13:11</t>
  </si>
  <si>
    <t>TK33138</t>
  </si>
  <si>
    <t>2021-06-05, 14:05</t>
  </si>
  <si>
    <t>TK33144</t>
  </si>
  <si>
    <t>2021-06-05, 21:37</t>
  </si>
  <si>
    <t>TK33150</t>
  </si>
  <si>
    <t>2021-06-06, 00:02</t>
  </si>
  <si>
    <t>TK33154</t>
  </si>
  <si>
    <t>2021-06-06, 00:11</t>
  </si>
  <si>
    <t>TK33161</t>
  </si>
  <si>
    <t>2021-06-06, 00:26</t>
  </si>
  <si>
    <t>TK33166</t>
  </si>
  <si>
    <t>2021-06-06, 07:42</t>
  </si>
  <si>
    <t>TK33168</t>
  </si>
  <si>
    <t>2021-06-06, 08:04</t>
  </si>
  <si>
    <t>TK33174</t>
  </si>
  <si>
    <t>2021-06-06, 09:13</t>
  </si>
  <si>
    <t>TK33176</t>
  </si>
  <si>
    <t>2021-06-06, 11:03</t>
  </si>
  <si>
    <t>TK33180</t>
  </si>
  <si>
    <t>2021-06-06, 13:02</t>
  </si>
  <si>
    <t>TK33186</t>
  </si>
  <si>
    <t>2021-06-06, 13:13</t>
  </si>
  <si>
    <t>TK33192</t>
  </si>
  <si>
    <t>2021-06-06, 15:04</t>
  </si>
  <si>
    <t>TK33199</t>
  </si>
  <si>
    <t>2021-06-06, 21:03</t>
  </si>
  <si>
    <t>TK33203</t>
  </si>
  <si>
    <t>2021-06-06, 21:08</t>
  </si>
  <si>
    <t>TK33210</t>
  </si>
  <si>
    <t>2021-06-06, 22:09</t>
  </si>
  <si>
    <t>TK33214</t>
  </si>
  <si>
    <t>2021-06-06, 22:28</t>
  </si>
  <si>
    <t>TK33221</t>
  </si>
  <si>
    <t>id</t>
  </si>
  <si>
    <t>item_name</t>
  </si>
  <si>
    <t>price</t>
  </si>
  <si>
    <t xml:space="preserve">Điện Thoại Vsmart Joy 4 </t>
  </si>
  <si>
    <t>Điện thoại Xiaomi POCO M3</t>
  </si>
  <si>
    <t>Điện thoại Vivo Y12s</t>
  </si>
  <si>
    <t>Điện Thoại Vsmart Star 5</t>
  </si>
  <si>
    <t xml:space="preserve">Điện Thoại Samsung Galaxy A21s </t>
  </si>
  <si>
    <t>Tủ lạnh Samsung Inverter 208 lít RT19M300BGS/SV</t>
  </si>
  <si>
    <t>Máy lạnh Sharp Inverter 1 HP AH-X9XEW</t>
  </si>
  <si>
    <t>Smart Tivi Samsung 4K 55 inch UA55TU8500</t>
  </si>
  <si>
    <t>Tủ Lạnh Aqua 130 lít AQR-T150FA-BS</t>
  </si>
  <si>
    <t>Smart Tivi LG 4K 49 inch 49SM8100PTA</t>
  </si>
  <si>
    <t>Tai Nghe Bluetooth Apple AirPods Pro True Wireless - MWP22 - Hàng Chính Hãng VN/A</t>
  </si>
  <si>
    <t xml:space="preserve">Chuột Không Dây Logitech M331 Silent </t>
  </si>
  <si>
    <t>Tai Nghe Bluetooth Nhét Tai Apple AirPods 2 True Wireless - Hàng Chính Hãng VN/A</t>
  </si>
  <si>
    <t xml:space="preserve">Thẻ Nhớ Micro SD Samsung Evo Plus U1 32GB Class 10 - 95MB/s (Kèm Adapter) </t>
  </si>
  <si>
    <t>Đồng Hồ Thông Minh Apple Watch SE GPS Only Aluminum Case With Sport Band (Viền Nhôm &amp; Dây Cao Su) - Hàng Chính Hãng VN/A</t>
  </si>
  <si>
    <t>Dầu Gội Rejoice Siêu Mượt - 900ML</t>
  </si>
  <si>
    <t>Kem Dưỡng Làm Dịu Kích Ứng Và Phục Hồi Da La Roche-Posay Cicaplast Baume B5 (40ml)</t>
  </si>
  <si>
    <t>Nước Tẩy Trang Làm Sạch Sâu Cho Da Nhạy Cảm La Roche-Posay Micellar Water Ultra Sensitive Skin 400ml</t>
  </si>
  <si>
    <t>Kem chống nắng dưỡng da dạng sữa bảo vệ hoàn hảo Anessa Perfect UV Sunscreen Skincare Milk SPF 50+ PA++++ 60ml</t>
  </si>
  <si>
    <t>Sữa rửa mặt làm sạch từ trà xanh đảo Jeju Innisfree Green Tea Foam Cleanser 150ml - NEW</t>
  </si>
  <si>
    <t>status_name</t>
  </si>
  <si>
    <t>NEW</t>
  </si>
  <si>
    <t>PROCESSING</t>
  </si>
  <si>
    <t>DELIVERED</t>
  </si>
  <si>
    <t>RETURNED</t>
  </si>
  <si>
    <t>Mobiles</t>
  </si>
  <si>
    <t>Home Appliances</t>
  </si>
  <si>
    <t>Tech Gadgets</t>
  </si>
  <si>
    <t>Beauty</t>
  </si>
  <si>
    <t>Chuột Không Dây Logitech M331 Silent</t>
  </si>
  <si>
    <t>Điện Thoại Samsung Galaxy A21s</t>
  </si>
  <si>
    <t>Điện Thoại Vsmart Joy 4</t>
  </si>
  <si>
    <t>Thẻ Nhớ Micro SD Samsung Evo Plus U1 32GB Class 10 - 95MB/s (Kèm Adapter)</t>
  </si>
  <si>
    <t>GMV</t>
  </si>
  <si>
    <t>weekday</t>
  </si>
  <si>
    <t>Sunday</t>
  </si>
  <si>
    <t>Grand Total</t>
  </si>
  <si>
    <t>Count of order_no</t>
  </si>
  <si>
    <t>Column Labels</t>
  </si>
  <si>
    <t>category_id</t>
  </si>
  <si>
    <t>date</t>
  </si>
  <si>
    <t>category</t>
  </si>
  <si>
    <t>*Note</t>
  </si>
  <si>
    <r>
      <t xml:space="preserve">All blank cells in </t>
    </r>
    <r>
      <rPr>
        <i/>
        <sz val="10"/>
        <color rgb="FF000000"/>
        <rFont val="Arial"/>
        <family val="2"/>
        <scheme val="minor"/>
      </rPr>
      <t>quantity</t>
    </r>
    <r>
      <rPr>
        <sz val="10"/>
        <color rgb="FF000000"/>
        <rFont val="Arial"/>
        <family val="2"/>
        <scheme val="minor"/>
      </rPr>
      <t xml:space="preserve"> are changed to 1 </t>
    </r>
  </si>
  <si>
    <r>
      <t xml:space="preserve">All invalid </t>
    </r>
    <r>
      <rPr>
        <i/>
        <sz val="10"/>
        <color rgb="FF000000"/>
        <rFont val="Arial"/>
        <family val="2"/>
        <scheme val="minor"/>
      </rPr>
      <t>status_id</t>
    </r>
    <r>
      <rPr>
        <sz val="10"/>
        <color rgb="FF000000"/>
        <rFont val="Arial"/>
        <family val="2"/>
        <scheme val="minor"/>
      </rPr>
      <t xml:space="preserve"> (0,5,6) are categorized as 1 (NEW)</t>
    </r>
  </si>
  <si>
    <t>Number of orders</t>
  </si>
  <si>
    <t>Weekday</t>
  </si>
  <si>
    <t/>
  </si>
  <si>
    <t>Item Names</t>
  </si>
  <si>
    <t>Customer Id</t>
  </si>
  <si>
    <t>Number of Orders</t>
  </si>
  <si>
    <t>Quantity Sold</t>
  </si>
  <si>
    <t>time</t>
  </si>
  <si>
    <t>Hour</t>
  </si>
  <si>
    <t>Customer ID</t>
  </si>
  <si>
    <t>Category</t>
  </si>
  <si>
    <t>Timestamp</t>
  </si>
  <si>
    <t>Friday</t>
  </si>
  <si>
    <t>Saturday</t>
  </si>
  <si>
    <t>Monday</t>
  </si>
  <si>
    <t>Tuesday</t>
  </si>
  <si>
    <t>Wednesday</t>
  </si>
  <si>
    <t>Thursday</t>
  </si>
  <si>
    <t>Spendings (in million VND)</t>
  </si>
  <si>
    <t>GMV (in million VND)</t>
  </si>
  <si>
    <t>GMV (mn VND)</t>
  </si>
  <si>
    <t xml:space="preserve">Any other blanks except these 2 columns (status, quantity) will be removed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</si>
</sst>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
    <numFmt numFmtId="165" formatCode="h:mm;@"/>
    <numFmt numFmtId="166" formatCode="#.###,,"/>
    <numFmt numFmtId="167" formatCode="#.000,,"/>
  </numFmts>
  <fonts count="29">
    <font>
      <sz val="10"/>
      <color rgb="FF000000"/>
      <name val="Arial"/>
      <scheme val="minor"/>
    </font>
    <font>
      <sz val="10"/>
      <color theme="1"/>
      <name val="Inter"/>
    </font>
    <font>
      <i/>
      <sz val="10"/>
      <color theme="1"/>
      <name val="Inter"/>
    </font>
    <font>
      <i/>
      <sz val="8"/>
      <color theme="1"/>
      <name val="Inter"/>
    </font>
    <font>
      <sz val="10"/>
      <color theme="1"/>
      <name val="Arial"/>
      <family val="2"/>
    </font>
    <font>
      <b/>
      <i/>
      <sz val="10"/>
      <color rgb="FFCCCCCC"/>
      <name val="Inter"/>
    </font>
    <font>
      <sz val="10"/>
      <color rgb="FFCCCCCC"/>
      <name val="Inter"/>
    </font>
    <font>
      <sz val="10"/>
      <color rgb="FFCCCCCC"/>
      <name val="Arial"/>
      <family val="2"/>
      <scheme val="minor"/>
    </font>
    <font>
      <sz val="10"/>
      <color rgb="FF000000"/>
      <name val="Inter"/>
    </font>
    <font>
      <b/>
      <sz val="14"/>
      <color rgb="FF0B5394"/>
      <name val="Inter"/>
    </font>
    <font>
      <b/>
      <i/>
      <sz val="8"/>
      <color theme="1"/>
      <name val="Inter"/>
    </font>
    <font>
      <b/>
      <sz val="10"/>
      <color theme="1"/>
      <name val="Arial"/>
      <family val="2"/>
      <scheme val="minor"/>
    </font>
    <font>
      <sz val="10"/>
      <color theme="1"/>
      <name val="Arial"/>
      <family val="2"/>
      <scheme val="minor"/>
    </font>
    <font>
      <b/>
      <sz val="10"/>
      <color theme="1"/>
      <name val="Inter"/>
    </font>
    <font>
      <sz val="10"/>
      <color theme="1"/>
      <name val="Arial"/>
      <family val="2"/>
    </font>
    <font>
      <b/>
      <sz val="10"/>
      <color theme="1"/>
      <name val="Arial"/>
      <family val="2"/>
      <scheme val="minor"/>
    </font>
    <font>
      <b/>
      <sz val="10"/>
      <color rgb="FF000000"/>
      <name val="Arial"/>
      <family val="2"/>
      <scheme val="minor"/>
    </font>
    <font>
      <sz val="10"/>
      <color rgb="FF000000"/>
      <name val="Arial"/>
      <family val="2"/>
      <scheme val="minor"/>
    </font>
    <font>
      <i/>
      <sz val="10"/>
      <color rgb="FF000000"/>
      <name val="Arial"/>
      <family val="2"/>
      <scheme val="minor"/>
    </font>
    <font>
      <b/>
      <sz val="16"/>
      <color rgb="FF000000"/>
      <name val="Arial"/>
      <family val="2"/>
      <scheme val="minor"/>
    </font>
    <font>
      <sz val="18"/>
      <color rgb="FF000000"/>
      <name val="Arial"/>
      <family val="2"/>
      <scheme val="minor"/>
    </font>
    <font>
      <b/>
      <sz val="12"/>
      <color rgb="FF000000"/>
      <name val="Arial"/>
      <family val="2"/>
      <scheme val="minor"/>
    </font>
    <font>
      <sz val="10"/>
      <color theme="1"/>
      <name val="Arial"/>
      <family val="2"/>
      <scheme val="minor"/>
    </font>
    <font>
      <sz val="10"/>
      <color theme="2"/>
      <name val="Arial"/>
      <family val="2"/>
      <scheme val="minor"/>
    </font>
    <font>
      <sz val="14"/>
      <color rgb="FF000000"/>
      <name val="Arial"/>
      <family val="2"/>
      <scheme val="minor"/>
    </font>
    <font>
      <sz val="12"/>
      <color rgb="FF070D4E"/>
      <name val="Arial"/>
      <family val="2"/>
      <scheme val="minor"/>
    </font>
    <font>
      <sz val="12"/>
      <color rgb="FF000000"/>
      <name val="Arial"/>
      <family val="2"/>
      <scheme val="minor"/>
    </font>
    <font>
      <sz val="20"/>
      <color rgb="FF000000"/>
      <name val="Arial"/>
      <family val="2"/>
      <scheme val="minor"/>
    </font>
    <font>
      <b/>
      <sz val="20"/>
      <color rgb="FF000000"/>
      <name val="Arial"/>
      <family val="2"/>
      <scheme val="minor"/>
    </font>
  </fonts>
  <fills count="8">
    <fill>
      <patternFill patternType="none"/>
    </fill>
    <fill>
      <patternFill patternType="gray125"/>
    </fill>
    <fill>
      <patternFill patternType="solid">
        <fgColor rgb="FFEFEFEF"/>
        <bgColor rgb="FFEFEFEF"/>
      </patternFill>
    </fill>
    <fill>
      <patternFill patternType="solid">
        <fgColor rgb="FFC9DAF8"/>
        <bgColor rgb="FFC9DAF8"/>
      </patternFill>
    </fill>
    <fill>
      <patternFill patternType="solid">
        <fgColor rgb="FFFFFF00"/>
        <bgColor rgb="FFEFEFEF"/>
      </patternFill>
    </fill>
    <fill>
      <patternFill patternType="solid">
        <fgColor rgb="FF070D4E"/>
        <bgColor indexed="64"/>
      </patternFill>
    </fill>
    <fill>
      <patternFill patternType="solid">
        <fgColor theme="0"/>
        <bgColor indexed="64"/>
      </patternFill>
    </fill>
    <fill>
      <patternFill patternType="solid">
        <fgColor theme="4" tint="0.79998168889431442"/>
        <bgColor theme="4" tint="0.79998168889431442"/>
      </patternFill>
    </fill>
  </fills>
  <borders count="19">
    <border>
      <left/>
      <right/>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style="thin">
        <color rgb="FF999999"/>
      </bottom>
      <diagonal/>
    </border>
    <border>
      <left/>
      <right/>
      <top/>
      <bottom style="thin">
        <color theme="8" tint="-0.249977111117893"/>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n">
        <color theme="4" tint="0.39997558519241921"/>
      </bottom>
      <diagonal/>
    </border>
  </borders>
  <cellStyleXfs count="1">
    <xf numFmtId="0" fontId="0" fillId="0" borderId="0"/>
  </cellStyleXfs>
  <cellXfs count="74">
    <xf numFmtId="0" fontId="0" fillId="0" borderId="0" xfId="0"/>
    <xf numFmtId="0" fontId="1" fillId="0" borderId="0" xfId="0" applyFont="1" applyAlignment="1">
      <alignment vertical="center" wrapText="1"/>
    </xf>
    <xf numFmtId="0" fontId="2" fillId="2" borderId="1" xfId="0" applyFont="1" applyFill="1" applyBorder="1" applyAlignment="1">
      <alignment wrapText="1"/>
    </xf>
    <xf numFmtId="0" fontId="3" fillId="2" borderId="2" xfId="0" applyFont="1" applyFill="1" applyBorder="1" applyAlignment="1">
      <alignment wrapText="1"/>
    </xf>
    <xf numFmtId="0" fontId="4" fillId="2" borderId="2" xfId="0" applyFont="1" applyFill="1" applyBorder="1" applyAlignment="1">
      <alignment wrapText="1"/>
    </xf>
    <xf numFmtId="0" fontId="2" fillId="2" borderId="3" xfId="0" applyFont="1" applyFill="1" applyBorder="1" applyAlignment="1">
      <alignment wrapText="1"/>
    </xf>
    <xf numFmtId="0" fontId="1" fillId="0" borderId="4" xfId="0" applyFont="1" applyBorder="1" applyAlignment="1">
      <alignment vertical="center" wrapText="1"/>
    </xf>
    <xf numFmtId="0" fontId="5" fillId="0" borderId="0" xfId="0" applyFont="1" applyAlignment="1">
      <alignment vertical="center" wrapText="1"/>
    </xf>
    <xf numFmtId="0" fontId="6" fillId="0" borderId="0" xfId="0" applyFont="1" applyAlignment="1">
      <alignment vertical="center" wrapText="1"/>
    </xf>
    <xf numFmtId="0" fontId="7" fillId="0" borderId="0" xfId="0" applyFont="1" applyAlignment="1">
      <alignment vertical="center"/>
    </xf>
    <xf numFmtId="0" fontId="8" fillId="0" borderId="0" xfId="0" applyFont="1" applyAlignment="1">
      <alignment vertical="center" wrapText="1"/>
    </xf>
    <xf numFmtId="0" fontId="9" fillId="0" borderId="0" xfId="0" applyFont="1" applyAlignment="1">
      <alignment vertical="center" wrapText="1"/>
    </xf>
    <xf numFmtId="0" fontId="2" fillId="3" borderId="1" xfId="0" applyFont="1" applyFill="1" applyBorder="1" applyAlignment="1">
      <alignment wrapText="1"/>
    </xf>
    <xf numFmtId="0" fontId="4" fillId="3" borderId="2" xfId="0" applyFont="1" applyFill="1" applyBorder="1" applyAlignment="1">
      <alignment wrapText="1"/>
    </xf>
    <xf numFmtId="0" fontId="10" fillId="3" borderId="2" xfId="0" applyFont="1" applyFill="1" applyBorder="1" applyAlignment="1">
      <alignment wrapText="1"/>
    </xf>
    <xf numFmtId="0" fontId="2" fillId="3" borderId="3" xfId="0" applyFont="1" applyFill="1" applyBorder="1" applyAlignment="1">
      <alignment wrapText="1"/>
    </xf>
    <xf numFmtId="49" fontId="11" fillId="0" borderId="0" xfId="0" applyNumberFormat="1" applyFont="1" applyAlignment="1">
      <alignment horizontal="center"/>
    </xf>
    <xf numFmtId="0" fontId="11" fillId="0" borderId="0" xfId="0" applyFont="1" applyAlignment="1">
      <alignment horizontal="center"/>
    </xf>
    <xf numFmtId="0" fontId="12" fillId="0" borderId="0" xfId="0" applyFont="1"/>
    <xf numFmtId="0" fontId="4" fillId="0" borderId="0" xfId="0" applyFont="1" applyAlignment="1">
      <alignment horizontal="right"/>
    </xf>
    <xf numFmtId="0" fontId="0" fillId="0" borderId="0" xfId="0" pivotButton="1"/>
    <xf numFmtId="0" fontId="0" fillId="0" borderId="0" xfId="0" applyAlignment="1">
      <alignment horizontal="left"/>
    </xf>
    <xf numFmtId="0" fontId="12" fillId="0" borderId="0" xfId="0" applyFont="1" applyAlignment="1">
      <alignment horizontal="right"/>
    </xf>
    <xf numFmtId="0" fontId="0" fillId="0" borderId="0" xfId="0" applyAlignment="1">
      <alignment horizontal="left" indent="1"/>
    </xf>
    <xf numFmtId="14" fontId="12" fillId="0" borderId="0" xfId="0" applyNumberFormat="1" applyFont="1" applyAlignment="1">
      <alignment horizontal="right"/>
    </xf>
    <xf numFmtId="0" fontId="14" fillId="2" borderId="2" xfId="0" applyFont="1" applyFill="1" applyBorder="1" applyAlignment="1">
      <alignment wrapText="1"/>
    </xf>
    <xf numFmtId="0" fontId="15" fillId="0" borderId="0" xfId="0" applyFont="1" applyAlignment="1">
      <alignment horizontal="center"/>
    </xf>
    <xf numFmtId="0" fontId="17" fillId="0" borderId="0" xfId="0" applyFont="1"/>
    <xf numFmtId="0" fontId="16" fillId="0" borderId="0" xfId="0" applyFont="1"/>
    <xf numFmtId="0" fontId="14" fillId="4" borderId="2" xfId="0" applyFont="1" applyFill="1" applyBorder="1" applyAlignment="1">
      <alignment wrapText="1"/>
    </xf>
    <xf numFmtId="0" fontId="17" fillId="0" borderId="0" xfId="0" quotePrefix="1" applyFont="1"/>
    <xf numFmtId="165" fontId="15" fillId="0" borderId="0" xfId="0" applyNumberFormat="1" applyFont="1" applyAlignment="1">
      <alignment horizontal="center"/>
    </xf>
    <xf numFmtId="165" fontId="12" fillId="0" borderId="0" xfId="0" applyNumberFormat="1" applyFont="1" applyAlignment="1">
      <alignment horizontal="right"/>
    </xf>
    <xf numFmtId="165" fontId="0" fillId="0" borderId="0" xfId="0" applyNumberFormat="1"/>
    <xf numFmtId="0" fontId="0" fillId="0" borderId="5" xfId="0" applyBorder="1"/>
    <xf numFmtId="0" fontId="0" fillId="0" borderId="8" xfId="0" applyBorder="1"/>
    <xf numFmtId="0" fontId="0" fillId="0" borderId="0" xfId="0" applyAlignment="1">
      <alignment horizontal="center"/>
    </xf>
    <xf numFmtId="0" fontId="19" fillId="0" borderId="9" xfId="0" applyFont="1" applyBorder="1" applyAlignment="1">
      <alignment horizontal="center" vertical="center"/>
    </xf>
    <xf numFmtId="0" fontId="0" fillId="0" borderId="9" xfId="0" applyBorder="1"/>
    <xf numFmtId="1" fontId="12" fillId="0" borderId="0" xfId="0" applyNumberFormat="1" applyFont="1"/>
    <xf numFmtId="0" fontId="21" fillId="0" borderId="0" xfId="0" pivotButton="1" applyFont="1" applyAlignment="1">
      <alignment horizontal="center" vertical="center"/>
    </xf>
    <xf numFmtId="0" fontId="21" fillId="0" borderId="0" xfId="0" applyFont="1" applyAlignment="1">
      <alignment horizontal="center" vertical="center"/>
    </xf>
    <xf numFmtId="0" fontId="20" fillId="0" borderId="7" xfId="0" applyFont="1" applyBorder="1" applyAlignment="1">
      <alignment horizontal="center"/>
    </xf>
    <xf numFmtId="0" fontId="20" fillId="0" borderId="6" xfId="0" applyFont="1" applyBorder="1" applyAlignment="1">
      <alignment horizontal="center"/>
    </xf>
    <xf numFmtId="166" fontId="20" fillId="0" borderId="7" xfId="0" applyNumberFormat="1" applyFont="1" applyBorder="1" applyAlignment="1">
      <alignment horizontal="center"/>
    </xf>
    <xf numFmtId="167" fontId="0" fillId="0" borderId="0" xfId="0" applyNumberFormat="1" applyAlignment="1">
      <alignment horizontal="center"/>
    </xf>
    <xf numFmtId="0" fontId="24" fillId="5" borderId="0" xfId="0" applyFont="1" applyFill="1" applyAlignment="1">
      <alignment horizontal="center" vertical="center" wrapText="1"/>
    </xf>
    <xf numFmtId="0" fontId="25" fillId="6" borderId="0" xfId="0" applyFont="1" applyFill="1" applyAlignment="1">
      <alignment horizontal="left"/>
    </xf>
    <xf numFmtId="0" fontId="25" fillId="6" borderId="0" xfId="0" applyFont="1" applyFill="1"/>
    <xf numFmtId="164" fontId="25" fillId="6" borderId="0" xfId="0" applyNumberFormat="1" applyFont="1" applyFill="1"/>
    <xf numFmtId="0" fontId="26" fillId="5" borderId="0" xfId="0" applyFont="1" applyFill="1" applyAlignment="1">
      <alignment horizontal="left"/>
    </xf>
    <xf numFmtId="0" fontId="26" fillId="5" borderId="0" xfId="0" applyFont="1" applyFill="1"/>
    <xf numFmtId="164" fontId="26" fillId="5" borderId="0" xfId="0" applyNumberFormat="1" applyFont="1" applyFill="1"/>
    <xf numFmtId="0" fontId="27" fillId="0" borderId="0" xfId="0" applyFont="1"/>
    <xf numFmtId="10" fontId="28" fillId="0" borderId="0" xfId="0" applyNumberFormat="1" applyFont="1" applyAlignment="1">
      <alignment horizontal="center"/>
    </xf>
    <xf numFmtId="0" fontId="0" fillId="0" borderId="0" xfId="0" pivotButton="1" applyAlignment="1">
      <alignment vertical="center"/>
    </xf>
    <xf numFmtId="0" fontId="0" fillId="0" borderId="0" xfId="0" applyAlignment="1">
      <alignment vertical="center"/>
    </xf>
    <xf numFmtId="0" fontId="24" fillId="0" borderId="0" xfId="0" pivotButton="1" applyFont="1" applyAlignment="1">
      <alignment vertical="center"/>
    </xf>
    <xf numFmtId="0" fontId="24" fillId="0" borderId="0" xfId="0" applyFont="1" applyAlignment="1">
      <alignment vertical="center"/>
    </xf>
    <xf numFmtId="19" fontId="0" fillId="0" borderId="10" xfId="0" applyNumberFormat="1" applyBorder="1" applyAlignment="1">
      <alignment horizontal="left" vertical="center"/>
    </xf>
    <xf numFmtId="0" fontId="22" fillId="0" borderId="11" xfId="0" applyFont="1" applyBorder="1" applyAlignment="1">
      <alignment vertical="center"/>
    </xf>
    <xf numFmtId="0" fontId="22" fillId="0" borderId="12" xfId="0" applyFont="1" applyBorder="1" applyAlignment="1">
      <alignment vertical="center"/>
    </xf>
    <xf numFmtId="19" fontId="0" fillId="0" borderId="13" xfId="0" applyNumberFormat="1" applyBorder="1" applyAlignment="1">
      <alignment horizontal="left" vertical="center"/>
    </xf>
    <xf numFmtId="0" fontId="22" fillId="0" borderId="0" xfId="0" applyFont="1" applyAlignment="1">
      <alignment vertical="center"/>
    </xf>
    <xf numFmtId="0" fontId="22" fillId="0" borderId="14" xfId="0" applyFont="1" applyBorder="1" applyAlignment="1">
      <alignment vertical="center"/>
    </xf>
    <xf numFmtId="0" fontId="23" fillId="0" borderId="0" xfId="0" applyFont="1" applyAlignment="1">
      <alignment vertical="center"/>
    </xf>
    <xf numFmtId="0" fontId="23" fillId="0" borderId="14" xfId="0" applyFont="1" applyBorder="1" applyAlignment="1">
      <alignment vertical="center"/>
    </xf>
    <xf numFmtId="0" fontId="26" fillId="0" borderId="15" xfId="0" applyFont="1" applyBorder="1" applyAlignment="1">
      <alignment horizontal="left" vertical="center"/>
    </xf>
    <xf numFmtId="0" fontId="26" fillId="0" borderId="16" xfId="0" applyFont="1" applyBorder="1" applyAlignment="1">
      <alignment vertical="center"/>
    </xf>
    <xf numFmtId="0" fontId="26" fillId="0" borderId="17" xfId="0" applyFont="1" applyBorder="1" applyAlignment="1">
      <alignment vertical="center"/>
    </xf>
    <xf numFmtId="0" fontId="11" fillId="7" borderId="18" xfId="0" applyFont="1" applyFill="1" applyBorder="1"/>
    <xf numFmtId="0" fontId="11" fillId="0" borderId="0" xfId="0" applyFont="1"/>
    <xf numFmtId="164" fontId="0" fillId="0" borderId="0" xfId="0" applyNumberFormat="1"/>
    <xf numFmtId="0" fontId="11" fillId="0" borderId="18" xfId="0" applyFont="1" applyBorder="1"/>
  </cellXfs>
  <cellStyles count="1">
    <cellStyle name="Normal" xfId="0" builtinId="0"/>
  </cellStyles>
  <dxfs count="140">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sz val="12"/>
      </font>
    </dxf>
    <dxf>
      <font>
        <sz val="12"/>
      </font>
    </dxf>
    <dxf>
      <font>
        <sz val="14"/>
      </font>
    </dxf>
    <dxf>
      <font>
        <sz val="14"/>
      </font>
    </dxf>
    <dxf>
      <alignment vertical="center"/>
    </dxf>
    <dxf>
      <font>
        <color theme="2"/>
      </font>
    </dxf>
    <dxf>
      <font>
        <color theme="2"/>
      </font>
    </dxf>
    <dxf>
      <font>
        <color theme="1"/>
      </font>
    </dxf>
    <dxf>
      <font>
        <sz val="12"/>
      </font>
    </dxf>
    <dxf>
      <font>
        <sz val="12"/>
      </font>
    </dxf>
    <dxf>
      <font>
        <sz val="12"/>
      </font>
    </dxf>
    <dxf>
      <alignment vertical="center"/>
    </dxf>
    <dxf>
      <alignment vertical="center"/>
    </dxf>
    <dxf>
      <alignment horizontal="center"/>
    </dxf>
    <dxf>
      <alignment horizontal="center"/>
    </dxf>
    <dxf>
      <alignment wrapText="1"/>
    </dxf>
    <dxf>
      <alignment wrapText="1"/>
    </dxf>
    <dxf>
      <font>
        <sz val="14"/>
      </font>
    </dxf>
    <dxf>
      <font>
        <sz val="14"/>
      </font>
    </dxf>
    <dxf>
      <numFmt numFmtId="164" formatCode="#,000,"/>
    </dxf>
    <dxf>
      <font>
        <color rgb="FF070D4E"/>
      </font>
    </dxf>
    <dxf>
      <fill>
        <patternFill patternType="solid">
          <bgColor theme="0"/>
        </patternFill>
      </fill>
    </dxf>
    <dxf>
      <fill>
        <patternFill patternType="solid">
          <bgColor theme="0"/>
        </patternFill>
      </fill>
    </dxf>
    <dxf>
      <font>
        <color rgb="FF002060"/>
      </font>
    </dxf>
    <dxf>
      <font>
        <color rgb="FF002060"/>
      </font>
    </dxf>
    <dxf>
      <fill>
        <patternFill>
          <bgColor auto="1"/>
        </patternFill>
      </fill>
    </dxf>
    <dxf>
      <fill>
        <patternFill patternType="none">
          <bgColor auto="1"/>
        </patternFill>
      </fill>
    </dxf>
    <dxf>
      <fill>
        <patternFill patternType="none">
          <bgColor auto="1"/>
        </patternFill>
      </fill>
    </dxf>
    <dxf>
      <fill>
        <patternFill patternType="solid">
          <bgColor theme="0"/>
        </patternFill>
      </fill>
    </dxf>
    <dxf>
      <font>
        <color theme="2"/>
      </font>
    </dxf>
    <dxf>
      <font>
        <color theme="2"/>
      </font>
    </dxf>
    <dxf>
      <fill>
        <patternFill patternType="solid">
          <bgColor rgb="FFB030B0"/>
        </patternFill>
      </fill>
    </dxf>
    <dxf>
      <fill>
        <patternFill patternType="solid">
          <bgColor rgb="FFB030B0"/>
        </patternFill>
      </fill>
    </dxf>
    <dxf>
      <fill>
        <patternFill patternType="solid">
          <bgColor rgb="FF070D4E"/>
        </patternFill>
      </fill>
    </dxf>
    <dxf>
      <fill>
        <patternFill patternType="solid">
          <bgColor rgb="FF070D4E"/>
        </patternFill>
      </fill>
    </dxf>
    <dxf>
      <fill>
        <patternFill patternType="solid">
          <bgColor rgb="FF070D4E"/>
        </patternFill>
      </fill>
    </dxf>
    <dxf>
      <fill>
        <patternFill patternType="solid">
          <bgColor rgb="FF070D4E"/>
        </patternFill>
      </fill>
    </dxf>
    <dxf>
      <font>
        <b/>
        <i val="0"/>
        <color rgb="FF006100"/>
      </font>
      <fill>
        <patternFill>
          <bgColor rgb="FFC6EFCE"/>
        </patternFill>
      </fill>
    </dxf>
    <dxf>
      <numFmt numFmtId="166" formatCode="#.###,,"/>
    </dxf>
    <dxf>
      <font>
        <b/>
        <sz val="12"/>
      </font>
      <alignment horizontal="center" vertical="center"/>
    </dxf>
    <dxf>
      <border>
        <right style="thin">
          <color theme="4" tint="-0.499984740745262"/>
        </right>
      </border>
    </dxf>
    <dxf>
      <border>
        <right style="thin">
          <color theme="4" tint="-0.499984740745262"/>
        </right>
      </border>
    </dxf>
    <dxf>
      <border>
        <left style="thin">
          <color theme="4" tint="-0.499984740745262"/>
        </left>
        <right style="thin">
          <color theme="4" tint="-0.499984740745262"/>
        </right>
        <top style="thin">
          <color theme="4" tint="-0.499984740745262"/>
        </top>
        <bottom style="thin">
          <color theme="4" tint="-0.499984740745262"/>
        </bottom>
      </border>
    </dxf>
    <dxf>
      <border>
        <left style="thin">
          <color theme="4" tint="-0.499984740745262"/>
        </left>
        <right style="thin">
          <color theme="4" tint="-0.499984740745262"/>
        </right>
        <top style="thin">
          <color theme="4" tint="-0.499984740745262"/>
        </top>
        <bottom style="thin">
          <color theme="4" tint="-0.499984740745262"/>
        </bottom>
      </border>
    </dxf>
    <dxf>
      <border>
        <right style="thin">
          <color theme="4" tint="-0.499984740745262"/>
        </right>
      </border>
    </dxf>
    <dxf>
      <alignment horizontal="center"/>
    </dxf>
    <dxf>
      <alignment horizontal="center"/>
    </dxf>
    <dxf>
      <font>
        <b/>
      </font>
    </dxf>
    <dxf>
      <font>
        <b/>
      </font>
    </dxf>
    <dxf>
      <font>
        <sz val="12"/>
      </font>
    </dxf>
    <dxf>
      <font>
        <sz val="12"/>
      </font>
    </dxf>
    <dxf>
      <alignment vertical="center"/>
    </dxf>
    <dxf>
      <alignment vertical="center"/>
    </dxf>
    <dxf>
      <alignment horizontal="center"/>
    </dxf>
    <dxf>
      <alignment horizontal="center"/>
    </dxf>
    <dxf>
      <font>
        <sz val="14"/>
      </font>
    </dxf>
    <dxf>
      <font>
        <sz val="14"/>
      </font>
    </dxf>
    <dxf>
      <font>
        <sz val="18"/>
      </font>
    </dxf>
    <dxf>
      <font>
        <sz val="18"/>
      </font>
    </dxf>
    <dxf>
      <border>
        <right style="thin">
          <color theme="8" tint="-0.249977111117893"/>
        </right>
      </border>
    </dxf>
    <dxf>
      <border>
        <left style="thin">
          <color theme="8" tint="-0.249977111117893"/>
        </left>
        <right style="thin">
          <color theme="8" tint="-0.249977111117893"/>
        </right>
        <top style="thin">
          <color theme="8" tint="-0.249977111117893"/>
        </top>
        <bottom style="thin">
          <color theme="8" tint="-0.249977111117893"/>
        </bottom>
      </border>
    </dxf>
    <dxf>
      <border>
        <left style="thin">
          <color theme="8" tint="-0.249977111117893"/>
        </left>
        <right style="thin">
          <color theme="8" tint="-0.249977111117893"/>
        </right>
        <top style="thin">
          <color theme="8" tint="-0.249977111117893"/>
        </top>
        <bottom style="thin">
          <color theme="8" tint="-0.249977111117893"/>
        </bottom>
      </border>
    </dxf>
    <dxf>
      <border>
        <left style="thin">
          <color theme="8" tint="-0.249977111117893"/>
        </left>
        <right style="thin">
          <color theme="8" tint="-0.249977111117893"/>
        </right>
        <top style="thin">
          <color theme="8" tint="-0.249977111117893"/>
        </top>
        <bottom style="thin">
          <color theme="8" tint="-0.249977111117893"/>
        </bottom>
      </border>
    </dxf>
    <dxf>
      <border>
        <left style="thin">
          <color theme="8" tint="-0.249977111117893"/>
        </left>
        <right style="thin">
          <color theme="8" tint="-0.249977111117893"/>
        </right>
        <top style="thin">
          <color theme="8" tint="-0.249977111117893"/>
        </top>
        <bottom style="thin">
          <color theme="8" tint="-0.249977111117893"/>
        </bottom>
      </border>
    </dxf>
    <dxf>
      <alignment vertical="center"/>
    </dxf>
    <dxf>
      <alignment vertical="center"/>
    </dxf>
    <dxf>
      <alignment horizontal="center"/>
    </dxf>
    <dxf>
      <font>
        <b/>
      </font>
    </dxf>
    <dxf>
      <alignment horizontal="center"/>
    </dxf>
    <dxf>
      <font>
        <sz val="16"/>
      </font>
    </dxf>
    <dxf>
      <alignment horizontal="center"/>
    </dxf>
    <dxf>
      <alignment horizontal="center"/>
    </dxf>
    <dxf>
      <font>
        <b/>
        <family val="2"/>
      </font>
    </dxf>
    <dxf>
      <fill>
        <patternFill patternType="none">
          <bgColor auto="1"/>
        </patternFill>
      </fill>
    </dxf>
    <dxf>
      <alignment horizontal="center"/>
    </dxf>
    <dxf>
      <numFmt numFmtId="167" formatCode="#.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i val="0"/>
        <color theme="6" tint="-0.24994659260841701"/>
      </font>
      <fill>
        <patternFill>
          <bgColor theme="6" tint="0.59996337778862885"/>
        </patternFill>
      </fill>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i val="0"/>
        <strike val="0"/>
        <condense val="0"/>
        <extend val="0"/>
        <outline val="0"/>
        <shadow val="0"/>
        <u val="none"/>
        <vertAlign val="baseline"/>
        <sz val="10"/>
        <color theme="1"/>
        <name val="Arial"/>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i val="0"/>
        <strike val="0"/>
        <condense val="0"/>
        <extend val="0"/>
        <outline val="0"/>
        <shadow val="0"/>
        <u val="none"/>
        <vertAlign val="baseline"/>
        <sz val="10"/>
        <color theme="1"/>
        <name val="Arial"/>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scheme val="minor"/>
      </font>
      <numFmt numFmtId="1" formatCode="0"/>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i val="0"/>
        <strike val="0"/>
        <condense val="0"/>
        <extend val="0"/>
        <outline val="0"/>
        <shadow val="0"/>
        <u val="none"/>
        <vertAlign val="baseline"/>
        <sz val="10"/>
        <color theme="1"/>
        <name val="Arial"/>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numFmt numFmtId="0" formatCode="General"/>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0"/>
        <color theme="1"/>
        <name val="Arial"/>
        <scheme val="minor"/>
      </font>
      <numFmt numFmtId="19" formatCode="m/d/yyyy"/>
      <alignment horizontal="right" vertical="bottom" textRotation="0" wrapText="0" indent="0" justifyLastLine="0" shrinkToFit="0" readingOrder="0"/>
    </dxf>
    <dxf>
      <font>
        <b val="0"/>
        <i val="0"/>
        <strike val="0"/>
        <condense val="0"/>
        <extend val="0"/>
        <outline val="0"/>
        <shadow val="0"/>
        <u val="none"/>
        <vertAlign val="baseline"/>
        <sz val="10"/>
        <color theme="1"/>
        <name val="Arial"/>
        <scheme val="minor"/>
      </font>
      <numFmt numFmtId="165" formatCode="h:mm;@"/>
      <alignment horizontal="right" vertical="bottom" textRotation="0" wrapText="0" indent="0" justifyLastLine="0" shrinkToFit="0" readingOrder="0"/>
    </dxf>
    <dxf>
      <font>
        <b val="0"/>
        <i val="0"/>
        <strike val="0"/>
        <condense val="0"/>
        <extend val="0"/>
        <outline val="0"/>
        <shadow val="0"/>
        <u val="none"/>
        <vertAlign val="baseline"/>
        <sz val="10"/>
        <color theme="1"/>
        <name val="Arial"/>
        <scheme val="minor"/>
      </font>
      <numFmt numFmtId="19" formatCode="m/d/yyyy"/>
      <alignment horizontal="right" vertical="bottom" textRotation="0" wrapText="0" indent="0" justifyLastLine="0" shrinkToFit="0" readingOrder="0"/>
    </dxf>
    <dxf>
      <font>
        <b val="0"/>
        <i val="0"/>
        <strike val="0"/>
        <condense val="0"/>
        <extend val="0"/>
        <outline val="0"/>
        <shadow val="0"/>
        <u val="none"/>
        <vertAlign val="baseline"/>
        <sz val="10"/>
        <color theme="1"/>
        <name val="Arial"/>
        <scheme val="minor"/>
      </font>
    </dxf>
    <dxf>
      <font>
        <b/>
        <i val="0"/>
        <strike val="0"/>
        <condense val="0"/>
        <extend val="0"/>
        <outline val="0"/>
        <shadow val="0"/>
        <u val="none"/>
        <vertAlign val="baseline"/>
        <sz val="10"/>
        <color theme="1"/>
        <name val="Arial"/>
        <scheme val="minor"/>
      </font>
      <alignment horizontal="center" vertical="bottom" textRotation="0" wrapText="0" indent="0" justifyLastLine="0" shrinkToFit="0" readingOrder="0"/>
    </dxf>
    <dxf>
      <font>
        <b/>
        <i val="0"/>
        <color rgb="FF070D4E"/>
      </font>
      <border>
        <bottom style="thin">
          <color rgb="FF070D4E"/>
        </bottom>
        <vertical/>
        <horizontal/>
      </border>
    </dxf>
    <dxf>
      <font>
        <color auto="1"/>
      </font>
      <border>
        <left style="thin">
          <color rgb="FF070D4E"/>
        </left>
        <right style="thin">
          <color rgb="FF070D4E"/>
        </right>
        <top style="thin">
          <color rgb="FF070D4E"/>
        </top>
        <bottom style="thin">
          <color rgb="FF070D4E"/>
        </bottom>
        <vertical/>
        <horizontal/>
      </border>
    </dxf>
    <dxf>
      <font>
        <b/>
        <i val="0"/>
        <color rgb="FF070D4E"/>
      </font>
      <border>
        <bottom style="thin">
          <color rgb="FF070D4E"/>
        </bottom>
        <vertical/>
        <horizontal/>
      </border>
    </dxf>
    <dxf>
      <font>
        <color auto="1"/>
      </font>
      <border>
        <left style="thin">
          <color rgb="FF070D4E"/>
        </left>
        <right style="thin">
          <color rgb="FF070D4E"/>
        </right>
        <top style="thin">
          <color rgb="FF070D4E"/>
        </top>
        <bottom style="thin">
          <color rgb="FF070D4E"/>
        </bottom>
        <vertical/>
        <horizontal/>
      </border>
    </dxf>
    <dxf>
      <fill>
        <patternFill>
          <bgColor theme="6" tint="0.79998168889431442"/>
        </patternFill>
      </fill>
    </dxf>
    <dxf>
      <fill>
        <patternFill patternType="solid">
          <fgColor rgb="FF002060"/>
          <bgColor theme="4" tint="0.79995117038483843"/>
        </patternFill>
      </fill>
    </dxf>
    <dxf>
      <fill>
        <patternFill patternType="solid">
          <fgColor rgb="FF002060"/>
          <bgColor theme="4" tint="0.79995117038483843"/>
        </patternFill>
      </fill>
    </dxf>
    <dxf>
      <font>
        <b/>
        <color theme="1"/>
      </font>
    </dxf>
    <dxf>
      <font>
        <b/>
        <color theme="1"/>
      </font>
      <fill>
        <patternFill patternType="solid">
          <fgColor theme="4" tint="0.79995117038483843"/>
          <bgColor theme="4" tint="0.39994506668294322"/>
        </patternFill>
      </fill>
    </dxf>
    <dxf>
      <font>
        <b/>
        <color theme="1"/>
      </font>
    </dxf>
    <dxf>
      <font>
        <b/>
        <color theme="1"/>
      </font>
      <fill>
        <patternFill patternType="solid">
          <fgColor theme="4" tint="0.59999389629810485"/>
          <bgColor theme="4" tint="0.59999389629810485"/>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border>
        <left style="thin">
          <color theme="4" tint="0.39997558519241921"/>
        </left>
        <right style="thin">
          <color theme="4" tint="0.39997558519241921"/>
        </right>
      </border>
    </dxf>
    <dxf>
      <border>
        <top style="thin">
          <color theme="4" tint="0.39997558519241921"/>
        </top>
        <bottom style="thin">
          <color theme="4" tint="0.39997558519241921"/>
        </bottom>
        <horizontal style="thin">
          <color theme="4" tint="0.39997558519241921"/>
        </horizontal>
      </border>
    </dxf>
    <dxf>
      <font>
        <b/>
        <color theme="1"/>
      </font>
      <border>
        <top style="thin">
          <color theme="4" tint="-0.249977111117893"/>
        </top>
        <bottom style="medium">
          <color theme="4" tint="-0.249977111117893"/>
        </bottom>
      </border>
    </dxf>
    <dxf>
      <font>
        <b/>
        <color theme="0"/>
      </font>
      <fill>
        <patternFill patternType="solid">
          <fgColor rgb="FF002060"/>
          <bgColor rgb="FF002060"/>
        </patternFill>
      </fill>
      <border>
        <top style="medium">
          <color theme="4" tint="-0.249977111117893"/>
        </top>
      </border>
    </dxf>
    <dxf>
      <font>
        <color theme="1"/>
      </font>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fill>
        <patternFill>
          <fgColor theme="2" tint="-0.14993743705557422"/>
          <bgColor theme="0" tint="-0.14996795556505021"/>
        </patternFill>
      </fill>
      <border diagonalUp="0" diagonalDown="0">
        <left/>
        <right/>
        <top/>
        <bottom/>
        <vertical/>
        <horizontal/>
      </border>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s>
  <tableStyles count="6" defaultTableStyle="TableStyleMedium2" defaultPivotStyle="PivotStyleLight16">
    <tableStyle name="grand total" table="0" count="12" xr9:uid="{ECF039D5-3D50-4AC7-AE58-6B2D57EBB84F}">
      <tableStyleElement type="headerRow" dxfId="139"/>
      <tableStyleElement type="totalRow" dxfId="138"/>
      <tableStyleElement type="lastColumn" dxfId="137"/>
      <tableStyleElement type="firstRowStripe" dxfId="136"/>
      <tableStyleElement type="firstColumnStripe" dxfId="135"/>
      <tableStyleElement type="firstSubtotalColumn" dxfId="134"/>
      <tableStyleElement type="firstSubtotalRow" dxfId="133"/>
      <tableStyleElement type="secondSubtotalRow" dxfId="132"/>
      <tableStyleElement type="firstRowSubheading" dxfId="131"/>
      <tableStyleElement type="secondRowSubheading" dxfId="130"/>
      <tableStyleElement type="pageFieldLabels" dxfId="129"/>
      <tableStyleElement type="pageFieldValues" dxfId="128"/>
    </tableStyle>
    <tableStyle name="PivotStyleMedium9 2" table="0" count="12" xr9:uid="{928CF382-4C6A-4FF6-A453-B6325D9030AB}">
      <tableStyleElement type="wholeTable" dxfId="127"/>
      <tableStyleElement type="headerRow" dxfId="126"/>
      <tableStyleElement type="totalRow" dxfId="125"/>
      <tableStyleElement type="firstRowStripe" dxfId="124"/>
      <tableStyleElement type="firstColumnStripe" dxfId="123"/>
      <tableStyleElement type="firstSubtotalColumn" dxfId="122"/>
      <tableStyleElement type="firstSubtotalRow" dxfId="121"/>
      <tableStyleElement type="secondSubtotalRow" dxfId="120"/>
      <tableStyleElement type="firstRowSubheading" dxfId="119"/>
      <tableStyleElement type="secondRowSubheading" dxfId="118"/>
      <tableStyleElement type="pageFieldLabels" dxfId="117"/>
      <tableStyleElement type="pageFieldValues" dxfId="116"/>
    </tableStyle>
    <tableStyle name="PivotTable Style 1" table="0" count="1" xr9:uid="{650C9202-73C3-490F-A856-F18EDF0659AE}">
      <tableStyleElement type="lastColumn" dxfId="115"/>
    </tableStyle>
    <tableStyle name="Slicer Style 1" pivot="0" table="0" count="0" xr9:uid="{A94FA611-CF43-411F-A7CD-4584FBA37D6C}"/>
    <tableStyle name="SlicerStyleLight1 2" pivot="0" table="0" count="10" xr9:uid="{16A9148F-EB47-4095-AEFF-C6F376849BF9}">
      <tableStyleElement type="wholeTable" dxfId="114"/>
      <tableStyleElement type="headerRow" dxfId="113"/>
    </tableStyle>
    <tableStyle name="SlicerStyleLight1 2 2" pivot="0" table="0" count="10" xr9:uid="{FD5CAE50-091A-4E0C-A557-5008116338E5}">
      <tableStyleElement type="wholeTable" dxfId="112"/>
      <tableStyleElement type="headerRow" dxfId="111"/>
    </tableStyle>
  </tableStyles>
  <colors>
    <mruColors>
      <color rgb="FFB3FF53"/>
      <color rgb="FF3F6410"/>
      <color rgb="FF283000"/>
      <color rgb="FF5FAB00"/>
      <color rgb="FFCC99FF"/>
      <color rgb="FF9966FF"/>
      <color rgb="FF81ABFF"/>
      <color rgb="FF070D4E"/>
      <color rgb="FF002E8A"/>
      <color rgb="FF660066"/>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0"/>
              <bgColor rgb="FF00206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070D4E"/>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070D4E"/>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002060"/>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none">
              <fgColor auto="1"/>
              <bgColor auto="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070D4E"/>
              <bgColor rgb="FF002E8A"/>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rgb="FF070D4E"/>
              <bgColor rgb="FF002060"/>
            </patternFill>
          </fill>
          <border>
            <left style="thin">
              <color rgb="FF999999"/>
            </left>
            <right style="thin">
              <color rgb="FF999999"/>
            </right>
            <top style="thin">
              <color rgb="FF999999"/>
            </top>
            <bottom style="thin">
              <color rgb="FF999999"/>
            </bottom>
            <vertical/>
            <horizontal/>
          </border>
        </dxf>
        <dxf>
          <font>
            <color rgb="FF828282"/>
          </font>
          <fill>
            <patternFill patternType="none">
              <fgColor indexed="64"/>
              <bgColor auto="1"/>
            </patternFill>
          </fill>
          <border>
            <left style="thin">
              <color rgb="FFE0E0E0"/>
            </left>
            <right style="thin">
              <color rgb="FFE0E0E0"/>
            </right>
            <top style="thin">
              <color rgb="FFE0E0E0"/>
            </top>
            <bottom style="thin">
              <color rgb="FFE0E0E0"/>
            </bottom>
            <vertical/>
            <horizontal/>
          </border>
        </dxf>
        <dxf>
          <font>
            <color rgb="FF000000"/>
          </font>
          <fill>
            <patternFill patternType="none">
              <fgColor indexed="64"/>
              <bgColor auto="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4.xml"/><Relationship Id="rId21" Type="http://schemas.openxmlformats.org/officeDocument/2006/relationships/pivotCacheDefinition" Target="pivotCache/pivotCacheDefinition7.xml"/><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16"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microsoft.com/office/2007/relationships/slicerCache" Target="slicerCaches/slicerCache2.xml"/><Relationship Id="rId32" Type="http://schemas.openxmlformats.org/officeDocument/2006/relationships/pivotTable" Target="pivotTables/pivotTable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4.xml"/><Relationship Id="rId53" Type="http://schemas.openxmlformats.org/officeDocument/2006/relationships/customXml" Target="../customXml/item12.xml"/><Relationship Id="rId58" Type="http://schemas.openxmlformats.org/officeDocument/2006/relationships/customXml" Target="../customXml/item17.xml"/><Relationship Id="rId66" Type="http://schemas.openxmlformats.org/officeDocument/2006/relationships/customXml" Target="../customXml/item25.xml"/><Relationship Id="rId74" Type="http://schemas.openxmlformats.org/officeDocument/2006/relationships/customXml" Target="../customXml/item33.xml"/><Relationship Id="rId79" Type="http://schemas.openxmlformats.org/officeDocument/2006/relationships/customXml" Target="../customXml/item38.xml"/><Relationship Id="rId5" Type="http://schemas.openxmlformats.org/officeDocument/2006/relationships/worksheet" Target="worksheets/sheet5.xml"/><Relationship Id="rId61" Type="http://schemas.openxmlformats.org/officeDocument/2006/relationships/customXml" Target="../customXml/item20.xml"/><Relationship Id="rId19" Type="http://schemas.openxmlformats.org/officeDocument/2006/relationships/pivotCacheDefinition" Target="pivotCache/pivotCacheDefinition5.xml"/><Relationship Id="rId14" Type="http://schemas.openxmlformats.org/officeDocument/2006/relationships/externalLink" Target="externalLinks/externalLink1.xml"/><Relationship Id="rId22" Type="http://schemas.openxmlformats.org/officeDocument/2006/relationships/pivotCacheDefinition" Target="pivotCache/pivotCacheDefinition8.xml"/><Relationship Id="rId27" Type="http://schemas.openxmlformats.org/officeDocument/2006/relationships/pivotCacheDefinition" Target="pivotCache/pivotCacheDefinition9.xml"/><Relationship Id="rId30" Type="http://schemas.openxmlformats.org/officeDocument/2006/relationships/pivotCacheDefinition" Target="pivotCache/pivotCacheDefinition12.xml"/><Relationship Id="rId35" Type="http://schemas.openxmlformats.org/officeDocument/2006/relationships/theme" Target="theme/theme1.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openxmlformats.org/officeDocument/2006/relationships/customXml" Target="../customXml/item36.xml"/><Relationship Id="rId8" Type="http://schemas.openxmlformats.org/officeDocument/2006/relationships/worksheet" Target="worksheets/sheet8.xml"/><Relationship Id="rId51" Type="http://schemas.openxmlformats.org/officeDocument/2006/relationships/customXml" Target="../customXml/item10.xml"/><Relationship Id="rId72" Type="http://schemas.openxmlformats.org/officeDocument/2006/relationships/customXml" Target="../customXml/item31.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microsoft.com/office/2007/relationships/slicerCache" Target="slicerCaches/slicerCache3.xml"/><Relationship Id="rId33" Type="http://schemas.openxmlformats.org/officeDocument/2006/relationships/pivotTable" Target="pivotTables/pivotTable3.xml"/><Relationship Id="rId38" Type="http://schemas.openxmlformats.org/officeDocument/2006/relationships/sharedStrings" Target="sharedStrings.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pivotCacheDefinition" Target="pivotCache/pivotCacheDefinition6.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1.xml"/><Relationship Id="rId23" Type="http://schemas.microsoft.com/office/2007/relationships/slicerCache" Target="slicerCaches/slicerCache1.xml"/><Relationship Id="rId28" Type="http://schemas.openxmlformats.org/officeDocument/2006/relationships/pivotCacheDefinition" Target="pivotCache/pivotCacheDefinition10.xml"/><Relationship Id="rId36" Type="http://schemas.openxmlformats.org/officeDocument/2006/relationships/connections" Target="connections.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pivotTable" Target="pivotTables/pivotTable1.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4.xml"/><Relationship Id="rId39" Type="http://schemas.openxmlformats.org/officeDocument/2006/relationships/sheetMetadata" Target="metadata.xml"/><Relationship Id="rId34" Type="http://schemas.openxmlformats.org/officeDocument/2006/relationships/pivotTable" Target="pivotTables/pivotTable4.xml"/><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7" Type="http://schemas.openxmlformats.org/officeDocument/2006/relationships/worksheet" Target="worksheets/sheet7.xml"/><Relationship Id="rId71" Type="http://schemas.openxmlformats.org/officeDocument/2006/relationships/customXml" Target="../customXml/item30.xml"/><Relationship Id="rId2" Type="http://schemas.openxmlformats.org/officeDocument/2006/relationships/worksheet" Target="worksheets/sheet2.xml"/><Relationship Id="rId29" Type="http://schemas.openxmlformats.org/officeDocument/2006/relationships/pivotCacheDefinition" Target="pivotCache/pivotCacheDefinition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Number of Completed Orders by Days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Monday</c:v>
              </c:pt>
              <c:pt idx="1">
                <c:v>Tuesday</c:v>
              </c:pt>
              <c:pt idx="2">
                <c:v>Wednesday</c:v>
              </c:pt>
              <c:pt idx="3">
                <c:v>Friday</c:v>
              </c:pt>
              <c:pt idx="4">
                <c:v>Thursday</c:v>
              </c:pt>
              <c:pt idx="5">
                <c:v>Saturday</c:v>
              </c:pt>
              <c:pt idx="6">
                <c:v>Sunday</c:v>
              </c:pt>
            </c:strLit>
          </c:cat>
          <c:val>
            <c:numLit>
              <c:formatCode>General</c:formatCode>
              <c:ptCount val="7"/>
              <c:pt idx="0">
                <c:v>50</c:v>
              </c:pt>
              <c:pt idx="1">
                <c:v>91</c:v>
              </c:pt>
              <c:pt idx="2">
                <c:v>96</c:v>
              </c:pt>
              <c:pt idx="3">
                <c:v>106</c:v>
              </c:pt>
              <c:pt idx="4">
                <c:v>108</c:v>
              </c:pt>
              <c:pt idx="5">
                <c:v>219</c:v>
              </c:pt>
              <c:pt idx="6">
                <c:v>284</c:v>
              </c:pt>
            </c:numLit>
          </c:val>
          <c:extLst>
            <c:ext xmlns:c16="http://schemas.microsoft.com/office/drawing/2014/chart" uri="{C3380CC4-5D6E-409C-BE32-E72D297353CC}">
              <c16:uniqueId val="{00000002-4FEA-4CB1-8A9F-BB15F2CA7D15}"/>
            </c:ext>
          </c:extLst>
        </c:ser>
        <c:dLbls>
          <c:dLblPos val="inEnd"/>
          <c:showLegendKey val="0"/>
          <c:showVal val="1"/>
          <c:showCatName val="0"/>
          <c:showSerName val="0"/>
          <c:showPercent val="0"/>
          <c:showBubbleSize val="0"/>
        </c:dLbls>
        <c:gapWidth val="115"/>
        <c:overlap val="-20"/>
        <c:axId val="244519424"/>
        <c:axId val="1085729792"/>
      </c:barChart>
      <c:catAx>
        <c:axId val="244519424"/>
        <c:scaling>
          <c:orientation val="minMax"/>
        </c:scaling>
        <c:delete val="0"/>
        <c:axPos val="l"/>
        <c:numFmt formatCode="General" sourceLinked="0"/>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729792"/>
        <c:crosses val="autoZero"/>
        <c:auto val="1"/>
        <c:lblAlgn val="ctr"/>
        <c:lblOffset val="100"/>
        <c:noMultiLvlLbl val="0"/>
        <c:extLst>
          <c:ext xmlns:c15="http://schemas.microsoft.com/office/drawing/2012/chart" uri="{F40574EE-89B7-4290-83BB-5DA773EAF853}">
            <c15:numFmt c:formatCode="General" c:sourceLinked="1"/>
          </c:ext>
        </c:extLst>
      </c:catAx>
      <c:valAx>
        <c:axId val="10857297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4519424"/>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5="http://schemas.microsoft.com/office/drawing/2012/chart" uri="{723BEF56-08C2-4564-9609-F4CBC75E7E54}">
      <c15:pivotSource>
        <c15:name>[FINAL.xlsm]PivotChartTable1</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Contribution by Categories over months, H1/2021</a:t>
            </a:r>
          </a:p>
        </c:rich>
      </c:tx>
      <c:layout>
        <c:manualLayout>
          <c:xMode val="edge"/>
          <c:yMode val="edge"/>
          <c:x val="0.18060595237799973"/>
          <c:y val="2.727081685262591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1"/>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B3FF53"/>
          </a:solidFill>
          <a:ln>
            <a:noFill/>
          </a:ln>
          <a:effectLst>
            <a:outerShdw blurRad="57150" dist="19050" dir="5400000" algn="ctr" rotWithShape="0">
              <a:srgbClr val="000000">
                <a:alpha val="63000"/>
              </a:srgbClr>
            </a:outerShd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5FAB00"/>
          </a:solidFill>
          <a:ln>
            <a:noFill/>
          </a:ln>
          <a:effectLst>
            <a:outerShdw blurRad="57150" dist="19050" dir="5400000" algn="ctr" rotWithShape="0">
              <a:srgbClr val="000000">
                <a:alpha val="63000"/>
              </a:srgbClr>
            </a:outerShd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3F6410"/>
          </a:solidFill>
          <a:ln>
            <a:noFill/>
          </a:ln>
          <a:effectLst>
            <a:outerShdw blurRad="57150" dist="19050" dir="5400000" algn="ctr" rotWithShape="0">
              <a:srgbClr val="000000">
                <a:alpha val="63000"/>
              </a:srgbClr>
            </a:outerShd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283000"/>
          </a:solidFill>
          <a:ln>
            <a:noFill/>
          </a:ln>
          <a:effectLst>
            <a:outerShdw blurRad="57150" dist="19050" dir="5400000" algn="ctr" rotWithShape="0">
              <a:srgbClr val="000000">
                <a:alpha val="63000"/>
              </a:srgbClr>
            </a:outerShdw>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v>Beauty</c:v>
          </c:tx>
          <c:spPr>
            <a:solidFill>
              <a:srgbClr val="B3FF53"/>
            </a:solidFill>
            <a:ln>
              <a:noFill/>
            </a:ln>
            <a:effectLst>
              <a:outerShdw blurRad="57150" dist="19050" dir="5400000" algn="ctr" rotWithShape="0">
                <a:srgbClr val="000000">
                  <a:alpha val="63000"/>
                </a:srgbClr>
              </a:outerShd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Jan</c:v>
              </c:pt>
              <c:pt idx="1">
                <c:v>Feb</c:v>
              </c:pt>
              <c:pt idx="2">
                <c:v>Mar</c:v>
              </c:pt>
              <c:pt idx="3">
                <c:v>Apr</c:v>
              </c:pt>
              <c:pt idx="4">
                <c:v>May</c:v>
              </c:pt>
              <c:pt idx="5">
                <c:v>Jun</c:v>
              </c:pt>
            </c:strLit>
          </c:cat>
          <c:val>
            <c:numLit>
              <c:formatCode>General</c:formatCode>
              <c:ptCount val="6"/>
              <c:pt idx="0">
                <c:v>0.1195093921013383</c:v>
              </c:pt>
              <c:pt idx="1">
                <c:v>8.0298371440277849E-2</c:v>
              </c:pt>
              <c:pt idx="2">
                <c:v>8.8435461365710025E-2</c:v>
              </c:pt>
              <c:pt idx="3">
                <c:v>9.750172150092154E-2</c:v>
              </c:pt>
              <c:pt idx="4">
                <c:v>0.10288356811466877</c:v>
              </c:pt>
              <c:pt idx="5">
                <c:v>4.8493077613170718E-2</c:v>
              </c:pt>
            </c:numLit>
          </c:val>
          <c:extLst>
            <c:ext xmlns:c16="http://schemas.microsoft.com/office/drawing/2014/chart" uri="{C3380CC4-5D6E-409C-BE32-E72D297353CC}">
              <c16:uniqueId val="{00000000-6EAB-4403-9F56-FC47A950CAC9}"/>
            </c:ext>
          </c:extLst>
        </c:ser>
        <c:ser>
          <c:idx val="1"/>
          <c:order val="1"/>
          <c:tx>
            <c:v>Home Appliances</c:v>
          </c:tx>
          <c:spPr>
            <a:solidFill>
              <a:srgbClr val="5FAB00"/>
            </a:solidFill>
            <a:ln>
              <a:noFill/>
            </a:ln>
            <a:effectLst>
              <a:outerShdw blurRad="57150" dist="19050" dir="5400000" algn="ctr" rotWithShape="0">
                <a:srgbClr val="000000">
                  <a:alpha val="63000"/>
                </a:srgbClr>
              </a:outerShd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Jan</c:v>
              </c:pt>
              <c:pt idx="1">
                <c:v>Feb</c:v>
              </c:pt>
              <c:pt idx="2">
                <c:v>Mar</c:v>
              </c:pt>
              <c:pt idx="3">
                <c:v>Apr</c:v>
              </c:pt>
              <c:pt idx="4">
                <c:v>May</c:v>
              </c:pt>
              <c:pt idx="5">
                <c:v>Jun</c:v>
              </c:pt>
            </c:strLit>
          </c:cat>
          <c:val>
            <c:numLit>
              <c:formatCode>General</c:formatCode>
              <c:ptCount val="6"/>
              <c:pt idx="0">
                <c:v>0.283545357846618</c:v>
              </c:pt>
              <c:pt idx="1">
                <c:v>0.55224755026785266</c:v>
              </c:pt>
              <c:pt idx="2">
                <c:v>0.60787493776589718</c:v>
              </c:pt>
              <c:pt idx="3">
                <c:v>0.36241287387250209</c:v>
              </c:pt>
              <c:pt idx="4">
                <c:v>0.45117430784135559</c:v>
              </c:pt>
              <c:pt idx="5">
                <c:v>0.56478271060139495</c:v>
              </c:pt>
            </c:numLit>
          </c:val>
          <c:extLst>
            <c:ext xmlns:c16="http://schemas.microsoft.com/office/drawing/2014/chart" uri="{C3380CC4-5D6E-409C-BE32-E72D297353CC}">
              <c16:uniqueId val="{00000001-6EAB-4403-9F56-FC47A950CAC9}"/>
            </c:ext>
          </c:extLst>
        </c:ser>
        <c:ser>
          <c:idx val="2"/>
          <c:order val="2"/>
          <c:tx>
            <c:v>Mobiles</c:v>
          </c:tx>
          <c:spPr>
            <a:solidFill>
              <a:srgbClr val="3F6410"/>
            </a:solidFill>
            <a:ln>
              <a:noFill/>
            </a:ln>
            <a:effectLst>
              <a:outerShdw blurRad="57150" dist="19050" dir="5400000" algn="ctr" rotWithShape="0">
                <a:srgbClr val="000000">
                  <a:alpha val="63000"/>
                </a:srgbClr>
              </a:outerShd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Jan</c:v>
              </c:pt>
              <c:pt idx="1">
                <c:v>Feb</c:v>
              </c:pt>
              <c:pt idx="2">
                <c:v>Mar</c:v>
              </c:pt>
              <c:pt idx="3">
                <c:v>Apr</c:v>
              </c:pt>
              <c:pt idx="4">
                <c:v>May</c:v>
              </c:pt>
              <c:pt idx="5">
                <c:v>Jun</c:v>
              </c:pt>
            </c:strLit>
          </c:cat>
          <c:val>
            <c:numLit>
              <c:formatCode>General</c:formatCode>
              <c:ptCount val="6"/>
              <c:pt idx="0">
                <c:v>0.11717669469895942</c:v>
              </c:pt>
              <c:pt idx="1">
                <c:v>0.15278517026547858</c:v>
              </c:pt>
              <c:pt idx="2">
                <c:v>4.775732866657692E-2</c:v>
              </c:pt>
              <c:pt idx="3">
                <c:v>0.10631262456735216</c:v>
              </c:pt>
              <c:pt idx="4">
                <c:v>0.12210936136668613</c:v>
              </c:pt>
              <c:pt idx="5">
                <c:v>6.4495793225517059E-2</c:v>
              </c:pt>
            </c:numLit>
          </c:val>
          <c:extLst>
            <c:ext xmlns:c16="http://schemas.microsoft.com/office/drawing/2014/chart" uri="{C3380CC4-5D6E-409C-BE32-E72D297353CC}">
              <c16:uniqueId val="{00000002-6EAB-4403-9F56-FC47A950CAC9}"/>
            </c:ext>
          </c:extLst>
        </c:ser>
        <c:ser>
          <c:idx val="3"/>
          <c:order val="3"/>
          <c:tx>
            <c:v>Tech Gadgets</c:v>
          </c:tx>
          <c:spPr>
            <a:solidFill>
              <a:srgbClr val="283000"/>
            </a:solidFill>
            <a:ln>
              <a:noFill/>
            </a:ln>
            <a:effectLst>
              <a:outerShdw blurRad="57150" dist="19050" dir="5400000" algn="ctr" rotWithShape="0">
                <a:srgbClr val="000000">
                  <a:alpha val="63000"/>
                </a:srgbClr>
              </a:outerShd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Jan</c:v>
              </c:pt>
              <c:pt idx="1">
                <c:v>Feb</c:v>
              </c:pt>
              <c:pt idx="2">
                <c:v>Mar</c:v>
              </c:pt>
              <c:pt idx="3">
                <c:v>Apr</c:v>
              </c:pt>
              <c:pt idx="4">
                <c:v>May</c:v>
              </c:pt>
              <c:pt idx="5">
                <c:v>Jun</c:v>
              </c:pt>
            </c:strLit>
          </c:cat>
          <c:val>
            <c:numLit>
              <c:formatCode>General</c:formatCode>
              <c:ptCount val="6"/>
              <c:pt idx="0">
                <c:v>0.47976855535308427</c:v>
              </c:pt>
              <c:pt idx="1">
                <c:v>0.21466890802639085</c:v>
              </c:pt>
              <c:pt idx="2">
                <c:v>0.25593227220181586</c:v>
              </c:pt>
              <c:pt idx="3">
                <c:v>0.43377278005922415</c:v>
              </c:pt>
              <c:pt idx="4">
                <c:v>0.3238327626772895</c:v>
              </c:pt>
              <c:pt idx="5">
                <c:v>0.32222841855991724</c:v>
              </c:pt>
            </c:numLit>
          </c:val>
          <c:extLst>
            <c:ext xmlns:c16="http://schemas.microsoft.com/office/drawing/2014/chart" uri="{C3380CC4-5D6E-409C-BE32-E72D297353CC}">
              <c16:uniqueId val="{00000003-6EAB-4403-9F56-FC47A950CAC9}"/>
            </c:ext>
          </c:extLst>
        </c:ser>
        <c:dLbls>
          <c:showLegendKey val="0"/>
          <c:showVal val="1"/>
          <c:showCatName val="0"/>
          <c:showSerName val="0"/>
          <c:showPercent val="0"/>
          <c:showBubbleSize val="0"/>
        </c:dLbls>
        <c:gapWidth val="150"/>
        <c:overlap val="100"/>
        <c:serLines>
          <c:spPr>
            <a:ln w="9525" cap="flat" cmpd="sng" algn="ctr">
              <a:solidFill>
                <a:schemeClr val="lt1">
                  <a:lumMod val="95000"/>
                  <a:alpha val="54000"/>
                </a:schemeClr>
              </a:solidFill>
              <a:round/>
            </a:ln>
            <a:effectLst/>
          </c:spPr>
        </c:serLines>
        <c:axId val="1677882208"/>
        <c:axId val="1677880768"/>
      </c:barChart>
      <c:catAx>
        <c:axId val="16778822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7880768"/>
        <c:crosses val="autoZero"/>
        <c:auto val="1"/>
        <c:lblAlgn val="ctr"/>
        <c:lblOffset val="100"/>
        <c:noMultiLvlLbl val="0"/>
      </c:catAx>
      <c:valAx>
        <c:axId val="167788076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77882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70D4E"/>
    </a:solidFill>
    <a:ln>
      <a:noFill/>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 and Growth Rate over months, in million VND, H1/2021</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3FF5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rgbClr val="B030B0"/>
            </a:solidFill>
            <a:round/>
          </a:ln>
          <a:effectLst>
            <a:glow rad="139700">
              <a:srgbClr val="B030B0">
                <a:alpha val="40000"/>
              </a:srgbClr>
            </a:glow>
          </a:effectLst>
        </c:spPr>
        <c:marker>
          <c:symbol val="circle"/>
          <c:size val="6"/>
          <c:spPr>
            <a:solidFill>
              <a:srgbClr val="B030B0"/>
            </a:solidFill>
            <a:ln w="9525">
              <a:solidFill>
                <a:srgbClr val="B030B0"/>
              </a:solidFill>
              <a:round/>
            </a:ln>
            <a:effectLst>
              <a:glow rad="139700">
                <a:srgbClr val="B030B0">
                  <a:alpha val="40000"/>
                </a:srgb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B3FF53"/>
          </a:solidFill>
          <a:ln>
            <a:noFill/>
          </a:ln>
          <a:effectLst>
            <a:outerShdw blurRad="57150" dist="19050" dir="5400000" algn="ctr" rotWithShape="0">
              <a:srgbClr val="000000">
                <a:alpha val="63000"/>
              </a:srgbClr>
            </a:outerShdw>
          </a:effectLst>
        </c:spPr>
      </c:pivotFmt>
      <c:pivotFmt>
        <c:idx val="5"/>
        <c:spPr>
          <a:ln w="34925" cap="rnd">
            <a:solidFill>
              <a:srgbClr val="B030B0"/>
            </a:solidFill>
            <a:round/>
          </a:ln>
          <a:effectLst>
            <a:glow rad="139700">
              <a:srgbClr val="B030B0">
                <a:alpha val="40000"/>
              </a:srgbClr>
            </a:glow>
          </a:effectLst>
        </c:spPr>
        <c:marker>
          <c:symbol val="circle"/>
          <c:size val="6"/>
          <c:spPr>
            <a:solidFill>
              <a:srgbClr val="B030B0"/>
            </a:solidFill>
            <a:ln w="9525">
              <a:solidFill>
                <a:srgbClr val="B030B0"/>
              </a:solidFill>
              <a:round/>
            </a:ln>
            <a:effectLst>
              <a:glow rad="139700">
                <a:srgbClr val="B030B0">
                  <a:alpha val="40000"/>
                </a:srgbClr>
              </a:glow>
            </a:effectLst>
          </c:spPr>
        </c:marker>
      </c:pivotFmt>
    </c:pivotFmts>
    <c:plotArea>
      <c:layout>
        <c:manualLayout>
          <c:layoutTarget val="inner"/>
          <c:xMode val="edge"/>
          <c:yMode val="edge"/>
          <c:x val="7.0560154231921551E-2"/>
          <c:y val="0.1729276300648982"/>
          <c:w val="0.84488826039086851"/>
          <c:h val="0.69332890002915049"/>
        </c:manualLayout>
      </c:layout>
      <c:barChart>
        <c:barDir val="col"/>
        <c:grouping val="clustered"/>
        <c:varyColors val="0"/>
        <c:ser>
          <c:idx val="0"/>
          <c:order val="0"/>
          <c:tx>
            <c:v>Sales</c:v>
          </c:tx>
          <c:spPr>
            <a:solidFill>
              <a:srgbClr val="B3FF53"/>
            </a:solidFill>
            <a:ln>
              <a:noFill/>
            </a:ln>
            <a:effectLst>
              <a:outerShdw blurRad="57150" dist="19050" dir="5400000" algn="ctr" rotWithShape="0">
                <a:srgbClr val="000000">
                  <a:alpha val="63000"/>
                </a:srgbClr>
              </a:outerShdw>
            </a:effectLst>
          </c:spPr>
          <c:invertIfNegative val="0"/>
          <c:cat>
            <c:strLit>
              <c:ptCount val="6"/>
              <c:pt idx="0">
                <c:v>Jan</c:v>
              </c:pt>
              <c:pt idx="1">
                <c:v>Feb</c:v>
              </c:pt>
              <c:pt idx="2">
                <c:v>Mar</c:v>
              </c:pt>
              <c:pt idx="3">
                <c:v>Apr</c:v>
              </c:pt>
              <c:pt idx="4">
                <c:v>May</c:v>
              </c:pt>
              <c:pt idx="5">
                <c:v>Jun</c:v>
              </c:pt>
            </c:strLit>
          </c:cat>
          <c:val>
            <c:numLit>
              <c:formatCode>General</c:formatCode>
              <c:ptCount val="6"/>
              <c:pt idx="0">
                <c:v>350667000</c:v>
              </c:pt>
              <c:pt idx="1">
                <c:v>261151000</c:v>
              </c:pt>
              <c:pt idx="2">
                <c:v>467991000</c:v>
              </c:pt>
              <c:pt idx="3">
                <c:v>440023000</c:v>
              </c:pt>
              <c:pt idx="4">
                <c:v>664732000</c:v>
              </c:pt>
              <c:pt idx="5">
                <c:v>123729000</c:v>
              </c:pt>
            </c:numLit>
          </c:val>
          <c:extLst>
            <c:ext xmlns:c16="http://schemas.microsoft.com/office/drawing/2014/chart" uri="{C3380CC4-5D6E-409C-BE32-E72D297353CC}">
              <c16:uniqueId val="{00000000-8609-446B-98A8-5C6BAA1B58DE}"/>
            </c:ext>
          </c:extLst>
        </c:ser>
        <c:dLbls>
          <c:showLegendKey val="0"/>
          <c:showVal val="0"/>
          <c:showCatName val="0"/>
          <c:showSerName val="0"/>
          <c:showPercent val="0"/>
          <c:showBubbleSize val="0"/>
        </c:dLbls>
        <c:gapWidth val="75"/>
        <c:overlap val="-25"/>
        <c:axId val="119314767"/>
        <c:axId val="119313327"/>
      </c:barChart>
      <c:lineChart>
        <c:grouping val="standard"/>
        <c:varyColors val="0"/>
        <c:ser>
          <c:idx val="1"/>
          <c:order val="1"/>
          <c:tx>
            <c:v>Growth Rate</c:v>
          </c:tx>
          <c:spPr>
            <a:ln w="34925" cap="rnd">
              <a:solidFill>
                <a:srgbClr val="B030B0"/>
              </a:solidFill>
              <a:round/>
            </a:ln>
            <a:effectLst>
              <a:glow rad="139700">
                <a:srgbClr val="B030B0">
                  <a:alpha val="40000"/>
                </a:srgbClr>
              </a:glow>
            </a:effectLst>
          </c:spPr>
          <c:marker>
            <c:symbol val="circle"/>
            <c:size val="6"/>
            <c:spPr>
              <a:solidFill>
                <a:srgbClr val="B030B0"/>
              </a:solidFill>
              <a:ln w="9525">
                <a:solidFill>
                  <a:srgbClr val="B030B0"/>
                </a:solidFill>
                <a:round/>
              </a:ln>
              <a:effectLst>
                <a:glow rad="139700">
                  <a:srgbClr val="B030B0">
                    <a:alpha val="40000"/>
                  </a:srgb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50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Jan</c:v>
              </c:pt>
              <c:pt idx="1">
                <c:v>Feb</c:v>
              </c:pt>
              <c:pt idx="2">
                <c:v>Mar</c:v>
              </c:pt>
              <c:pt idx="3">
                <c:v>Apr</c:v>
              </c:pt>
              <c:pt idx="4">
                <c:v>May</c:v>
              </c:pt>
              <c:pt idx="5">
                <c:v>Jun</c:v>
              </c:pt>
            </c:strLit>
          </c:cat>
          <c:val>
            <c:numLit>
              <c:formatCode>0%</c:formatCode>
              <c:ptCount val="6"/>
              <c:pt idx="1">
                <c:v>-0.25527352160311634</c:v>
              </c:pt>
              <c:pt idx="2">
                <c:v>0.79203219593262131</c:v>
              </c:pt>
              <c:pt idx="3">
                <c:v>-5.9761833026703508E-2</c:v>
              </c:pt>
              <c:pt idx="4">
                <c:v>0.51067557832204225</c:v>
              </c:pt>
              <c:pt idx="5">
                <c:v>-0.81386634011902537</c:v>
              </c:pt>
            </c:numLit>
          </c:val>
          <c:smooth val="0"/>
          <c:extLst>
            <c:ext xmlns:c16="http://schemas.microsoft.com/office/drawing/2014/chart" uri="{C3380CC4-5D6E-409C-BE32-E72D297353CC}">
              <c16:uniqueId val="{00000001-8609-446B-98A8-5C6BAA1B58DE}"/>
            </c:ext>
          </c:extLst>
        </c:ser>
        <c:dLbls>
          <c:showLegendKey val="0"/>
          <c:showVal val="0"/>
          <c:showCatName val="0"/>
          <c:showSerName val="0"/>
          <c:showPercent val="0"/>
          <c:showBubbleSize val="0"/>
        </c:dLbls>
        <c:marker val="1"/>
        <c:smooth val="0"/>
        <c:axId val="119315247"/>
        <c:axId val="119337807"/>
      </c:lineChart>
      <c:catAx>
        <c:axId val="119314767"/>
        <c:scaling>
          <c:orientation val="minMax"/>
        </c:scaling>
        <c:delete val="0"/>
        <c:axPos val="b"/>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313327"/>
        <c:crosses val="autoZero"/>
        <c:auto val="1"/>
        <c:lblAlgn val="ctr"/>
        <c:lblOffset val="100"/>
        <c:noMultiLvlLbl val="0"/>
        <c:extLst>
          <c:ext xmlns:c15="http://schemas.microsoft.com/office/drawing/2012/chart" uri="{F40574EE-89B7-4290-83BB-5DA773EAF853}">
            <c15:numFmt c:formatCode="General" c:sourceLinked="1"/>
          </c:ext>
        </c:extLst>
      </c:catAx>
      <c:valAx>
        <c:axId val="119313327"/>
        <c:scaling>
          <c:orientation val="minMax"/>
        </c:scaling>
        <c:delete val="0"/>
        <c:axPos val="l"/>
        <c:majorGridlines>
          <c:spPr>
            <a:ln w="9525" cap="flat" cmpd="sng" algn="ctr">
              <a:solidFill>
                <a:schemeClr val="lt1">
                  <a:lumMod val="95000"/>
                  <a:alpha val="10000"/>
                </a:schemeClr>
              </a:solidFill>
              <a:round/>
            </a:ln>
            <a:effectLst/>
          </c:spPr>
        </c:majorGridlines>
        <c:numFmt formatCode="[=0]\ #,##0,,,\ ;\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314767"/>
        <c:crosses val="autoZero"/>
        <c:crossBetween val="between"/>
        <c:extLst/>
      </c:valAx>
      <c:valAx>
        <c:axId val="119337807"/>
        <c:scaling>
          <c:orientation val="minMax"/>
        </c:scaling>
        <c:delete val="0"/>
        <c:axPos val="r"/>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9315247"/>
        <c:crosses val="max"/>
        <c:crossBetween val="between"/>
        <c:extLst>
          <c:ext xmlns:c15="http://schemas.microsoft.com/office/drawing/2012/chart" uri="{F40574EE-89B7-4290-83BB-5DA773EAF853}">
            <c15:numFmt c:formatCode="0%" c:sourceLinked="1"/>
          </c:ext>
        </c:extLst>
      </c:valAx>
      <c:catAx>
        <c:axId val="119315247"/>
        <c:scaling>
          <c:orientation val="minMax"/>
        </c:scaling>
        <c:delete val="1"/>
        <c:axPos val="b"/>
        <c:numFmt formatCode="General" sourceLinked="0"/>
        <c:majorTickMark val="none"/>
        <c:minorTickMark val="none"/>
        <c:tickLblPos val="nextTo"/>
        <c:crossAx val="119337807"/>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70D4E"/>
    </a:solidFill>
    <a:ln>
      <a:noFill/>
    </a:ln>
    <a:effectLst/>
  </c:spPr>
  <c:txPr>
    <a:bodyPr/>
    <a:lstStyle/>
    <a:p>
      <a:pPr>
        <a:defRPr/>
      </a:pPr>
      <a:endParaRPr lang="en-US"/>
    </a:p>
  </c:txPr>
  <c:extLst>
    <c:ext xmlns:c15="http://schemas.microsoft.com/office/drawing/2012/chart" uri="{723BEF56-08C2-4564-9609-F4CBC75E7E54}">
      <c15:pivotSource>
        <c15:name>[FINAL.xlsm]PivotChartTable2</c15:name>
        <c15:fmtId val="7"/>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sz="1400">
                <a:solidFill>
                  <a:schemeClr val="bg1"/>
                </a:solidFill>
              </a:rPr>
              <a:t>Quantities</a:t>
            </a:r>
            <a:r>
              <a:rPr lang="en-US" sz="1400" baseline="0">
                <a:solidFill>
                  <a:schemeClr val="bg1"/>
                </a:solidFill>
              </a:rPr>
              <a:t> by Category over Months,H1/2021</a:t>
            </a:r>
            <a:endParaRPr lang="en-US" sz="1400">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8207612504470031E-2"/>
          <c:y val="0.14998712863602073"/>
          <c:w val="0.90155470118786585"/>
          <c:h val="0.71064559522938664"/>
        </c:manualLayout>
      </c:layout>
      <c:barChart>
        <c:barDir val="col"/>
        <c:grouping val="clustered"/>
        <c:varyColors val="0"/>
        <c:ser>
          <c:idx val="4"/>
          <c:order val="4"/>
          <c:tx>
            <c:strRef>
              <c:f>[1]DRAFT!$F$31</c:f>
              <c:strCache>
                <c:ptCount val="1"/>
                <c:pt idx="0">
                  <c:v>Grand Total</c:v>
                </c:pt>
              </c:strCache>
            </c:strRef>
          </c:tx>
          <c:spPr>
            <a:solidFill>
              <a:srgbClr val="EAEAEA"/>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[1]DRAFT!$A$32:$A$37</c:f>
              <c:strCache>
                <c:ptCount val="6"/>
                <c:pt idx="0">
                  <c:v>Jan</c:v>
                </c:pt>
                <c:pt idx="1">
                  <c:v>Feb</c:v>
                </c:pt>
                <c:pt idx="2">
                  <c:v>Mar</c:v>
                </c:pt>
                <c:pt idx="3">
                  <c:v>Apr</c:v>
                </c:pt>
                <c:pt idx="4">
                  <c:v>May</c:v>
                </c:pt>
                <c:pt idx="5">
                  <c:v>Jun</c:v>
                </c:pt>
              </c:strCache>
            </c:strRef>
          </c:cat>
          <c:val>
            <c:numRef>
              <c:f>[1]DRAFT!$F$32:$F$37</c:f>
              <c:numCache>
                <c:formatCode>General</c:formatCode>
                <c:ptCount val="6"/>
                <c:pt idx="0">
                  <c:v>182</c:v>
                </c:pt>
                <c:pt idx="1">
                  <c:v>109</c:v>
                </c:pt>
                <c:pt idx="2">
                  <c:v>172</c:v>
                </c:pt>
                <c:pt idx="3">
                  <c:v>212</c:v>
                </c:pt>
                <c:pt idx="4">
                  <c:v>343</c:v>
                </c:pt>
                <c:pt idx="5">
                  <c:v>35</c:v>
                </c:pt>
              </c:numCache>
            </c:numRef>
          </c:val>
          <c:extLst>
            <c:ext xmlns:c16="http://schemas.microsoft.com/office/drawing/2014/chart" uri="{C3380CC4-5D6E-409C-BE32-E72D297353CC}">
              <c16:uniqueId val="{00000000-EE34-4DB1-88A1-D8904B930006}"/>
            </c:ext>
          </c:extLst>
        </c:ser>
        <c:dLbls>
          <c:showLegendKey val="0"/>
          <c:showVal val="0"/>
          <c:showCatName val="0"/>
          <c:showSerName val="0"/>
          <c:showPercent val="0"/>
          <c:showBubbleSize val="0"/>
        </c:dLbls>
        <c:gapWidth val="20"/>
        <c:overlap val="50"/>
        <c:axId val="869334432"/>
        <c:axId val="869338272"/>
      </c:barChart>
      <c:barChart>
        <c:barDir val="col"/>
        <c:grouping val="clustered"/>
        <c:varyColors val="0"/>
        <c:ser>
          <c:idx val="0"/>
          <c:order val="0"/>
          <c:tx>
            <c:strRef>
              <c:f>[1]DRAFT!$B$31</c:f>
              <c:strCache>
                <c:ptCount val="1"/>
                <c:pt idx="0">
                  <c:v>Beauty</c:v>
                </c:pt>
              </c:strCache>
            </c:strRef>
          </c:tx>
          <c:spPr>
            <a:solidFill>
              <a:srgbClr val="B3FF53"/>
            </a:solidFill>
            <a:ln>
              <a:noFill/>
            </a:ln>
            <a:effectLst>
              <a:outerShdw blurRad="57150" dist="19050" dir="5400000" algn="ctr" rotWithShape="0">
                <a:srgbClr val="000000">
                  <a:alpha val="63000"/>
                </a:srgbClr>
              </a:outerShdw>
            </a:effectLst>
          </c:spPr>
          <c:invertIfNegative val="0"/>
          <c:cat>
            <c:strRef>
              <c:f>[1]DRAFT!$A$32:$A$37</c:f>
              <c:strCache>
                <c:ptCount val="6"/>
                <c:pt idx="0">
                  <c:v>Jan</c:v>
                </c:pt>
                <c:pt idx="1">
                  <c:v>Feb</c:v>
                </c:pt>
                <c:pt idx="2">
                  <c:v>Mar</c:v>
                </c:pt>
                <c:pt idx="3">
                  <c:v>Apr</c:v>
                </c:pt>
                <c:pt idx="4">
                  <c:v>May</c:v>
                </c:pt>
                <c:pt idx="5">
                  <c:v>Jun</c:v>
                </c:pt>
              </c:strCache>
            </c:strRef>
          </c:cat>
          <c:val>
            <c:numRef>
              <c:f>[1]DRAFT!$B$32:$B$37</c:f>
              <c:numCache>
                <c:formatCode>General</c:formatCode>
                <c:ptCount val="6"/>
                <c:pt idx="0">
                  <c:v>116</c:v>
                </c:pt>
                <c:pt idx="1">
                  <c:v>56</c:v>
                </c:pt>
                <c:pt idx="2">
                  <c:v>102</c:v>
                </c:pt>
                <c:pt idx="3">
                  <c:v>121</c:v>
                </c:pt>
                <c:pt idx="4">
                  <c:v>197</c:v>
                </c:pt>
                <c:pt idx="5">
                  <c:v>18</c:v>
                </c:pt>
              </c:numCache>
            </c:numRef>
          </c:val>
          <c:extLst>
            <c:ext xmlns:c16="http://schemas.microsoft.com/office/drawing/2014/chart" uri="{C3380CC4-5D6E-409C-BE32-E72D297353CC}">
              <c16:uniqueId val="{00000001-EE34-4DB1-88A1-D8904B930006}"/>
            </c:ext>
          </c:extLst>
        </c:ser>
        <c:ser>
          <c:idx val="1"/>
          <c:order val="1"/>
          <c:tx>
            <c:strRef>
              <c:f>[1]DRAFT!$C$31</c:f>
              <c:strCache>
                <c:ptCount val="1"/>
                <c:pt idx="0">
                  <c:v>Home Appliances</c:v>
                </c:pt>
              </c:strCache>
            </c:strRef>
          </c:tx>
          <c:spPr>
            <a:solidFill>
              <a:srgbClr val="5FAB00"/>
            </a:solidFill>
            <a:ln>
              <a:noFill/>
            </a:ln>
            <a:effectLst>
              <a:outerShdw blurRad="57150" dist="19050" dir="5400000" algn="ctr" rotWithShape="0">
                <a:srgbClr val="000000">
                  <a:alpha val="63000"/>
                </a:srgbClr>
              </a:outerShdw>
            </a:effectLst>
          </c:spPr>
          <c:invertIfNegative val="0"/>
          <c:cat>
            <c:strRef>
              <c:f>[1]DRAFT!$A$32:$A$37</c:f>
              <c:strCache>
                <c:ptCount val="6"/>
                <c:pt idx="0">
                  <c:v>Jan</c:v>
                </c:pt>
                <c:pt idx="1">
                  <c:v>Feb</c:v>
                </c:pt>
                <c:pt idx="2">
                  <c:v>Mar</c:v>
                </c:pt>
                <c:pt idx="3">
                  <c:v>Apr</c:v>
                </c:pt>
                <c:pt idx="4">
                  <c:v>May</c:v>
                </c:pt>
                <c:pt idx="5">
                  <c:v>Jun</c:v>
                </c:pt>
              </c:strCache>
            </c:strRef>
          </c:cat>
          <c:val>
            <c:numRef>
              <c:f>[1]DRAFT!$C$32:$C$37</c:f>
              <c:numCache>
                <c:formatCode>General</c:formatCode>
                <c:ptCount val="6"/>
                <c:pt idx="0">
                  <c:v>12</c:v>
                </c:pt>
                <c:pt idx="1">
                  <c:v>14</c:v>
                </c:pt>
                <c:pt idx="2">
                  <c:v>26</c:v>
                </c:pt>
                <c:pt idx="3">
                  <c:v>20</c:v>
                </c:pt>
                <c:pt idx="4">
                  <c:v>26</c:v>
                </c:pt>
                <c:pt idx="5">
                  <c:v>5</c:v>
                </c:pt>
              </c:numCache>
            </c:numRef>
          </c:val>
          <c:extLst>
            <c:ext xmlns:c16="http://schemas.microsoft.com/office/drawing/2014/chart" uri="{C3380CC4-5D6E-409C-BE32-E72D297353CC}">
              <c16:uniqueId val="{00000002-EE34-4DB1-88A1-D8904B930006}"/>
            </c:ext>
          </c:extLst>
        </c:ser>
        <c:ser>
          <c:idx val="2"/>
          <c:order val="2"/>
          <c:tx>
            <c:strRef>
              <c:f>[1]DRAFT!$D$31</c:f>
              <c:strCache>
                <c:ptCount val="1"/>
                <c:pt idx="0">
                  <c:v>Mobiles</c:v>
                </c:pt>
              </c:strCache>
            </c:strRef>
          </c:tx>
          <c:spPr>
            <a:solidFill>
              <a:srgbClr val="3F6410"/>
            </a:solidFill>
            <a:ln>
              <a:noFill/>
            </a:ln>
            <a:effectLst>
              <a:outerShdw blurRad="57150" dist="19050" dir="5400000" algn="ctr" rotWithShape="0">
                <a:srgbClr val="000000">
                  <a:alpha val="63000"/>
                </a:srgbClr>
              </a:outerShdw>
            </a:effectLst>
          </c:spPr>
          <c:invertIfNegative val="0"/>
          <c:cat>
            <c:strRef>
              <c:f>[1]DRAFT!$A$32:$A$37</c:f>
              <c:strCache>
                <c:ptCount val="6"/>
                <c:pt idx="0">
                  <c:v>Jan</c:v>
                </c:pt>
                <c:pt idx="1">
                  <c:v>Feb</c:v>
                </c:pt>
                <c:pt idx="2">
                  <c:v>Mar</c:v>
                </c:pt>
                <c:pt idx="3">
                  <c:v>Apr</c:v>
                </c:pt>
                <c:pt idx="4">
                  <c:v>May</c:v>
                </c:pt>
                <c:pt idx="5">
                  <c:v>Jun</c:v>
                </c:pt>
              </c:strCache>
            </c:strRef>
          </c:cat>
          <c:val>
            <c:numRef>
              <c:f>[1]DRAFT!$D$32:$D$37</c:f>
              <c:numCache>
                <c:formatCode>General</c:formatCode>
                <c:ptCount val="6"/>
                <c:pt idx="0">
                  <c:v>11</c:v>
                </c:pt>
                <c:pt idx="1">
                  <c:v>10</c:v>
                </c:pt>
                <c:pt idx="2">
                  <c:v>5</c:v>
                </c:pt>
                <c:pt idx="3">
                  <c:v>12</c:v>
                </c:pt>
                <c:pt idx="4">
                  <c:v>23</c:v>
                </c:pt>
                <c:pt idx="5">
                  <c:v>2</c:v>
                </c:pt>
              </c:numCache>
            </c:numRef>
          </c:val>
          <c:extLst>
            <c:ext xmlns:c16="http://schemas.microsoft.com/office/drawing/2014/chart" uri="{C3380CC4-5D6E-409C-BE32-E72D297353CC}">
              <c16:uniqueId val="{00000003-EE34-4DB1-88A1-D8904B930006}"/>
            </c:ext>
          </c:extLst>
        </c:ser>
        <c:ser>
          <c:idx val="3"/>
          <c:order val="3"/>
          <c:tx>
            <c:strRef>
              <c:f>[1]DRAFT!$E$31</c:f>
              <c:strCache>
                <c:ptCount val="1"/>
                <c:pt idx="0">
                  <c:v>Tech Gadgets</c:v>
                </c:pt>
              </c:strCache>
            </c:strRef>
          </c:tx>
          <c:spPr>
            <a:solidFill>
              <a:srgbClr val="283000"/>
            </a:solidFill>
            <a:ln>
              <a:noFill/>
            </a:ln>
            <a:effectLst>
              <a:outerShdw blurRad="57150" dist="19050" dir="5400000" algn="ctr" rotWithShape="0">
                <a:srgbClr val="000000">
                  <a:alpha val="63000"/>
                </a:srgbClr>
              </a:outerShdw>
            </a:effectLst>
          </c:spPr>
          <c:invertIfNegative val="0"/>
          <c:cat>
            <c:strRef>
              <c:f>[1]DRAFT!$A$32:$A$37</c:f>
              <c:strCache>
                <c:ptCount val="6"/>
                <c:pt idx="0">
                  <c:v>Jan</c:v>
                </c:pt>
                <c:pt idx="1">
                  <c:v>Feb</c:v>
                </c:pt>
                <c:pt idx="2">
                  <c:v>Mar</c:v>
                </c:pt>
                <c:pt idx="3">
                  <c:v>Apr</c:v>
                </c:pt>
                <c:pt idx="4">
                  <c:v>May</c:v>
                </c:pt>
                <c:pt idx="5">
                  <c:v>Jun</c:v>
                </c:pt>
              </c:strCache>
            </c:strRef>
          </c:cat>
          <c:val>
            <c:numRef>
              <c:f>[1]DRAFT!$E$32:$E$37</c:f>
              <c:numCache>
                <c:formatCode>General</c:formatCode>
                <c:ptCount val="6"/>
                <c:pt idx="0">
                  <c:v>43</c:v>
                </c:pt>
                <c:pt idx="1">
                  <c:v>29</c:v>
                </c:pt>
                <c:pt idx="2">
                  <c:v>39</c:v>
                </c:pt>
                <c:pt idx="3">
                  <c:v>59</c:v>
                </c:pt>
                <c:pt idx="4">
                  <c:v>97</c:v>
                </c:pt>
                <c:pt idx="5">
                  <c:v>10</c:v>
                </c:pt>
              </c:numCache>
            </c:numRef>
          </c:val>
          <c:extLst>
            <c:ext xmlns:c16="http://schemas.microsoft.com/office/drawing/2014/chart" uri="{C3380CC4-5D6E-409C-BE32-E72D297353CC}">
              <c16:uniqueId val="{00000004-EE34-4DB1-88A1-D8904B930006}"/>
            </c:ext>
          </c:extLst>
        </c:ser>
        <c:dLbls>
          <c:showLegendKey val="0"/>
          <c:showVal val="0"/>
          <c:showCatName val="0"/>
          <c:showSerName val="0"/>
          <c:showPercent val="0"/>
          <c:showBubbleSize val="0"/>
        </c:dLbls>
        <c:gapWidth val="150"/>
        <c:axId val="863808992"/>
        <c:axId val="863806112"/>
      </c:barChart>
      <c:catAx>
        <c:axId val="8693344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69338272"/>
        <c:crosses val="autoZero"/>
        <c:auto val="1"/>
        <c:lblAlgn val="ctr"/>
        <c:lblOffset val="100"/>
        <c:noMultiLvlLbl val="0"/>
      </c:catAx>
      <c:valAx>
        <c:axId val="869338272"/>
        <c:scaling>
          <c:orientation val="minMax"/>
          <c:max val="350"/>
        </c:scaling>
        <c:delete val="0"/>
        <c:axPos val="l"/>
        <c:majorGridlines>
          <c:spPr>
            <a:ln w="9525" cap="flat" cmpd="sng" algn="ctr">
              <a:solidFill>
                <a:srgbClr val="B3FF53">
                  <a:alpha val="10000"/>
                </a:srgb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69334432"/>
        <c:crosses val="autoZero"/>
        <c:crossBetween val="between"/>
      </c:valAx>
      <c:valAx>
        <c:axId val="863806112"/>
        <c:scaling>
          <c:orientation val="minMax"/>
          <c:max val="350"/>
        </c:scaling>
        <c:delete val="1"/>
        <c:axPos val="r"/>
        <c:numFmt formatCode="General" sourceLinked="1"/>
        <c:majorTickMark val="none"/>
        <c:minorTickMark val="none"/>
        <c:tickLblPos val="nextTo"/>
        <c:crossAx val="863808992"/>
        <c:crosses val="max"/>
        <c:crossBetween val="between"/>
      </c:valAx>
      <c:catAx>
        <c:axId val="863808992"/>
        <c:scaling>
          <c:orientation val="minMax"/>
        </c:scaling>
        <c:delete val="1"/>
        <c:axPos val="b"/>
        <c:numFmt formatCode="General" sourceLinked="1"/>
        <c:majorTickMark val="none"/>
        <c:minorTickMark val="none"/>
        <c:tickLblPos val="nextTo"/>
        <c:crossAx val="86380611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070D4E"/>
    </a:soli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Top 5 Items sold at specific peak hours</a:t>
            </a:r>
          </a:p>
        </c:rich>
      </c:tx>
      <c:overlay val="0"/>
      <c:spPr>
        <a:noFill/>
        <a:ln>
          <a:noFill/>
        </a:ln>
        <a:effectLst/>
      </c:spPr>
      <c:txPr>
        <a:bodyPr rot="0" spcFirstLastPara="1" vertOverflow="ellipsis" vert="horz" wrap="square" anchor="ctr" anchorCtr="1"/>
        <a:lstStyle/>
        <a:p>
          <a:pPr>
            <a:defRPr sz="1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rgbClr val="B3FF53"/>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rgbClr val="B3FF53"/>
            </a:solidFill>
            <a:ln>
              <a:noFill/>
            </a:ln>
            <a:effectLst>
              <a:outerShdw blurRad="57150" dist="19050" dir="5400000" algn="ctr" rotWithShape="0">
                <a:srgbClr val="000000">
                  <a:alpha val="63000"/>
                </a:srgbClr>
              </a:outerShdw>
            </a:effectLst>
          </c:spPr>
          <c:invertIfNegative val="0"/>
          <c:cat>
            <c:strLit>
              <c:ptCount val="5"/>
              <c:pt idx="0">
                <c:v>Chuột Không Dây Logitech M331 Silent</c:v>
              </c:pt>
              <c:pt idx="1">
                <c:v>Dầu Gội Rejoice Siêu Mượt - 900ML</c:v>
              </c:pt>
              <c:pt idx="2">
                <c:v>Kem chống nắng dưỡng da dạng sữa bảo vệ hoàn hảo Anessa Perfect UV Sunscreen Skincare Milk SPF 50+ PA++++ 60ml</c:v>
              </c:pt>
              <c:pt idx="3">
                <c:v>Nước Tẩy Trang Làm Sạch Sâu Cho Da Nhạy Cảm La Roche-Posay Micellar Water Ultra Sensitive Skin 400ml</c:v>
              </c:pt>
              <c:pt idx="4">
                <c:v>Sữa rửa mặt làm sạch từ trà xanh đảo Jeju Innisfree Green Tea Foam Cleanser 150ml - NEW</c:v>
              </c:pt>
            </c:strLit>
          </c:cat>
          <c:val>
            <c:numLit>
              <c:formatCode>General</c:formatCode>
              <c:ptCount val="5"/>
              <c:pt idx="0">
                <c:v>85</c:v>
              </c:pt>
              <c:pt idx="1">
                <c:v>144</c:v>
              </c:pt>
              <c:pt idx="2">
                <c:v>87</c:v>
              </c:pt>
              <c:pt idx="3">
                <c:v>161</c:v>
              </c:pt>
              <c:pt idx="4">
                <c:v>97</c:v>
              </c:pt>
            </c:numLit>
          </c:val>
          <c:extLst>
            <c:ext xmlns:c16="http://schemas.microsoft.com/office/drawing/2014/chart" uri="{C3380CC4-5D6E-409C-BE32-E72D297353CC}">
              <c16:uniqueId val="{00000000-F986-4399-B73D-85149350923A}"/>
            </c:ext>
          </c:extLst>
        </c:ser>
        <c:dLbls>
          <c:showLegendKey val="0"/>
          <c:showVal val="0"/>
          <c:showCatName val="0"/>
          <c:showSerName val="0"/>
          <c:showPercent val="0"/>
          <c:showBubbleSize val="0"/>
        </c:dLbls>
        <c:gapWidth val="115"/>
        <c:overlap val="-20"/>
        <c:axId val="101030879"/>
        <c:axId val="101034719"/>
      </c:barChart>
      <c:catAx>
        <c:axId val="101030879"/>
        <c:scaling>
          <c:orientation val="minMax"/>
        </c:scaling>
        <c:delete val="0"/>
        <c:axPos val="l"/>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1034719"/>
        <c:crosses val="autoZero"/>
        <c:auto val="1"/>
        <c:lblAlgn val="ctr"/>
        <c:lblOffset val="100"/>
        <c:noMultiLvlLbl val="0"/>
        <c:extLst>
          <c:ext xmlns:c15="http://schemas.microsoft.com/office/drawing/2012/chart" uri="{F40574EE-89B7-4290-83BB-5DA773EAF853}">
            <c15:numFmt c:formatCode="General" c:sourceLinked="1"/>
          </c:ext>
        </c:extLst>
      </c:catAx>
      <c:valAx>
        <c:axId val="101034719"/>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1030879"/>
        <c:crosses val="autoZero"/>
        <c:crossBetween val="between"/>
        <c:extLst>
          <c:ext xmlns:c15="http://schemas.microsoft.com/office/drawing/2012/chart" uri="{F40574EE-89B7-4290-83BB-5DA773EAF853}">
            <c15:numFmt c:formatCode="General"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a:noFill/>
    </a:ln>
    <a:effectLst/>
  </c:spPr>
  <c:txPr>
    <a:bodyPr/>
    <a:lstStyle/>
    <a:p>
      <a:pPr>
        <a:defRPr/>
      </a:pPr>
      <a:endParaRPr lang="en-US"/>
    </a:p>
  </c:txPr>
  <c:extLst>
    <c:ext xmlns:c15="http://schemas.microsoft.com/office/drawing/2012/chart" uri="{723BEF56-08C2-4564-9609-F4CBC75E7E54}">
      <c15:pivotSource>
        <c15:name>[FINAL.xlsm]PivotChartTable4</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4686701268238615E-2"/>
          <c:y val="0.17289049183137592"/>
          <c:w val="0.90773892881583007"/>
          <c:h val="0.69625921070778674"/>
        </c:manualLayout>
      </c:layout>
      <c:lineChart>
        <c:grouping val="standard"/>
        <c:varyColors val="0"/>
        <c:ser>
          <c:idx val="0"/>
          <c:order val="0"/>
          <c:tx>
            <c:v>Total</c:v>
          </c:tx>
          <c:spPr>
            <a:ln w="28575" cap="rnd">
              <a:solidFill>
                <a:schemeClr val="accent1"/>
              </a:solidFill>
              <a:round/>
            </a:ln>
            <a:effectLst/>
          </c:spPr>
          <c:marker>
            <c:symbol val="none"/>
          </c:marker>
          <c:cat>
            <c:strLit>
              <c:ptCount val="5"/>
              <c:pt idx="0">
                <c:v>Jan</c:v>
              </c:pt>
              <c:pt idx="1">
                <c:v>Feb</c:v>
              </c:pt>
              <c:pt idx="2">
                <c:v>Mar</c:v>
              </c:pt>
              <c:pt idx="3">
                <c:v>Apr</c:v>
              </c:pt>
              <c:pt idx="4">
                <c:v>May</c:v>
              </c:pt>
            </c:strLit>
          </c:cat>
          <c:val>
            <c:numLit>
              <c:formatCode>General</c:formatCode>
              <c:ptCount val="5"/>
              <c:pt idx="0">
                <c:v>176</c:v>
              </c:pt>
              <c:pt idx="1">
                <c:v>100</c:v>
              </c:pt>
              <c:pt idx="2">
                <c:v>166</c:v>
              </c:pt>
              <c:pt idx="3">
                <c:v>204</c:v>
              </c:pt>
              <c:pt idx="4">
                <c:v>314</c:v>
              </c:pt>
            </c:numLit>
          </c:val>
          <c:smooth val="0"/>
          <c:extLst>
            <c:ext xmlns:c16="http://schemas.microsoft.com/office/drawing/2014/chart" uri="{C3380CC4-5D6E-409C-BE32-E72D297353CC}">
              <c16:uniqueId val="{00000002-72DF-412C-B8D5-51D3522A9017}"/>
            </c:ext>
          </c:extLst>
        </c:ser>
        <c:dLbls>
          <c:showLegendKey val="0"/>
          <c:showVal val="0"/>
          <c:showCatName val="0"/>
          <c:showSerName val="0"/>
          <c:showPercent val="0"/>
          <c:showBubbleSize val="0"/>
        </c:dLbls>
        <c:smooth val="0"/>
        <c:axId val="590165935"/>
        <c:axId val="590162575"/>
      </c:lineChart>
      <c:catAx>
        <c:axId val="590165935"/>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90162575"/>
        <c:crosses val="autoZero"/>
        <c:auto val="1"/>
        <c:lblAlgn val="ctr"/>
        <c:lblOffset val="100"/>
        <c:noMultiLvlLbl val="0"/>
        <c:extLst>
          <c:ext xmlns:c15="http://schemas.microsoft.com/office/drawing/2012/chart" uri="{F40574EE-89B7-4290-83BB-5DA773EAF853}">
            <c15:numFmt c:formatCode="General" c:sourceLinked="1"/>
          </c:ext>
        </c:extLst>
      </c:catAx>
      <c:valAx>
        <c:axId val="590162575"/>
        <c:scaling>
          <c:orientation val="minMax"/>
        </c:scaling>
        <c:delete val="0"/>
        <c:axPos val="l"/>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590165935"/>
        <c:crosses val="autoZero"/>
        <c:crossBetween val="between"/>
        <c:extLst>
          <c:ext xmlns:c15="http://schemas.microsoft.com/office/drawing/2012/chart" uri="{F40574EE-89B7-4290-83BB-5DA773EAF853}">
            <c15:numFmt c:formatCode="General" c:sourceLinked="1"/>
          </c:ext>
        </c:extLst>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extLst>
    <c:ext xmlns:c15="http://schemas.microsoft.com/office/drawing/2012/chart" uri="{723BEF56-08C2-4564-9609-F4CBC75E7E54}">
      <c15:pivotSource>
        <c15:name>[FINAL.xlsm]PivotChartTable5</c15:name>
        <c15:fmtId val="0"/>
      </c15:pivotSource>
      <c15:pivotOptions>
        <c15:dropZoneFilter val="1"/>
        <c15:dropZoneCategories val="1"/>
      </c15: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Sales by Category &amp; Item, in million VND, H1/2021</cx:v>
        </cx:txData>
      </cx:tx>
      <cx:txPr>
        <a:bodyPr spcFirstLastPara="1" vertOverflow="ellipsis" horzOverflow="overflow" wrap="square" lIns="0" tIns="0" rIns="0" bIns="0" anchor="ctr" anchorCtr="1"/>
        <a:lstStyle/>
        <a:p>
          <a:pPr algn="ctr" rtl="0">
            <a:defRPr/>
          </a:pPr>
          <a:r>
            <a:rPr lang="en-US" sz="1600" b="1" i="0" u="none" strike="noStrike" spc="100" baseline="0">
              <a:solidFill>
                <a:srgbClr val="FFFFFF">
                  <a:lumMod val="95000"/>
                </a:srgbClr>
              </a:solidFill>
              <a:effectLst>
                <a:outerShdw blurRad="50800" dist="38100" dir="5400000" algn="t" rotWithShape="0">
                  <a:prstClr val="black">
                    <a:alpha val="40000"/>
                  </a:prstClr>
                </a:outerShdw>
              </a:effectLst>
              <a:latin typeface="Arial"/>
              <a:cs typeface="Arial"/>
            </a:rPr>
            <a:t>Sales by Category &amp; Item, in million VND, H1/2021</a:t>
          </a:r>
        </a:p>
      </cx:txPr>
    </cx:title>
    <cx:plotArea>
      <cx:plotAreaRegion>
        <cx:series layoutId="treemap" uniqueId="{464EAAB4-6F40-49C9-AB6F-DB792A94EAC0}">
          <cx:tx>
            <cx:txData>
              <cx:f>_xlchart.v1.4</cx:f>
              <cx:v>GMV</cx:v>
            </cx:txData>
          </cx:tx>
          <cx:dataPt idx="0">
            <cx:spPr>
              <a:solidFill>
                <a:srgbClr val="B3FF53"/>
              </a:solidFill>
            </cx:spPr>
          </cx:dataPt>
          <cx:dataPt idx="6">
            <cx:spPr>
              <a:solidFill>
                <a:srgbClr val="5FAB00"/>
              </a:solidFill>
            </cx:spPr>
          </cx:dataPt>
          <cx:dataPt idx="12">
            <cx:spPr>
              <a:solidFill>
                <a:srgbClr val="3F6410"/>
              </a:solidFill>
            </cx:spPr>
          </cx:dataPt>
          <cx:dataPt idx="18">
            <cx:spPr>
              <a:solidFill>
                <a:srgbClr val="283000"/>
              </a:solidFill>
            </cx:spPr>
          </cx:dataPt>
          <cx:dataLabels>
            <cx:visibility seriesName="0" categoryName="1" value="0"/>
            <cx:dataLabel idx="1">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Arial"/>
                      <a:cs typeface="Arial"/>
                    </a:rPr>
                    <a:t>Dầu Gội Rejoice Siêu Mượt - 900ML</a:t>
                  </a:r>
                </a:p>
              </cx:txPr>
            </cx:dataLabel>
            <cx:dataLabel idx="2">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Arial"/>
                      <a:cs typeface="Arial"/>
                    </a:rPr>
                    <a:t>Kem chống nắng dưỡng da dạng sữa bảo vệ hoàn hảo Anessa Perfect UV Sunscreen Skincare Milk SPF 50+ PA++++ 60ml</a:t>
                  </a:r>
                </a:p>
              </cx:txPr>
            </cx:dataLabel>
            <cx:dataLabel idx="3">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Arial"/>
                      <a:cs typeface="Arial"/>
                    </a:rPr>
                    <a:t>Kem Dưỡng Làm Dịu Kích Ứng Và Phục Hồi Da La Roche-Posay Cicaplast Baume B5 (40ml)</a:t>
                  </a:r>
                </a:p>
              </cx:txPr>
            </cx:dataLabel>
            <cx:dataLabel idx="4">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Arial"/>
                      <a:cs typeface="Arial"/>
                    </a:rPr>
                    <a:t>Nước Tẩy Trang Làm Sạch Sâu Cho Da Nhạy Cảm La Roche-Posay Micellar Water Ultra Sensitive Skin 400ml</a:t>
                  </a:r>
                </a:p>
              </cx:txPr>
            </cx:dataLabel>
            <cx:dataLabel idx="5">
              <cx:txPr>
                <a:bodyPr spcFirstLastPara="1" vertOverflow="ellipsis" horzOverflow="overflow" wrap="square" lIns="0" tIns="0" rIns="0" bIns="0" anchor="ctr" anchorCtr="1"/>
                <a:lstStyle/>
                <a:p>
                  <a:pPr algn="ctr" rtl="0">
                    <a:defRPr>
                      <a:solidFill>
                        <a:sysClr val="windowText" lastClr="000000"/>
                      </a:solidFill>
                    </a:defRPr>
                  </a:pPr>
                  <a:r>
                    <a:rPr lang="en-US" sz="900" b="0" i="0" u="none" strike="noStrike" baseline="0">
                      <a:solidFill>
                        <a:sysClr val="windowText" lastClr="000000"/>
                      </a:solidFill>
                      <a:latin typeface="Arial"/>
                      <a:cs typeface="Arial"/>
                    </a:rPr>
                    <a:t>Sữa rửa mặt làm sạch từ trà xanh đảo Jeju Innisfree Green Tea Foam Cleanser 150ml - NEW</a:t>
                  </a:r>
                </a:p>
              </cx:txPr>
            </cx:dataLabel>
            <cx:dataLabelHidden idx="0"/>
          </cx:dataLabels>
          <cx:dataId val="0"/>
          <cx:layoutPr/>
        </cx:series>
      </cx:plotAreaRegion>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FFFFFF">
                <a:lumMod val="95000"/>
              </a:srgbClr>
            </a:solidFill>
            <a:latin typeface="Arial"/>
            <a:cs typeface="Arial"/>
          </a:endParaRPr>
        </a:p>
      </cx:txPr>
    </cx:legend>
  </cx:chart>
  <cx:spPr>
    <a:solidFill>
      <a:srgbClr val="070D4E"/>
    </a:solidFill>
  </cx:spPr>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5">
  <cs:axisTitle>
    <cs:lnRef idx="0"/>
    <cs:fillRef idx="0"/>
    <cs:effectRef idx="0"/>
    <cs:fontRef idx="minor">
      <a:schemeClr val="lt1">
        <a:lumMod val="95000"/>
      </a:schemeClr>
    </cs:fontRef>
    <cs:spPr>
      <a:solidFill>
        <a:schemeClr val="bg1">
          <a:lumMod val="65000"/>
        </a:schemeClr>
      </a:solidFill>
      <a:ln>
        <a:solidFill>
          <a:schemeClr val="tx1"/>
        </a:solidFill>
      </a:ln>
    </cs:spPr>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cs:chartArea>
  <cs:dataLabel>
    <cs:lnRef idx="0"/>
    <cs:fillRef idx="0"/>
    <cs:effectRef idx="0"/>
    <cs:fontRef idx="minor">
      <a:schemeClr val="lt1">
        <a:lumMod val="9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tx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600" b="1" spc="10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1.png"/><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23</xdr:row>
      <xdr:rowOff>0</xdr:rowOff>
    </xdr:from>
    <xdr:to>
      <xdr:col>2</xdr:col>
      <xdr:colOff>0</xdr:colOff>
      <xdr:row>25</xdr:row>
      <xdr:rowOff>9525</xdr:rowOff>
    </xdr:to>
    <xdr:sp macro="" textlink="">
      <xdr:nvSpPr>
        <xdr:cNvPr id="2" name="Rectangle 1">
          <a:extLst>
            <a:ext uri="{FF2B5EF4-FFF2-40B4-BE49-F238E27FC236}">
              <a16:creationId xmlns:a16="http://schemas.microsoft.com/office/drawing/2014/main" id="{4BDBD2E1-9245-46BE-A454-6A147B7D30AD}"/>
            </a:ext>
          </a:extLst>
        </xdr:cNvPr>
        <xdr:cNvSpPr/>
      </xdr:nvSpPr>
      <xdr:spPr>
        <a:xfrm>
          <a:off x="0" y="3724275"/>
          <a:ext cx="9424988" cy="33337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vi-VN" sz="1400" b="1"/>
            <a:t>APPLE</a:t>
          </a:r>
          <a:r>
            <a:rPr lang="vi-VN" sz="1400" b="1" baseline="0"/>
            <a:t> AIRPODS 2 TRUE WIRELESS HAS THE MOST HIGHEST GMV</a:t>
          </a:r>
          <a:endParaRPr lang="en-US" sz="14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7620</xdr:rowOff>
    </xdr:from>
    <xdr:to>
      <xdr:col>2</xdr:col>
      <xdr:colOff>0</xdr:colOff>
      <xdr:row>2</xdr:row>
      <xdr:rowOff>160020</xdr:rowOff>
    </xdr:to>
    <xdr:sp macro="" textlink="">
      <xdr:nvSpPr>
        <xdr:cNvPr id="3" name="Rectangle 2">
          <a:extLst>
            <a:ext uri="{FF2B5EF4-FFF2-40B4-BE49-F238E27FC236}">
              <a16:creationId xmlns:a16="http://schemas.microsoft.com/office/drawing/2014/main" id="{C4632CF0-DDCD-8091-944D-C71A2CDD9E78}"/>
            </a:ext>
          </a:extLst>
        </xdr:cNvPr>
        <xdr:cNvSpPr/>
      </xdr:nvSpPr>
      <xdr:spPr>
        <a:xfrm>
          <a:off x="0" y="7620"/>
          <a:ext cx="3802380" cy="48768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200" b="1"/>
            <a:t>DAY</a:t>
          </a:r>
          <a:r>
            <a:rPr lang="en-US" sz="1200" b="1" baseline="0"/>
            <a:t> WITH HIGHEST COMPLETED ORDERS</a:t>
          </a:r>
          <a:endParaRPr lang="en-US" sz="1200" b="1"/>
        </a:p>
      </xdr:txBody>
    </xdr:sp>
    <xdr:clientData/>
  </xdr:twoCellAnchor>
  <xdr:twoCellAnchor>
    <xdr:from>
      <xdr:col>0</xdr:col>
      <xdr:colOff>0</xdr:colOff>
      <xdr:row>4</xdr:row>
      <xdr:rowOff>4764</xdr:rowOff>
    </xdr:from>
    <xdr:to>
      <xdr:col>2</xdr:col>
      <xdr:colOff>0</xdr:colOff>
      <xdr:row>17</xdr:row>
      <xdr:rowOff>133351</xdr:rowOff>
    </xdr:to>
    <xdr:graphicFrame macro="">
      <xdr:nvGraphicFramePr>
        <xdr:cNvPr id="5" name="Chart 4">
          <a:extLst>
            <a:ext uri="{FF2B5EF4-FFF2-40B4-BE49-F238E27FC236}">
              <a16:creationId xmlns:a16="http://schemas.microsoft.com/office/drawing/2014/main" id="{62F1DD30-055F-03A4-1BBB-8EC5681BAE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xdr:colOff>
      <xdr:row>0</xdr:row>
      <xdr:rowOff>7620</xdr:rowOff>
    </xdr:from>
    <xdr:to>
      <xdr:col>4</xdr:col>
      <xdr:colOff>0</xdr:colOff>
      <xdr:row>0</xdr:row>
      <xdr:rowOff>373380</xdr:rowOff>
    </xdr:to>
    <xdr:sp macro="" textlink="">
      <xdr:nvSpPr>
        <xdr:cNvPr id="2" name="Rectangle 1">
          <a:extLst>
            <a:ext uri="{FF2B5EF4-FFF2-40B4-BE49-F238E27FC236}">
              <a16:creationId xmlns:a16="http://schemas.microsoft.com/office/drawing/2014/main" id="{F7641E6B-9279-D8D9-549E-A7A03E2680A5}"/>
            </a:ext>
          </a:extLst>
        </xdr:cNvPr>
        <xdr:cNvSpPr/>
      </xdr:nvSpPr>
      <xdr:spPr>
        <a:xfrm>
          <a:off x="617220" y="7620"/>
          <a:ext cx="4229100" cy="36576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800" b="1"/>
            <a:t>MOST FREQUENT CUSTOMER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449580</xdr:rowOff>
    </xdr:to>
    <xdr:sp macro="" textlink="">
      <xdr:nvSpPr>
        <xdr:cNvPr id="3" name="Rectangle 2">
          <a:extLst>
            <a:ext uri="{FF2B5EF4-FFF2-40B4-BE49-F238E27FC236}">
              <a16:creationId xmlns:a16="http://schemas.microsoft.com/office/drawing/2014/main" id="{CCF7A60A-00F6-4B23-B931-376E28854579}"/>
            </a:ext>
          </a:extLst>
        </xdr:cNvPr>
        <xdr:cNvSpPr/>
      </xdr:nvSpPr>
      <xdr:spPr>
        <a:xfrm>
          <a:off x="0" y="0"/>
          <a:ext cx="2941320" cy="449580"/>
        </a:xfrm>
        <a:prstGeom prst="re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US" sz="1400" b="1">
              <a:solidFill>
                <a:schemeClr val="bg1"/>
              </a:solidFill>
            </a:rPr>
            <a:t>MOST FREQUENT CUSTOMER</a:t>
          </a:r>
        </a:p>
      </xdr:txBody>
    </xdr:sp>
    <xdr:clientData/>
  </xdr:twoCellAnchor>
  <xdr:twoCellAnchor>
    <xdr:from>
      <xdr:col>0</xdr:col>
      <xdr:colOff>7620</xdr:colOff>
      <xdr:row>17</xdr:row>
      <xdr:rowOff>7620</xdr:rowOff>
    </xdr:from>
    <xdr:to>
      <xdr:col>2</xdr:col>
      <xdr:colOff>0</xdr:colOff>
      <xdr:row>21</xdr:row>
      <xdr:rowOff>0</xdr:rowOff>
    </xdr:to>
    <xdr:sp macro="" textlink="">
      <xdr:nvSpPr>
        <xdr:cNvPr id="4" name="Rectangle 3">
          <a:extLst>
            <a:ext uri="{FF2B5EF4-FFF2-40B4-BE49-F238E27FC236}">
              <a16:creationId xmlns:a16="http://schemas.microsoft.com/office/drawing/2014/main" id="{370C4C03-473F-41C4-9B81-CAE816A86277}"/>
            </a:ext>
          </a:extLst>
        </xdr:cNvPr>
        <xdr:cNvSpPr/>
      </xdr:nvSpPr>
      <xdr:spPr>
        <a:xfrm>
          <a:off x="7620" y="3055620"/>
          <a:ext cx="2335530" cy="640080"/>
        </a:xfrm>
        <a:prstGeom prst="rect">
          <a:avLst/>
        </a:prstGeom>
        <a:gradFill>
          <a:gsLst>
            <a:gs pos="0">
              <a:schemeClr val="accent4">
                <a:satMod val="103000"/>
                <a:lumMod val="102000"/>
                <a:tint val="94000"/>
              </a:schemeClr>
            </a:gs>
            <a:gs pos="0">
              <a:schemeClr val="accent4">
                <a:satMod val="110000"/>
                <a:lumMod val="100000"/>
                <a:shade val="100000"/>
              </a:schemeClr>
            </a:gs>
            <a:gs pos="100000">
              <a:schemeClr val="accent4">
                <a:lumMod val="75000"/>
              </a:schemeClr>
            </a:gs>
          </a:gsLst>
        </a:gra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bg1"/>
              </a:solidFill>
            </a:rPr>
            <a:t>Home Appliances</a:t>
          </a:r>
          <a:r>
            <a:rPr lang="en-US" sz="1400" b="1" baseline="0">
              <a:solidFill>
                <a:schemeClr val="bg1"/>
              </a:solidFill>
            </a:rPr>
            <a:t> are bought after Beauty</a:t>
          </a:r>
          <a:endParaRPr lang="en-US" sz="1400" b="1">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29</xdr:row>
      <xdr:rowOff>11215</xdr:rowOff>
    </xdr:from>
    <xdr:to>
      <xdr:col>9</xdr:col>
      <xdr:colOff>243540</xdr:colOff>
      <xdr:row>54</xdr:row>
      <xdr:rowOff>159343</xdr:rowOff>
    </xdr:to>
    <xdr:graphicFrame macro="">
      <xdr:nvGraphicFramePr>
        <xdr:cNvPr id="4" name="Chart 3">
          <a:extLst>
            <a:ext uri="{FF2B5EF4-FFF2-40B4-BE49-F238E27FC236}">
              <a16:creationId xmlns:a16="http://schemas.microsoft.com/office/drawing/2014/main" id="{A1835835-505D-4A7F-CC25-11B3B15E03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219436</xdr:colOff>
      <xdr:row>29</xdr:row>
      <xdr:rowOff>8459</xdr:rowOff>
    </xdr:from>
    <xdr:to>
      <xdr:col>18</xdr:col>
      <xdr:colOff>8984</xdr:colOff>
      <xdr:row>55</xdr:row>
      <xdr:rowOff>0</xdr:rowOff>
    </xdr:to>
    <xdr:graphicFrame macro="">
      <xdr:nvGraphicFramePr>
        <xdr:cNvPr id="5" name="Chart 6">
          <a:extLst>
            <a:ext uri="{FF2B5EF4-FFF2-40B4-BE49-F238E27FC236}">
              <a16:creationId xmlns:a16="http://schemas.microsoft.com/office/drawing/2014/main" id="{76EA51C6-3ED0-CE07-EA30-1E3B294DFD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18</xdr:col>
      <xdr:colOff>11441</xdr:colOff>
      <xdr:row>35</xdr:row>
      <xdr:rowOff>867</xdr:rowOff>
    </xdr:from>
    <xdr:to>
      <xdr:col>21</xdr:col>
      <xdr:colOff>0</xdr:colOff>
      <xdr:row>44</xdr:row>
      <xdr:rowOff>0</xdr:rowOff>
    </xdr:to>
    <mc:AlternateContent xmlns:mc="http://schemas.openxmlformats.org/markup-compatibility/2006" xmlns:a14="http://schemas.microsoft.com/office/drawing/2010/main">
      <mc:Choice Requires="a14">
        <xdr:graphicFrame macro="">
          <xdr:nvGraphicFramePr>
            <xdr:cNvPr id="6" name="category 1">
              <a:extLst>
                <a:ext uri="{FF2B5EF4-FFF2-40B4-BE49-F238E27FC236}">
                  <a16:creationId xmlns:a16="http://schemas.microsoft.com/office/drawing/2014/main" id="{ABD182EA-DF61-D3A7-518A-8567FE42404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1666088" y="6084288"/>
              <a:ext cx="2873016" cy="1454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54</xdr:row>
      <xdr:rowOff>124410</xdr:rowOff>
    </xdr:from>
    <xdr:to>
      <xdr:col>18</xdr:col>
      <xdr:colOff>10824</xdr:colOff>
      <xdr:row>60</xdr:row>
      <xdr:rowOff>156946</xdr:rowOff>
    </xdr:to>
    <xdr:sp macro="" textlink="">
      <xdr:nvSpPr>
        <xdr:cNvPr id="7" name="Rectangle 6">
          <a:extLst>
            <a:ext uri="{FF2B5EF4-FFF2-40B4-BE49-F238E27FC236}">
              <a16:creationId xmlns:a16="http://schemas.microsoft.com/office/drawing/2014/main" id="{8045EA46-1F47-2D19-7911-F13049A518A7}"/>
            </a:ext>
          </a:extLst>
        </xdr:cNvPr>
        <xdr:cNvSpPr/>
      </xdr:nvSpPr>
      <xdr:spPr>
        <a:xfrm>
          <a:off x="0" y="8891740"/>
          <a:ext cx="11706009" cy="1006683"/>
        </a:xfrm>
        <a:prstGeom prst="rect">
          <a:avLst/>
        </a:prstGeom>
        <a:solidFill>
          <a:srgbClr val="070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213328</xdr:colOff>
      <xdr:row>55</xdr:row>
      <xdr:rowOff>123005</xdr:rowOff>
    </xdr:from>
    <xdr:to>
      <xdr:col>17</xdr:col>
      <xdr:colOff>508721</xdr:colOff>
      <xdr:row>60</xdr:row>
      <xdr:rowOff>54120</xdr:rowOff>
    </xdr:to>
    <xdr:sp macro="" textlink="">
      <xdr:nvSpPr>
        <xdr:cNvPr id="9" name="TextBox 8">
          <a:extLst>
            <a:ext uri="{FF2B5EF4-FFF2-40B4-BE49-F238E27FC236}">
              <a16:creationId xmlns:a16="http://schemas.microsoft.com/office/drawing/2014/main" id="{F03480BE-62E5-1A15-5A11-3CB562B42F39}"/>
            </a:ext>
          </a:extLst>
        </xdr:cNvPr>
        <xdr:cNvSpPr txBox="1"/>
      </xdr:nvSpPr>
      <xdr:spPr>
        <a:xfrm>
          <a:off x="213328" y="9052693"/>
          <a:ext cx="11335734" cy="7429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85750" indent="-285750">
            <a:buFont typeface="Arial" panose="020B0604020202020204" pitchFamily="34" charset="0"/>
            <a:buChar char="•"/>
          </a:pPr>
          <a:r>
            <a:rPr lang="vi-VN" sz="1300"/>
            <a:t>In</a:t>
          </a:r>
          <a:r>
            <a:rPr lang="vi-VN" sz="1300" baseline="0"/>
            <a:t> January, </a:t>
          </a:r>
          <a:r>
            <a:rPr lang="vi-VN" sz="1300" b="1" baseline="0"/>
            <a:t>Tech Gadgets</a:t>
          </a:r>
          <a:r>
            <a:rPr lang="vi-VN" sz="1300" baseline="0"/>
            <a:t> accounted for half of total sales but got </a:t>
          </a:r>
          <a:r>
            <a:rPr lang="vi-VN" sz="1300" i="1" baseline="0">
              <a:solidFill>
                <a:srgbClr val="070D4E"/>
              </a:solidFill>
            </a:rPr>
            <a:t>surpassed</a:t>
          </a:r>
          <a:r>
            <a:rPr lang="vi-VN" sz="1300" baseline="0"/>
            <a:t> by </a:t>
          </a:r>
          <a:r>
            <a:rPr lang="vi-VN" sz="1300" b="1" baseline="0"/>
            <a:t>Home Appliances </a:t>
          </a:r>
          <a:r>
            <a:rPr lang="vi-VN" sz="1300" baseline="0"/>
            <a:t>in the end of H1.</a:t>
          </a:r>
        </a:p>
        <a:p>
          <a:pPr marL="285750" indent="-285750">
            <a:buFont typeface="Arial" panose="020B0604020202020204" pitchFamily="34" charset="0"/>
            <a:buChar char="•"/>
          </a:pPr>
          <a:r>
            <a:rPr lang="vi-VN" sz="1300" b="1" baseline="0"/>
            <a:t>Beauty's</a:t>
          </a:r>
          <a:r>
            <a:rPr lang="vi-VN" sz="1300" baseline="0"/>
            <a:t> sales had been gradually </a:t>
          </a:r>
          <a:r>
            <a:rPr lang="vi-VN" sz="1300" i="1" baseline="0">
              <a:solidFill>
                <a:srgbClr val="070D4E"/>
              </a:solidFill>
            </a:rPr>
            <a:t>decreasing</a:t>
          </a:r>
          <a:r>
            <a:rPr lang="vi-VN" sz="1300" baseline="0"/>
            <a:t> overtime from 11.95% to 2.85%</a:t>
          </a:r>
        </a:p>
        <a:p>
          <a:pPr marL="285750" indent="-285750">
            <a:buFont typeface="Arial" panose="020B0604020202020204" pitchFamily="34" charset="0"/>
            <a:buChar char="•"/>
          </a:pPr>
          <a:r>
            <a:rPr lang="en-US" sz="1300" b="1" baseline="0">
              <a:solidFill>
                <a:schemeClr val="dk1"/>
              </a:solidFill>
              <a:latin typeface="+mn-lt"/>
              <a:ea typeface="+mn-ea"/>
              <a:cs typeface="+mn-cs"/>
            </a:rPr>
            <a:t>Home Appliances and Tech Gadgets </a:t>
          </a:r>
          <a:r>
            <a:rPr lang="en-US" sz="1300" baseline="0">
              <a:solidFill>
                <a:schemeClr val="dk1"/>
              </a:solidFill>
              <a:latin typeface="+mn-lt"/>
              <a:ea typeface="+mn-ea"/>
              <a:cs typeface="+mn-cs"/>
            </a:rPr>
            <a:t>appear to be more </a:t>
          </a:r>
          <a:r>
            <a:rPr lang="en-US" sz="1300" i="1" baseline="0">
              <a:solidFill>
                <a:srgbClr val="070D4E"/>
              </a:solidFill>
              <a:latin typeface="+mn-lt"/>
              <a:ea typeface="+mn-ea"/>
              <a:cs typeface="+mn-cs"/>
            </a:rPr>
            <a:t>volatile in their contribution</a:t>
          </a:r>
          <a:r>
            <a:rPr lang="en-US" sz="1300" baseline="0">
              <a:solidFill>
                <a:schemeClr val="dk1"/>
              </a:solidFill>
              <a:latin typeface="+mn-lt"/>
              <a:ea typeface="+mn-ea"/>
              <a:cs typeface="+mn-cs"/>
            </a:rPr>
            <a:t>, with sales contribution fluctuating month-to-month</a:t>
          </a:r>
          <a:r>
            <a:rPr lang="en-US" sz="1300" b="0" i="0">
              <a:solidFill>
                <a:schemeClr val="dk1"/>
              </a:solidFill>
              <a:effectLst/>
              <a:latin typeface="+mn-lt"/>
              <a:ea typeface="+mn-ea"/>
              <a:cs typeface="+mn-cs"/>
            </a:rPr>
            <a:t>.</a:t>
          </a:r>
          <a:endParaRPr lang="vi-VN" sz="1300" baseline="0"/>
        </a:p>
        <a:p>
          <a:pPr marL="285750" indent="-285750">
            <a:buFont typeface="Arial" panose="020B0604020202020204" pitchFamily="34" charset="0"/>
            <a:buChar char="•"/>
          </a:pPr>
          <a:endParaRPr lang="en-US" sz="1300"/>
        </a:p>
      </xdr:txBody>
    </xdr:sp>
    <xdr:clientData/>
  </xdr:twoCellAnchor>
  <xdr:twoCellAnchor>
    <xdr:from>
      <xdr:col>0</xdr:col>
      <xdr:colOff>0</xdr:colOff>
      <xdr:row>24</xdr:row>
      <xdr:rowOff>6213</xdr:rowOff>
    </xdr:from>
    <xdr:to>
      <xdr:col>20</xdr:col>
      <xdr:colOff>968735</xdr:colOff>
      <xdr:row>29</xdr:row>
      <xdr:rowOff>10824</xdr:rowOff>
    </xdr:to>
    <xdr:sp macro="" textlink="">
      <xdr:nvSpPr>
        <xdr:cNvPr id="10" name="Rectangle 9">
          <a:extLst>
            <a:ext uri="{FF2B5EF4-FFF2-40B4-BE49-F238E27FC236}">
              <a16:creationId xmlns:a16="http://schemas.microsoft.com/office/drawing/2014/main" id="{3F9B17AE-DD84-42E9-9C63-796B991999DC}"/>
            </a:ext>
          </a:extLst>
        </xdr:cNvPr>
        <xdr:cNvSpPr/>
      </xdr:nvSpPr>
      <xdr:spPr>
        <a:xfrm>
          <a:off x="0" y="3902804"/>
          <a:ext cx="14552684" cy="816401"/>
        </a:xfrm>
        <a:prstGeom prst="rect">
          <a:avLst/>
        </a:prstGeom>
        <a:solidFill>
          <a:srgbClr val="070D4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78029</xdr:colOff>
      <xdr:row>24</xdr:row>
      <xdr:rowOff>58927</xdr:rowOff>
    </xdr:from>
    <xdr:to>
      <xdr:col>20</xdr:col>
      <xdr:colOff>833437</xdr:colOff>
      <xdr:row>28</xdr:row>
      <xdr:rowOff>108238</xdr:rowOff>
    </xdr:to>
    <xdr:sp macro="" textlink="">
      <xdr:nvSpPr>
        <xdr:cNvPr id="11" name="TextBox 10">
          <a:extLst>
            <a:ext uri="{FF2B5EF4-FFF2-40B4-BE49-F238E27FC236}">
              <a16:creationId xmlns:a16="http://schemas.microsoft.com/office/drawing/2014/main" id="{9087C087-BF5F-414F-A079-BF54336A5FD6}"/>
            </a:ext>
          </a:extLst>
        </xdr:cNvPr>
        <xdr:cNvSpPr txBox="1"/>
      </xdr:nvSpPr>
      <xdr:spPr>
        <a:xfrm>
          <a:off x="78029" y="3955518"/>
          <a:ext cx="14339357" cy="6987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85750" indent="-285750">
            <a:buFont typeface="Arial" panose="020B0604020202020204" pitchFamily="34" charset="0"/>
            <a:buChar char="•"/>
          </a:pPr>
          <a:r>
            <a:rPr lang="vi-VN" sz="1300" b="1"/>
            <a:t>Home Appliances </a:t>
          </a:r>
          <a:r>
            <a:rPr lang="vi-VN" sz="1300"/>
            <a:t>generate</a:t>
          </a:r>
          <a:r>
            <a:rPr lang="vi-VN" sz="1300" baseline="0"/>
            <a:t> the MOST </a:t>
          </a:r>
          <a:r>
            <a:rPr lang="vi-VN" sz="1300" i="1" baseline="0">
              <a:solidFill>
                <a:srgbClr val="070D4E"/>
              </a:solidFill>
            </a:rPr>
            <a:t>sales</a:t>
          </a:r>
          <a:r>
            <a:rPr lang="vi-VN" sz="1300" baseline="0"/>
            <a:t> while the LEAST was </a:t>
          </a:r>
          <a:r>
            <a:rPr lang="vi-VN" sz="1300" b="1" baseline="0"/>
            <a:t>Beauty</a:t>
          </a:r>
          <a:r>
            <a:rPr lang="vi-VN" sz="1300" baseline="0"/>
            <a:t> category.</a:t>
          </a:r>
        </a:p>
        <a:p>
          <a:pPr marL="285750" indent="-285750">
            <a:buFont typeface="Arial" panose="020B0604020202020204" pitchFamily="34" charset="0"/>
            <a:buChar char="•"/>
          </a:pPr>
          <a:r>
            <a:rPr lang="vi-VN" sz="1300" baseline="0"/>
            <a:t>However, </a:t>
          </a:r>
          <a:r>
            <a:rPr lang="vi-VN" sz="1300" b="1" baseline="0"/>
            <a:t>Beauty</a:t>
          </a:r>
          <a:r>
            <a:rPr lang="vi-VN" sz="1300" baseline="0"/>
            <a:t> was OUT PERFORMING in </a:t>
          </a:r>
          <a:r>
            <a:rPr lang="vi-VN" sz="1300" i="1" baseline="0">
              <a:solidFill>
                <a:srgbClr val="070D4E"/>
              </a:solidFill>
            </a:rPr>
            <a:t>quantity sold </a:t>
          </a:r>
          <a:r>
            <a:rPr lang="vi-VN" sz="1300" i="0" baseline="0"/>
            <a:t>due to small values of products; </a:t>
          </a:r>
          <a:r>
            <a:rPr lang="vi-VN" sz="1300" b="1" i="0" baseline="0"/>
            <a:t>Home Appliances's </a:t>
          </a:r>
          <a:r>
            <a:rPr lang="vi-VN" sz="1300" i="0" baseline="0"/>
            <a:t>items have higher values =&gt; better sales even with small quantity </a:t>
          </a:r>
          <a:endParaRPr lang="vi-VN" sz="1300" i="1" baseline="0"/>
        </a:p>
        <a:p>
          <a:pPr marL="0" indent="0">
            <a:buFont typeface="Arial" panose="020B0604020202020204" pitchFamily="34" charset="0"/>
            <a:buNone/>
          </a:pPr>
          <a:r>
            <a:rPr lang="vi-VN" sz="1300" i="0" baseline="0"/>
            <a:t>=&gt; All Categories showed promising and continous growth until May/2021 where there was a STEEP DROP for all.</a:t>
          </a:r>
        </a:p>
      </xdr:txBody>
    </xdr:sp>
    <xdr:clientData/>
  </xdr:twoCellAnchor>
  <xdr:twoCellAnchor editAs="oneCell">
    <xdr:from>
      <xdr:col>18</xdr:col>
      <xdr:colOff>16668</xdr:colOff>
      <xdr:row>44</xdr:row>
      <xdr:rowOff>1</xdr:rowOff>
    </xdr:from>
    <xdr:to>
      <xdr:col>21</xdr:col>
      <xdr:colOff>0</xdr:colOff>
      <xdr:row>60</xdr:row>
      <xdr:rowOff>156947</xdr:rowOff>
    </xdr:to>
    <mc:AlternateContent xmlns:mc="http://schemas.openxmlformats.org/markup-compatibility/2006" xmlns:a14="http://schemas.microsoft.com/office/drawing/2010/main">
      <mc:Choice Requires="a14">
        <xdr:graphicFrame macro="">
          <xdr:nvGraphicFramePr>
            <xdr:cNvPr id="12" name="date (Month)">
              <a:extLst>
                <a:ext uri="{FF2B5EF4-FFF2-40B4-BE49-F238E27FC236}">
                  <a16:creationId xmlns:a16="http://schemas.microsoft.com/office/drawing/2014/main" id="{333E745F-E1E9-8791-29B5-FE7C2BB39F4E}"/>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1671315" y="7539129"/>
              <a:ext cx="2867789" cy="27448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26958</xdr:colOff>
      <xdr:row>0</xdr:row>
      <xdr:rowOff>0</xdr:rowOff>
    </xdr:from>
    <xdr:to>
      <xdr:col>13</xdr:col>
      <xdr:colOff>377405</xdr:colOff>
      <xdr:row>24</xdr:row>
      <xdr:rowOff>76844</xdr:rowOff>
    </xdr:to>
    <mc:AlternateContent xmlns:mc="http://schemas.openxmlformats.org/markup-compatibility/2006">
      <mc:Choice xmlns:cx1="http://schemas.microsoft.com/office/drawing/2015/9/8/chartex" Requires="cx1">
        <xdr:graphicFrame macro="">
          <xdr:nvGraphicFramePr>
            <xdr:cNvPr id="13" name="Chart 6">
              <a:extLst>
                <a:ext uri="{FF2B5EF4-FFF2-40B4-BE49-F238E27FC236}">
                  <a16:creationId xmlns:a16="http://schemas.microsoft.com/office/drawing/2014/main" id="{91915D39-B755-4650-BB67-784A5AFF1FC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6958" y="0"/>
              <a:ext cx="8761202" cy="39587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346500</xdr:colOff>
      <xdr:row>0</xdr:row>
      <xdr:rowOff>0</xdr:rowOff>
    </xdr:from>
    <xdr:to>
      <xdr:col>21</xdr:col>
      <xdr:colOff>0</xdr:colOff>
      <xdr:row>24</xdr:row>
      <xdr:rowOff>76844</xdr:rowOff>
    </xdr:to>
    <xdr:graphicFrame macro="">
      <xdr:nvGraphicFramePr>
        <xdr:cNvPr id="14" name="Chart 7">
          <a:extLst>
            <a:ext uri="{FF2B5EF4-FFF2-40B4-BE49-F238E27FC236}">
              <a16:creationId xmlns:a16="http://schemas.microsoft.com/office/drawing/2014/main" id="{3DAEF35A-58D1-4673-82E4-8E695FB069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90100</xdr:colOff>
      <xdr:row>1</xdr:row>
      <xdr:rowOff>4903</xdr:rowOff>
    </xdr:from>
    <xdr:to>
      <xdr:col>1</xdr:col>
      <xdr:colOff>1042926</xdr:colOff>
      <xdr:row>12</xdr:row>
      <xdr:rowOff>32177</xdr:rowOff>
    </xdr:to>
    <mc:AlternateContent xmlns:mc="http://schemas.openxmlformats.org/markup-compatibility/2006" xmlns:a14="http://schemas.microsoft.com/office/drawing/2010/main">
      <mc:Choice Requires="a14">
        <xdr:graphicFrame macro="">
          <xdr:nvGraphicFramePr>
            <xdr:cNvPr id="3" name="weekday">
              <a:extLst>
                <a:ext uri="{FF2B5EF4-FFF2-40B4-BE49-F238E27FC236}">
                  <a16:creationId xmlns:a16="http://schemas.microsoft.com/office/drawing/2014/main" id="{85DDCA53-1530-4C93-ACEC-2B165F655ACA}"/>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90100" y="167673"/>
              <a:ext cx="2164551" cy="21251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88815</xdr:colOff>
      <xdr:row>12</xdr:row>
      <xdr:rowOff>114817</xdr:rowOff>
    </xdr:from>
    <xdr:to>
      <xdr:col>1</xdr:col>
      <xdr:colOff>1030869</xdr:colOff>
      <xdr:row>26</xdr:row>
      <xdr:rowOff>101023</xdr:rowOff>
    </xdr:to>
    <mc:AlternateContent xmlns:mc="http://schemas.openxmlformats.org/markup-compatibility/2006" xmlns:a14="http://schemas.microsoft.com/office/drawing/2010/main">
      <mc:Choice Requires="a14">
        <xdr:graphicFrame macro="">
          <xdr:nvGraphicFramePr>
            <xdr:cNvPr id="4" name="time (Hour)">
              <a:extLst>
                <a:ext uri="{FF2B5EF4-FFF2-40B4-BE49-F238E27FC236}">
                  <a16:creationId xmlns:a16="http://schemas.microsoft.com/office/drawing/2014/main" id="{039304D2-1D39-56DF-4632-A29C79595EB5}"/>
                </a:ext>
              </a:extLst>
            </xdr:cNvPr>
            <xdr:cNvGraphicFramePr/>
          </xdr:nvGraphicFramePr>
          <xdr:xfrm>
            <a:off x="0" y="0"/>
            <a:ext cx="0" cy="0"/>
          </xdr:xfrm>
          <a:graphic>
            <a:graphicData uri="http://schemas.microsoft.com/office/drawing/2010/slicer">
              <sle:slicer xmlns:sle="http://schemas.microsoft.com/office/drawing/2010/slicer" name="time (Hour)"/>
            </a:graphicData>
          </a:graphic>
        </xdr:graphicFrame>
      </mc:Choice>
      <mc:Fallback xmlns="">
        <xdr:sp macro="" textlink="">
          <xdr:nvSpPr>
            <xdr:cNvPr id="0" name=""/>
            <xdr:cNvSpPr>
              <a:spLocks noTextEdit="1"/>
            </xdr:cNvSpPr>
          </xdr:nvSpPr>
          <xdr:spPr>
            <a:xfrm>
              <a:off x="88815" y="2375498"/>
              <a:ext cx="2153779" cy="22649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49833</xdr:colOff>
      <xdr:row>27</xdr:row>
      <xdr:rowOff>108511</xdr:rowOff>
    </xdr:from>
    <xdr:to>
      <xdr:col>17</xdr:col>
      <xdr:colOff>533397</xdr:colOff>
      <xdr:row>44</xdr:row>
      <xdr:rowOff>12056</xdr:rowOff>
    </xdr:to>
    <xdr:graphicFrame macro="">
      <xdr:nvGraphicFramePr>
        <xdr:cNvPr id="6" name="Chart 5">
          <a:extLst>
            <a:ext uri="{FF2B5EF4-FFF2-40B4-BE49-F238E27FC236}">
              <a16:creationId xmlns:a16="http://schemas.microsoft.com/office/drawing/2014/main" id="{9DF9FB3D-E134-A674-888F-6F0A6BE7EE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16258</xdr:colOff>
      <xdr:row>0</xdr:row>
      <xdr:rowOff>130194</xdr:rowOff>
    </xdr:from>
    <xdr:to>
      <xdr:col>13</xdr:col>
      <xdr:colOff>130095</xdr:colOff>
      <xdr:row>3</xdr:row>
      <xdr:rowOff>61120</xdr:rowOff>
    </xdr:to>
    <xdr:grpSp>
      <xdr:nvGrpSpPr>
        <xdr:cNvPr id="24" name="Group 23">
          <a:extLst>
            <a:ext uri="{FF2B5EF4-FFF2-40B4-BE49-F238E27FC236}">
              <a16:creationId xmlns:a16="http://schemas.microsoft.com/office/drawing/2014/main" id="{E8AEE149-D12D-76CF-B285-1CC295A764BD}"/>
            </a:ext>
          </a:extLst>
        </xdr:cNvPr>
        <xdr:cNvGrpSpPr/>
      </xdr:nvGrpSpPr>
      <xdr:grpSpPr>
        <a:xfrm>
          <a:off x="2325167" y="130194"/>
          <a:ext cx="9735293" cy="726685"/>
          <a:chOff x="2077999" y="166365"/>
          <a:chExt cx="9735293" cy="726685"/>
        </a:xfrm>
      </xdr:grpSpPr>
      <xdr:sp macro="" textlink="">
        <xdr:nvSpPr>
          <xdr:cNvPr id="8" name="Rectangle 7">
            <a:extLst>
              <a:ext uri="{FF2B5EF4-FFF2-40B4-BE49-F238E27FC236}">
                <a16:creationId xmlns:a16="http://schemas.microsoft.com/office/drawing/2014/main" id="{6691A93B-C938-47CC-062B-9442B34F009D}"/>
              </a:ext>
            </a:extLst>
          </xdr:cNvPr>
          <xdr:cNvSpPr/>
        </xdr:nvSpPr>
        <xdr:spPr>
          <a:xfrm>
            <a:off x="2077999" y="173114"/>
            <a:ext cx="3150529" cy="716654"/>
          </a:xfrm>
          <a:prstGeom prst="rect">
            <a:avLst/>
          </a:prstGeom>
          <a:solidFill>
            <a:srgbClr val="070D4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i="0" u="none" strike="noStrike">
                <a:solidFill>
                  <a:schemeClr val="lt1"/>
                </a:solidFill>
                <a:effectLst/>
                <a:latin typeface="+mn-lt"/>
                <a:ea typeface="+mn-ea"/>
                <a:cs typeface="+mn-cs"/>
              </a:rPr>
              <a:t>Total Sales</a:t>
            </a:r>
            <a:r>
              <a:rPr lang="en-US" sz="1600"/>
              <a:t> </a:t>
            </a:r>
            <a:endParaRPr lang="vi-VN" sz="1600"/>
          </a:p>
          <a:p>
            <a:pPr algn="l"/>
            <a:r>
              <a:rPr lang="en-US" sz="2400" b="1" i="0" u="none" strike="noStrike">
                <a:solidFill>
                  <a:schemeClr val="lt1"/>
                </a:solidFill>
                <a:effectLst/>
                <a:latin typeface="+mn-lt"/>
                <a:ea typeface="+mn-ea"/>
                <a:cs typeface="+mn-cs"/>
              </a:rPr>
              <a:t>2.308 billion VND</a:t>
            </a:r>
            <a:r>
              <a:rPr lang="en-US" sz="2400"/>
              <a:t> </a:t>
            </a:r>
            <a:endParaRPr lang="vi-VN" sz="2400"/>
          </a:p>
          <a:p>
            <a:pPr algn="l"/>
            <a:endParaRPr lang="en-US" sz="2000"/>
          </a:p>
        </xdr:txBody>
      </xdr:sp>
      <xdr:sp macro="" textlink="">
        <xdr:nvSpPr>
          <xdr:cNvPr id="9" name="Rectangle 8">
            <a:extLst>
              <a:ext uri="{FF2B5EF4-FFF2-40B4-BE49-F238E27FC236}">
                <a16:creationId xmlns:a16="http://schemas.microsoft.com/office/drawing/2014/main" id="{E25F6246-4443-474A-A8D1-FE1470CAFB71}"/>
              </a:ext>
            </a:extLst>
          </xdr:cNvPr>
          <xdr:cNvSpPr/>
        </xdr:nvSpPr>
        <xdr:spPr>
          <a:xfrm>
            <a:off x="5326666" y="166365"/>
            <a:ext cx="3417644" cy="723090"/>
          </a:xfrm>
          <a:prstGeom prst="rect">
            <a:avLst/>
          </a:prstGeom>
          <a:solidFill>
            <a:srgbClr val="070D4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vi-VN" sz="1600" b="1" i="0" u="none" strike="noStrike">
                <a:solidFill>
                  <a:schemeClr val="lt1"/>
                </a:solidFill>
                <a:effectLst/>
                <a:latin typeface="+mn-lt"/>
                <a:ea typeface="+mn-ea"/>
                <a:cs typeface="+mn-cs"/>
              </a:rPr>
              <a:t>Average Spendings</a:t>
            </a:r>
          </a:p>
          <a:p>
            <a:pPr marL="0" indent="0" algn="l"/>
            <a:r>
              <a:rPr lang="en-US" sz="2400" b="1" i="0" u="none" strike="noStrike">
                <a:solidFill>
                  <a:schemeClr val="lt1"/>
                </a:solidFill>
                <a:effectLst/>
                <a:latin typeface="+mn-lt"/>
                <a:ea typeface="+mn-ea"/>
                <a:cs typeface="+mn-cs"/>
              </a:rPr>
              <a:t>2.318 million VND </a:t>
            </a:r>
          </a:p>
        </xdr:txBody>
      </xdr:sp>
      <xdr:sp macro="" textlink="">
        <xdr:nvSpPr>
          <xdr:cNvPr id="10" name="Rectangle 9">
            <a:extLst>
              <a:ext uri="{FF2B5EF4-FFF2-40B4-BE49-F238E27FC236}">
                <a16:creationId xmlns:a16="http://schemas.microsoft.com/office/drawing/2014/main" id="{22656DA9-C8BB-44A0-9540-94DBAAEF8B3F}"/>
              </a:ext>
            </a:extLst>
          </xdr:cNvPr>
          <xdr:cNvSpPr/>
        </xdr:nvSpPr>
        <xdr:spPr>
          <a:xfrm>
            <a:off x="8868283" y="169960"/>
            <a:ext cx="2945009" cy="723090"/>
          </a:xfrm>
          <a:prstGeom prst="rect">
            <a:avLst/>
          </a:prstGeom>
          <a:solidFill>
            <a:srgbClr val="070D4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vi-VN" sz="1600" b="1" i="0" u="none" strike="noStrike">
                <a:solidFill>
                  <a:schemeClr val="lt1"/>
                </a:solidFill>
                <a:effectLst/>
                <a:latin typeface="+mn-lt"/>
                <a:ea typeface="+mn-ea"/>
                <a:cs typeface="+mn-cs"/>
              </a:rPr>
              <a:t>Churn Rate (*)</a:t>
            </a:r>
          </a:p>
          <a:p>
            <a:pPr marL="0" indent="0" algn="l"/>
            <a:r>
              <a:rPr lang="vi-VN" sz="2400" b="1" i="0" u="none" strike="noStrike">
                <a:solidFill>
                  <a:schemeClr val="lt1"/>
                </a:solidFill>
                <a:effectLst/>
                <a:latin typeface="+mn-lt"/>
                <a:ea typeface="+mn-ea"/>
                <a:cs typeface="+mn-cs"/>
              </a:rPr>
              <a:t>96.06%</a:t>
            </a:r>
            <a:endParaRPr lang="en-US" sz="2400" b="1" i="0" u="none" strike="noStrike">
              <a:solidFill>
                <a:schemeClr val="lt1"/>
              </a:solidFill>
              <a:effectLst/>
              <a:latin typeface="+mn-lt"/>
              <a:ea typeface="+mn-ea"/>
              <a:cs typeface="+mn-cs"/>
            </a:endParaRPr>
          </a:p>
        </xdr:txBody>
      </xdr:sp>
    </xdr:grpSp>
    <xdr:clientData/>
  </xdr:twoCellAnchor>
  <xdr:twoCellAnchor>
    <xdr:from>
      <xdr:col>1</xdr:col>
      <xdr:colOff>1093832</xdr:colOff>
      <xdr:row>2</xdr:row>
      <xdr:rowOff>283126</xdr:rowOff>
    </xdr:from>
    <xdr:to>
      <xdr:col>17</xdr:col>
      <xdr:colOff>554620</xdr:colOff>
      <xdr:row>26</xdr:row>
      <xdr:rowOff>90424</xdr:rowOff>
    </xdr:to>
    <xdr:grpSp>
      <xdr:nvGrpSpPr>
        <xdr:cNvPr id="22" name="Group 21">
          <a:extLst>
            <a:ext uri="{FF2B5EF4-FFF2-40B4-BE49-F238E27FC236}">
              <a16:creationId xmlns:a16="http://schemas.microsoft.com/office/drawing/2014/main" id="{7CACE756-1CA1-AE76-C522-5D873A8BE380}"/>
            </a:ext>
          </a:extLst>
        </xdr:cNvPr>
        <xdr:cNvGrpSpPr/>
      </xdr:nvGrpSpPr>
      <xdr:grpSpPr>
        <a:xfrm>
          <a:off x="2305557" y="759377"/>
          <a:ext cx="12458193" cy="3870494"/>
          <a:chOff x="2303090" y="845771"/>
          <a:chExt cx="10853317" cy="3756437"/>
        </a:xfrm>
      </xdr:grpSpPr>
      <xdr:grpSp>
        <xdr:nvGrpSpPr>
          <xdr:cNvPr id="19" name="Group 18">
            <a:extLst>
              <a:ext uri="{FF2B5EF4-FFF2-40B4-BE49-F238E27FC236}">
                <a16:creationId xmlns:a16="http://schemas.microsoft.com/office/drawing/2014/main" id="{6033ABDB-D7C3-E593-B666-4A656A7E1F08}"/>
              </a:ext>
            </a:extLst>
          </xdr:cNvPr>
          <xdr:cNvGrpSpPr/>
        </xdr:nvGrpSpPr>
        <xdr:grpSpPr>
          <a:xfrm>
            <a:off x="2303090" y="845771"/>
            <a:ext cx="10846389" cy="2933983"/>
            <a:chOff x="2297679" y="1052840"/>
            <a:chExt cx="10857212" cy="2998926"/>
          </a:xfrm>
        </xdr:grpSpPr>
        <xdr:sp macro="" textlink="">
          <xdr:nvSpPr>
            <xdr:cNvPr id="15" name="Rectangle 14">
              <a:extLst>
                <a:ext uri="{FF2B5EF4-FFF2-40B4-BE49-F238E27FC236}">
                  <a16:creationId xmlns:a16="http://schemas.microsoft.com/office/drawing/2014/main" id="{83919D51-9EB7-BA25-2B08-A0D7DFED7FF8}"/>
                </a:ext>
              </a:extLst>
            </xdr:cNvPr>
            <xdr:cNvSpPr/>
          </xdr:nvSpPr>
          <xdr:spPr>
            <a:xfrm>
              <a:off x="2297679" y="1219950"/>
              <a:ext cx="3606488" cy="2699170"/>
            </a:xfrm>
            <a:prstGeom prst="rect">
              <a:avLst/>
            </a:prstGeom>
            <a:solidFill>
              <a:srgbClr val="070D4E"/>
            </a:solidFill>
            <a:ln>
              <a:noFill/>
            </a:ln>
            <a:effectLst>
              <a:outerShdw blurRad="44450" dist="27940" dir="5400000" algn="ctr">
                <a:srgbClr val="000000">
                  <a:alpha val="32000"/>
                </a:srgbClr>
              </a:outerShdw>
            </a:effectLst>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8" name="Group 17">
              <a:extLst>
                <a:ext uri="{FF2B5EF4-FFF2-40B4-BE49-F238E27FC236}">
                  <a16:creationId xmlns:a16="http://schemas.microsoft.com/office/drawing/2014/main" id="{9A94B505-6DEB-E779-F048-D26C2C6CBFFB}"/>
                </a:ext>
              </a:extLst>
            </xdr:cNvPr>
            <xdr:cNvGrpSpPr/>
          </xdr:nvGrpSpPr>
          <xdr:grpSpPr>
            <a:xfrm>
              <a:off x="2312275" y="1052840"/>
              <a:ext cx="10842616" cy="2998926"/>
              <a:chOff x="2312275" y="1052840"/>
              <a:chExt cx="10842616" cy="2998926"/>
            </a:xfrm>
          </xdr:grpSpPr>
          <xdr:grpSp>
            <xdr:nvGrpSpPr>
              <xdr:cNvPr id="14" name="Group 13">
                <a:extLst>
                  <a:ext uri="{FF2B5EF4-FFF2-40B4-BE49-F238E27FC236}">
                    <a16:creationId xmlns:a16="http://schemas.microsoft.com/office/drawing/2014/main" id="{DB430AA1-472A-27A3-2A99-75894822FC14}"/>
                  </a:ext>
                </a:extLst>
              </xdr:cNvPr>
              <xdr:cNvGrpSpPr/>
            </xdr:nvGrpSpPr>
            <xdr:grpSpPr>
              <a:xfrm>
                <a:off x="2312275" y="1052840"/>
                <a:ext cx="10842616" cy="2998926"/>
                <a:chOff x="4456181" y="1375728"/>
                <a:chExt cx="10825658" cy="2987284"/>
              </a:xfrm>
            </xdr:grpSpPr>
            <xdr:pic>
              <xdr:nvPicPr>
                <xdr:cNvPr id="13" name="Picture 12">
                  <a:extLst>
                    <a:ext uri="{FF2B5EF4-FFF2-40B4-BE49-F238E27FC236}">
                      <a16:creationId xmlns:a16="http://schemas.microsoft.com/office/drawing/2014/main" id="{E9AB0855-7816-D061-722E-6BF5CAE61D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88794" y="1540490"/>
                  <a:ext cx="7793045" cy="2681289"/>
                </a:xfrm>
                <a:prstGeom prst="rect">
                  <a:avLst/>
                </a:prstGeom>
                <a:ln>
                  <a:noFill/>
                </a:ln>
                <a:effectLst>
                  <a:outerShdw blurRad="44450" dist="27940" dir="5400000" algn="ctr">
                    <a:srgbClr val="000000">
                      <a:alpha val="32000"/>
                    </a:srgbClr>
                  </a:outerShdw>
                </a:effectLst>
                <a:sp3d>
                  <a:bevelT w="190500" h="38100"/>
                </a:sp3d>
              </xdr:spPr>
            </xdr:pic>
            <xdr:graphicFrame macro="">
              <xdr:nvGraphicFramePr>
                <xdr:cNvPr id="11" name="Chart 10">
                  <a:extLst>
                    <a:ext uri="{FF2B5EF4-FFF2-40B4-BE49-F238E27FC236}">
                      <a16:creationId xmlns:a16="http://schemas.microsoft.com/office/drawing/2014/main" id="{97DE350A-3A06-43CA-5761-B5A6D57251CE}"/>
                    </a:ext>
                  </a:extLst>
                </xdr:cNvPr>
                <xdr:cNvGraphicFramePr/>
              </xdr:nvGraphicFramePr>
              <xdr:xfrm>
                <a:off x="4456181" y="1375728"/>
                <a:ext cx="3637407" cy="2987284"/>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17" name="TextBox 16">
                <a:extLst>
                  <a:ext uri="{FF2B5EF4-FFF2-40B4-BE49-F238E27FC236}">
                    <a16:creationId xmlns:a16="http://schemas.microsoft.com/office/drawing/2014/main" id="{E844D1DD-46C1-5896-C0D6-4F3C3A44C770}"/>
                  </a:ext>
                </a:extLst>
              </xdr:cNvPr>
              <xdr:cNvSpPr txBox="1"/>
            </xdr:nvSpPr>
            <xdr:spPr>
              <a:xfrm>
                <a:off x="3558645" y="1222796"/>
                <a:ext cx="1545108" cy="238728"/>
              </a:xfrm>
              <a:prstGeom prst="rect">
                <a:avLst/>
              </a:prstGeom>
              <a:solidFill>
                <a:srgbClr val="070D4E"/>
              </a:solidFill>
              <a:ln w="9525" cmpd="sng">
                <a:noFill/>
              </a:ln>
              <a:effectLst>
                <a:outerShdw blurRad="44450" dist="27940" dir="5400000" algn="ctr">
                  <a:srgbClr val="000000">
                    <a:alpha val="32000"/>
                  </a:srgbClr>
                </a:outerShdw>
              </a:effectLst>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2"/>
                    </a:solidFill>
                  </a:rPr>
                  <a:t>Revenue</a:t>
                </a:r>
                <a:r>
                  <a:rPr lang="en-US" sz="1100" b="1" baseline="0">
                    <a:solidFill>
                      <a:schemeClr val="bg2"/>
                    </a:solidFill>
                  </a:rPr>
                  <a:t> on H1/2021</a:t>
                </a:r>
                <a:endParaRPr lang="en-US" sz="1100" b="1">
                  <a:solidFill>
                    <a:schemeClr val="bg2"/>
                  </a:solidFill>
                </a:endParaRPr>
              </a:p>
            </xdr:txBody>
          </xdr:sp>
        </xdr:grpSp>
      </xdr:grpSp>
      <xdr:sp macro="" textlink="">
        <xdr:nvSpPr>
          <xdr:cNvPr id="20" name="Rectangle 19">
            <a:extLst>
              <a:ext uri="{FF2B5EF4-FFF2-40B4-BE49-F238E27FC236}">
                <a16:creationId xmlns:a16="http://schemas.microsoft.com/office/drawing/2014/main" id="{672A4A36-E7CA-90E5-E7C3-E2F6EBCE620E}"/>
              </a:ext>
            </a:extLst>
          </xdr:cNvPr>
          <xdr:cNvSpPr/>
        </xdr:nvSpPr>
        <xdr:spPr>
          <a:xfrm>
            <a:off x="2309091" y="3644033"/>
            <a:ext cx="10847316" cy="958175"/>
          </a:xfrm>
          <a:prstGeom prst="rect">
            <a:avLst/>
          </a:prstGeom>
          <a:solidFill>
            <a:srgbClr val="070D4E"/>
          </a:solid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TextBox 20">
            <a:extLst>
              <a:ext uri="{FF2B5EF4-FFF2-40B4-BE49-F238E27FC236}">
                <a16:creationId xmlns:a16="http://schemas.microsoft.com/office/drawing/2014/main" id="{9186110E-5735-8537-4502-4A6A29F025E1}"/>
              </a:ext>
            </a:extLst>
          </xdr:cNvPr>
          <xdr:cNvSpPr txBox="1"/>
        </xdr:nvSpPr>
        <xdr:spPr>
          <a:xfrm>
            <a:off x="2368622" y="3705368"/>
            <a:ext cx="10674135" cy="885138"/>
          </a:xfrm>
          <a:prstGeom prst="rect">
            <a:avLst/>
          </a:prstGeom>
          <a:solidFill>
            <a:schemeClr val="lt1"/>
          </a:solidFill>
          <a:ln w="9525" cmpd="sng">
            <a:noFill/>
          </a:ln>
          <a:effectLst>
            <a:outerShdw blurRad="44450" dist="27940" dir="5400000" algn="ctr">
              <a:srgbClr val="000000">
                <a:alpha val="32000"/>
              </a:srgbClr>
            </a:outerShdw>
          </a:effectLst>
          <a:sp3d>
            <a:bevelT w="190500" h="381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a:solidFill>
                  <a:schemeClr val="dk1"/>
                </a:solidFill>
                <a:effectLst/>
                <a:latin typeface="+mn-lt"/>
                <a:ea typeface="+mn-ea"/>
                <a:cs typeface="+mn-cs"/>
              </a:rPr>
              <a:t>On July 9-19</a:t>
            </a:r>
            <a:r>
              <a:rPr lang="en-US" sz="1100" b="0" i="0">
                <a:solidFill>
                  <a:schemeClr val="dk1"/>
                </a:solidFill>
                <a:effectLst/>
                <a:latin typeface="+mn-lt"/>
                <a:ea typeface="+mn-ea"/>
                <a:cs typeface="+mn-cs"/>
              </a:rPr>
              <a:t>: apply </a:t>
            </a:r>
            <a:r>
              <a:rPr lang="en-US" sz="1100" b="1" i="0">
                <a:solidFill>
                  <a:schemeClr val="dk1"/>
                </a:solidFill>
                <a:effectLst/>
                <a:latin typeface="+mn-lt"/>
                <a:ea typeface="+mn-ea"/>
                <a:cs typeface="+mn-cs"/>
              </a:rPr>
              <a:t>social distancing</a:t>
            </a:r>
            <a:r>
              <a:rPr lang="en-US" sz="1100" b="0" i="0">
                <a:solidFill>
                  <a:schemeClr val="dk1"/>
                </a:solidFill>
                <a:effectLst/>
                <a:latin typeface="+mn-lt"/>
                <a:ea typeface="+mn-ea"/>
                <a:cs typeface="+mn-cs"/>
              </a:rPr>
              <a:t> measures throughout the province and city according to the provisions of Directive No. 16</a:t>
            </a:r>
          </a:p>
          <a:p>
            <a:pPr marL="171450" indent="-171450">
              <a:buFont typeface="Arial" panose="020B0604020202020204" pitchFamily="34" charset="0"/>
              <a:buChar char="•"/>
            </a:pPr>
            <a:r>
              <a:rPr lang="en-US" sz="1100" b="0" i="0">
                <a:solidFill>
                  <a:schemeClr val="dk1"/>
                </a:solidFill>
                <a:effectLst/>
                <a:latin typeface="+mn-lt"/>
                <a:ea typeface="+mn-ea"/>
                <a:cs typeface="+mn-cs"/>
              </a:rPr>
              <a:t>After the </a:t>
            </a:r>
            <a:r>
              <a:rPr lang="en-US" sz="1100" b="1" i="0">
                <a:solidFill>
                  <a:schemeClr val="dk1"/>
                </a:solidFill>
                <a:effectLst/>
                <a:latin typeface="+mn-lt"/>
                <a:ea typeface="+mn-ea"/>
                <a:cs typeface="+mn-cs"/>
              </a:rPr>
              <a:t>shipper resumed operations in</a:t>
            </a:r>
            <a:r>
              <a:rPr lang="en-US" sz="1100" b="0" i="0">
                <a:solidFill>
                  <a:schemeClr val="dk1"/>
                </a:solidFill>
                <a:effectLst/>
                <a:latin typeface="+mn-lt"/>
                <a:ea typeface="+mn-ea"/>
                <a:cs typeface="+mn-cs"/>
              </a:rPr>
              <a:t> </a:t>
            </a:r>
            <a:r>
              <a:rPr lang="en-US" sz="1100" b="1" i="0">
                <a:solidFill>
                  <a:schemeClr val="dk1"/>
                </a:solidFill>
                <a:effectLst/>
                <a:latin typeface="+mn-lt"/>
                <a:ea typeface="+mn-ea"/>
                <a:cs typeface="+mn-cs"/>
              </a:rPr>
              <a:t>late August 2021</a:t>
            </a:r>
            <a:r>
              <a:rPr lang="en-US" sz="1100" b="0" i="0">
                <a:solidFill>
                  <a:schemeClr val="dk1"/>
                </a:solidFill>
                <a:effectLst/>
                <a:latin typeface="+mn-lt"/>
                <a:ea typeface="+mn-ea"/>
                <a:cs typeface="+mn-cs"/>
              </a:rPr>
              <a:t>, there was a noticeable uptick in sales for the specified category on </a:t>
            </a:r>
            <a:r>
              <a:rPr lang="en-US" sz="1100" b="1" i="0">
                <a:solidFill>
                  <a:schemeClr val="dk1"/>
                </a:solidFill>
                <a:effectLst/>
                <a:latin typeface="+mn-lt"/>
                <a:ea typeface="+mn-ea"/>
                <a:cs typeface="+mn-cs"/>
              </a:rPr>
              <a:t>e-commerce platform. </a:t>
            </a:r>
          </a:p>
          <a:p>
            <a:pPr marL="171450" indent="-171450">
              <a:buFont typeface="Arial" panose="020B0604020202020204" pitchFamily="34" charset="0"/>
              <a:buChar char="•"/>
            </a:pPr>
            <a:r>
              <a:rPr lang="en-US" sz="1100" b="0" i="0">
                <a:solidFill>
                  <a:schemeClr val="dk1"/>
                </a:solidFill>
                <a:effectLst/>
                <a:latin typeface="+mn-lt"/>
                <a:ea typeface="+mn-ea"/>
                <a:cs typeface="+mn-cs"/>
              </a:rPr>
              <a:t>In the latter months of 2021, as individuals gradually </a:t>
            </a:r>
            <a:r>
              <a:rPr lang="en-US" sz="1100" b="1" i="0">
                <a:solidFill>
                  <a:schemeClr val="dk1"/>
                </a:solidFill>
                <a:effectLst/>
                <a:latin typeface="+mn-lt"/>
                <a:ea typeface="+mn-ea"/>
                <a:cs typeface="+mn-cs"/>
              </a:rPr>
              <a:t>resumed their daily routines</a:t>
            </a:r>
            <a:r>
              <a:rPr lang="en-US" sz="1100" b="0" i="0">
                <a:solidFill>
                  <a:schemeClr val="dk1"/>
                </a:solidFill>
                <a:effectLst/>
                <a:latin typeface="+mn-lt"/>
                <a:ea typeface="+mn-ea"/>
                <a:cs typeface="+mn-cs"/>
              </a:rPr>
              <a:t>, there was a notable effect on the stability of the country and its post-epidemic recovery efforts. The gradual return to normalcy contributed to </a:t>
            </a:r>
            <a:r>
              <a:rPr lang="en-US" sz="1100" b="1" i="0">
                <a:solidFill>
                  <a:schemeClr val="dk1"/>
                </a:solidFill>
                <a:effectLst/>
                <a:latin typeface="+mn-lt"/>
                <a:ea typeface="+mn-ea"/>
                <a:cs typeface="+mn-cs"/>
              </a:rPr>
              <a:t>a sense of stability as economic and social activities resumed. </a:t>
            </a:r>
          </a:p>
          <a:p>
            <a:pPr marL="0" indent="0">
              <a:buFont typeface="Arial" panose="020B0604020202020204" pitchFamily="34" charset="0"/>
              <a:buNone/>
            </a:pPr>
            <a:r>
              <a:rPr lang="en-US" sz="1100" b="0" i="0">
                <a:solidFill>
                  <a:schemeClr val="dk1"/>
                </a:solidFill>
                <a:effectLst/>
                <a:latin typeface="+mn-lt"/>
                <a:ea typeface="+mn-ea"/>
                <a:cs typeface="+mn-cs"/>
              </a:rPr>
              <a:t>=&gt;</a:t>
            </a:r>
            <a:r>
              <a:rPr lang="en-US" sz="1100" b="0" i="0" baseline="0">
                <a:solidFill>
                  <a:schemeClr val="dk1"/>
                </a:solidFill>
                <a:effectLst/>
                <a:latin typeface="+mn-lt"/>
                <a:ea typeface="+mn-ea"/>
                <a:cs typeface="+mn-cs"/>
              </a:rPr>
              <a:t> Revenue for Quarter 4/2021 would have more </a:t>
            </a:r>
            <a:r>
              <a:rPr lang="en-US" sz="1100" b="1" i="0" baseline="0">
                <a:solidFill>
                  <a:schemeClr val="dk1"/>
                </a:solidFill>
                <a:effectLst/>
                <a:latin typeface="+mn-lt"/>
                <a:ea typeface="+mn-ea"/>
                <a:cs typeface="+mn-cs"/>
              </a:rPr>
              <a:t>POSITVE </a:t>
            </a:r>
            <a:r>
              <a:rPr lang="en-US" sz="1100" b="0" i="0" baseline="0">
                <a:solidFill>
                  <a:schemeClr val="dk1"/>
                </a:solidFill>
                <a:effectLst/>
                <a:latin typeface="+mn-lt"/>
                <a:ea typeface="+mn-ea"/>
                <a:cs typeface="+mn-cs"/>
              </a:rPr>
              <a:t>outcomes.</a:t>
            </a:r>
            <a:endParaRPr lang="en-US" sz="1100" b="0" i="0">
              <a:solidFill>
                <a:schemeClr val="dk1"/>
              </a:solidFill>
              <a:effectLst/>
              <a:latin typeface="+mn-lt"/>
              <a:ea typeface="+mn-ea"/>
              <a:cs typeface="+mn-cs"/>
            </a:endParaRPr>
          </a:p>
        </xdr:txBody>
      </xdr:sp>
    </xdr:grpSp>
    <xdr:clientData/>
  </xdr:twoCellAnchor>
  <xdr:twoCellAnchor>
    <xdr:from>
      <xdr:col>2</xdr:col>
      <xdr:colOff>6029</xdr:colOff>
      <xdr:row>27</xdr:row>
      <xdr:rowOff>109007</xdr:rowOff>
    </xdr:from>
    <xdr:to>
      <xdr:col>10</xdr:col>
      <xdr:colOff>6029</xdr:colOff>
      <xdr:row>29</xdr:row>
      <xdr:rowOff>343491</xdr:rowOff>
    </xdr:to>
    <xdr:sp macro="" textlink="">
      <xdr:nvSpPr>
        <xdr:cNvPr id="23" name="Rectangle 22">
          <a:extLst>
            <a:ext uri="{FF2B5EF4-FFF2-40B4-BE49-F238E27FC236}">
              <a16:creationId xmlns:a16="http://schemas.microsoft.com/office/drawing/2014/main" id="{927E9D3E-6CFB-F03C-9B1E-3923DF825339}"/>
            </a:ext>
          </a:extLst>
        </xdr:cNvPr>
        <xdr:cNvSpPr/>
      </xdr:nvSpPr>
      <xdr:spPr>
        <a:xfrm>
          <a:off x="2314938" y="4811222"/>
          <a:ext cx="7264319" cy="560022"/>
        </a:xfrm>
        <a:prstGeom prst="rect">
          <a:avLst/>
        </a:prstGeom>
        <a:solidFill>
          <a:srgbClr val="070D4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500" b="1" i="0" u="none" strike="noStrike">
              <a:solidFill>
                <a:schemeClr val="lt1"/>
              </a:solidFill>
              <a:effectLst/>
              <a:latin typeface="+mn-lt"/>
              <a:ea typeface="+mn-ea"/>
              <a:cs typeface="+mn-cs"/>
            </a:rPr>
            <a:t>HEAT</a:t>
          </a:r>
          <a:r>
            <a:rPr lang="en-US" sz="1500" b="1" i="0" u="none" strike="noStrike" baseline="0">
              <a:solidFill>
                <a:schemeClr val="lt1"/>
              </a:solidFill>
              <a:effectLst/>
              <a:latin typeface="+mn-lt"/>
              <a:ea typeface="+mn-ea"/>
              <a:cs typeface="+mn-cs"/>
            </a:rPr>
            <a:t> MAP SHOWING NUMBER OF ORDER DURING PEAK TIME, H1/2021</a:t>
          </a:r>
          <a:endParaRPr lang="en-US" sz="1500" b="1" i="0" u="none" strike="noStrike">
            <a:solidFill>
              <a:schemeClr val="lt1"/>
            </a:solidFill>
            <a:effectLst/>
            <a:latin typeface="+mn-lt"/>
            <a:ea typeface="+mn-ea"/>
            <a:cs typeface="+mn-cs"/>
          </a:endParaRPr>
        </a:p>
      </xdr:txBody>
    </xdr:sp>
    <xdr:clientData/>
  </xdr:twoCellAnchor>
  <xdr:twoCellAnchor>
    <xdr:from>
      <xdr:col>2</xdr:col>
      <xdr:colOff>6029</xdr:colOff>
      <xdr:row>44</xdr:row>
      <xdr:rowOff>36171</xdr:rowOff>
    </xdr:from>
    <xdr:to>
      <xdr:col>17</xdr:col>
      <xdr:colOff>584763</xdr:colOff>
      <xdr:row>48</xdr:row>
      <xdr:rowOff>54255</xdr:rowOff>
    </xdr:to>
    <xdr:sp macro="" textlink="">
      <xdr:nvSpPr>
        <xdr:cNvPr id="25" name="Rectangle 24">
          <a:extLst>
            <a:ext uri="{FF2B5EF4-FFF2-40B4-BE49-F238E27FC236}">
              <a16:creationId xmlns:a16="http://schemas.microsoft.com/office/drawing/2014/main" id="{88B4EAFE-0DC2-96C2-B3F3-8B348016D22B}"/>
            </a:ext>
          </a:extLst>
        </xdr:cNvPr>
        <xdr:cNvSpPr/>
      </xdr:nvSpPr>
      <xdr:spPr>
        <a:xfrm>
          <a:off x="2314938" y="7818941"/>
          <a:ext cx="12478955" cy="669160"/>
        </a:xfrm>
        <a:prstGeom prst="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66313</xdr:colOff>
      <xdr:row>44</xdr:row>
      <xdr:rowOff>129612</xdr:rowOff>
    </xdr:from>
    <xdr:to>
      <xdr:col>17</xdr:col>
      <xdr:colOff>518450</xdr:colOff>
      <xdr:row>47</xdr:row>
      <xdr:rowOff>114741</xdr:rowOff>
    </xdr:to>
    <xdr:sp macro="" textlink="">
      <xdr:nvSpPr>
        <xdr:cNvPr id="27" name="TextBox 26">
          <a:extLst>
            <a:ext uri="{FF2B5EF4-FFF2-40B4-BE49-F238E27FC236}">
              <a16:creationId xmlns:a16="http://schemas.microsoft.com/office/drawing/2014/main" id="{174B0769-074C-6244-06B2-F4A863EBDB80}"/>
            </a:ext>
          </a:extLst>
        </xdr:cNvPr>
        <xdr:cNvSpPr txBox="1"/>
      </xdr:nvSpPr>
      <xdr:spPr>
        <a:xfrm>
          <a:off x="2375222" y="7912382"/>
          <a:ext cx="12352358" cy="4734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a:t>Customers</a:t>
          </a:r>
          <a:r>
            <a:rPr lang="en-US" sz="1100" baseline="0"/>
            <a:t> tend to purchase more on during evening to midnight (8PM - 12AM), especially at weekends </a:t>
          </a:r>
        </a:p>
        <a:p>
          <a:pPr marL="0" indent="0">
            <a:buFont typeface="Arial" panose="020B0604020202020204" pitchFamily="34" charset="0"/>
            <a:buNone/>
          </a:pPr>
          <a:r>
            <a:rPr lang="en-US" sz="1100" baseline="0"/>
            <a:t>=&gt; For H2/2021, we can continue our focus on motivating customer to buy more during these peak hours by offering flash deal or vouchers.</a:t>
          </a:r>
        </a:p>
      </xdr:txBody>
    </xdr:sp>
    <xdr:clientData/>
  </xdr:twoCellAnchor>
  <xdr:twoCellAnchor>
    <xdr:from>
      <xdr:col>0</xdr:col>
      <xdr:colOff>84399</xdr:colOff>
      <xdr:row>26</xdr:row>
      <xdr:rowOff>162767</xdr:rowOff>
    </xdr:from>
    <xdr:to>
      <xdr:col>1</xdr:col>
      <xdr:colOff>994699</xdr:colOff>
      <xdr:row>35</xdr:row>
      <xdr:rowOff>54255</xdr:rowOff>
    </xdr:to>
    <xdr:sp macro="" textlink="">
      <xdr:nvSpPr>
        <xdr:cNvPr id="29" name="Rectangle 28">
          <a:extLst>
            <a:ext uri="{FF2B5EF4-FFF2-40B4-BE49-F238E27FC236}">
              <a16:creationId xmlns:a16="http://schemas.microsoft.com/office/drawing/2014/main" id="{FC3C6F47-9E1A-D52E-8F48-05AD7AFDF36B}"/>
            </a:ext>
          </a:extLst>
        </xdr:cNvPr>
        <xdr:cNvSpPr/>
      </xdr:nvSpPr>
      <xdr:spPr>
        <a:xfrm>
          <a:off x="84399" y="4702214"/>
          <a:ext cx="2122025" cy="1639747"/>
        </a:xfrm>
        <a:prstGeom prst="rect">
          <a:avLst/>
        </a:prstGeom>
        <a:ln>
          <a:solidFill>
            <a:srgbClr val="00206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t>(*)</a:t>
          </a:r>
          <a:r>
            <a:rPr lang="en-US" sz="1100" b="1" baseline="0"/>
            <a:t> NOTE</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b="1" baseline="0"/>
        </a:p>
        <a:p>
          <a:pPr marL="171450" marR="0" lvl="0" indent="-17145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b="1"/>
            <a:t>Total customers</a:t>
          </a:r>
          <a:r>
            <a:rPr lang="en-US"/>
            <a:t>: 940 customers (1 Jan to 6 Jun) </a:t>
          </a:r>
        </a:p>
        <a:p>
          <a:pPr marL="171450" marR="0" lvl="0" indent="-17145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b="1"/>
            <a:t>Exit customers</a:t>
          </a:r>
          <a:r>
            <a:rPr lang="en-US"/>
            <a:t>: 903 (only buy once not comeback)</a:t>
          </a:r>
        </a:p>
        <a:p>
          <a:pPr marL="171450" marR="0" lvl="0" indent="-171450" algn="l"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b="1"/>
            <a:t>Retain customers</a:t>
          </a:r>
          <a:r>
            <a:rPr lang="en-US"/>
            <a:t>: 37 (</a:t>
          </a:r>
          <a:r>
            <a:rPr lang="en-US" sz="1100" b="0" i="0">
              <a:solidFill>
                <a:schemeClr val="dk1"/>
              </a:solidFill>
              <a:effectLst/>
              <a:latin typeface="+mn-lt"/>
              <a:ea typeface="+mn-ea"/>
              <a:cs typeface="+mn-cs"/>
            </a:rPr>
            <a:t>equal and greater than 2 orders)</a:t>
          </a:r>
          <a:endParaRPr lang="en-US"/>
        </a:p>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oang\Downloads\final-mid-version-1-1%20(1).xlsm" TargetMode="External"/><Relationship Id="rId1" Type="http://schemas.openxmlformats.org/officeDocument/2006/relationships/externalLinkPath" Target="/Users/Hoang/Downloads/final-mid-version-1-1%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
      <sheetName val="#Answer"/>
      <sheetName val="-transaction"/>
      <sheetName val="-item"/>
      <sheetName val="-status"/>
      <sheetName val="-category"/>
      <sheetName val="DASHBOARD"/>
      <sheetName val="Q1"/>
      <sheetName val="Q2"/>
      <sheetName val="Q3"/>
      <sheetName val="Q4"/>
      <sheetName val="Q5"/>
      <sheetName val="Q6"/>
      <sheetName val="DRAFT"/>
      <sheetName val="Sheet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31">
          <cell r="B31" t="str">
            <v>Beauty</v>
          </cell>
          <cell r="C31" t="str">
            <v>Home Appliances</v>
          </cell>
          <cell r="D31" t="str">
            <v>Mobiles</v>
          </cell>
          <cell r="E31" t="str">
            <v>Tech Gadgets</v>
          </cell>
          <cell r="F31" t="str">
            <v>Grand Total</v>
          </cell>
        </row>
        <row r="32">
          <cell r="A32" t="str">
            <v>Jan</v>
          </cell>
          <cell r="B32">
            <v>116</v>
          </cell>
          <cell r="C32">
            <v>12</v>
          </cell>
          <cell r="D32">
            <v>11</v>
          </cell>
          <cell r="E32">
            <v>43</v>
          </cell>
          <cell r="F32">
            <v>182</v>
          </cell>
        </row>
        <row r="33">
          <cell r="A33" t="str">
            <v>Feb</v>
          </cell>
          <cell r="B33">
            <v>56</v>
          </cell>
          <cell r="C33">
            <v>14</v>
          </cell>
          <cell r="D33">
            <v>10</v>
          </cell>
          <cell r="E33">
            <v>29</v>
          </cell>
          <cell r="F33">
            <v>109</v>
          </cell>
        </row>
        <row r="34">
          <cell r="A34" t="str">
            <v>Mar</v>
          </cell>
          <cell r="B34">
            <v>102</v>
          </cell>
          <cell r="C34">
            <v>26</v>
          </cell>
          <cell r="D34">
            <v>5</v>
          </cell>
          <cell r="E34">
            <v>39</v>
          </cell>
          <cell r="F34">
            <v>172</v>
          </cell>
        </row>
        <row r="35">
          <cell r="A35" t="str">
            <v>Apr</v>
          </cell>
          <cell r="B35">
            <v>121</v>
          </cell>
          <cell r="C35">
            <v>20</v>
          </cell>
          <cell r="D35">
            <v>12</v>
          </cell>
          <cell r="E35">
            <v>59</v>
          </cell>
          <cell r="F35">
            <v>212</v>
          </cell>
        </row>
        <row r="36">
          <cell r="A36" t="str">
            <v>May</v>
          </cell>
          <cell r="B36">
            <v>197</v>
          </cell>
          <cell r="C36">
            <v>26</v>
          </cell>
          <cell r="D36">
            <v>23</v>
          </cell>
          <cell r="E36">
            <v>97</v>
          </cell>
          <cell r="F36">
            <v>343</v>
          </cell>
        </row>
        <row r="37">
          <cell r="A37" t="str">
            <v>Jun</v>
          </cell>
          <cell r="B37">
            <v>18</v>
          </cell>
          <cell r="C37">
            <v>5</v>
          </cell>
          <cell r="D37">
            <v>2</v>
          </cell>
          <cell r="E37">
            <v>10</v>
          </cell>
          <cell r="F37">
            <v>35</v>
          </cell>
        </row>
      </sheetData>
      <sheetData sheetId="14">
        <row r="1">
          <cell r="G1" t="str">
            <v>GMV</v>
          </cell>
        </row>
        <row r="2">
          <cell r="E2" t="str">
            <v>Beauty</v>
          </cell>
          <cell r="F2" t="str">
            <v>Dầu Gội Rejoice Siêu Mượt - 900ML</v>
          </cell>
          <cell r="G2">
            <v>26373000</v>
          </cell>
        </row>
        <row r="3">
          <cell r="E3" t="str">
            <v>Beauty</v>
          </cell>
          <cell r="F3" t="str">
            <v>Kem chống nắng dưỡng da dạng sữa bảo vệ hoàn hảo Anessa Perfect UV Sunscreen Skincare Milk SPF 50+ PA++++ 60ml</v>
          </cell>
          <cell r="G3">
            <v>65760000</v>
          </cell>
        </row>
        <row r="4">
          <cell r="E4" t="str">
            <v>Beauty</v>
          </cell>
          <cell r="F4" t="str">
            <v>Kem Dưỡng Làm Dịu Kích Ứng Và Phục Hồi Da La Roche-Posay Cicaplast Baume B5 (40ml)</v>
          </cell>
          <cell r="G4">
            <v>26250000</v>
          </cell>
        </row>
        <row r="5">
          <cell r="E5" t="str">
            <v>Beauty</v>
          </cell>
          <cell r="F5" t="str">
            <v>Nước Tẩy Trang Làm Sạch Sâu Cho Da Nhạy Cảm La Roche-Posay Micellar Water Ultra Sensitive Skin 400ml</v>
          </cell>
          <cell r="G5">
            <v>77875000</v>
          </cell>
        </row>
        <row r="6">
          <cell r="E6" t="str">
            <v>Beauty</v>
          </cell>
          <cell r="F6" t="str">
            <v>Sữa rửa mặt làm sạch từ trà xanh đảo Jeju Innisfree Green Tea Foam Cleanser 150ml - NEW</v>
          </cell>
          <cell r="G6">
            <v>25300000</v>
          </cell>
        </row>
        <row r="7">
          <cell r="E7" t="str">
            <v>Home Appliances</v>
          </cell>
          <cell r="F7" t="str">
            <v>Máy lạnh Sharp Inverter 1 HP AH-X9XEW</v>
          </cell>
          <cell r="G7">
            <v>210000000</v>
          </cell>
        </row>
        <row r="8">
          <cell r="E8" t="str">
            <v>Home Appliances</v>
          </cell>
          <cell r="F8" t="str">
            <v>Smart Tivi LG 4K 49 inch 49SM8100PTA</v>
          </cell>
          <cell r="G8">
            <v>313500000</v>
          </cell>
        </row>
        <row r="9">
          <cell r="E9" t="str">
            <v>Home Appliances</v>
          </cell>
          <cell r="F9" t="str">
            <v>Smart Tivi Samsung 4K 55 inch UA55TU8500</v>
          </cell>
          <cell r="G9">
            <v>318400000</v>
          </cell>
        </row>
        <row r="10">
          <cell r="E10" t="str">
            <v>Home Appliances</v>
          </cell>
          <cell r="F10" t="str">
            <v>Tủ Lạnh Aqua 130 lít AQR-T150FA-BS</v>
          </cell>
          <cell r="G10">
            <v>196320000</v>
          </cell>
        </row>
        <row r="11">
          <cell r="E11" t="str">
            <v>Home Appliances</v>
          </cell>
          <cell r="F11" t="str">
            <v>Tủ lạnh Samsung Inverter 208 lít RT19M300BGS/SV</v>
          </cell>
          <cell r="G11">
            <v>19170000</v>
          </cell>
        </row>
        <row r="12">
          <cell r="E12" t="str">
            <v>Mobiles</v>
          </cell>
          <cell r="F12" t="str">
            <v>Điện Thoại Samsung Galaxy A21s</v>
          </cell>
          <cell r="G12">
            <v>93800000</v>
          </cell>
        </row>
        <row r="13">
          <cell r="E13" t="str">
            <v>Mobiles</v>
          </cell>
          <cell r="F13" t="str">
            <v>Điện thoại Vivo Y12s</v>
          </cell>
          <cell r="G13">
            <v>38610000</v>
          </cell>
        </row>
        <row r="14">
          <cell r="E14" t="str">
            <v>Mobiles</v>
          </cell>
          <cell r="F14" t="str">
            <v>Điện Thoại Vsmart Joy 4</v>
          </cell>
          <cell r="G14">
            <v>13160000</v>
          </cell>
        </row>
        <row r="15">
          <cell r="E15" t="str">
            <v>Mobiles</v>
          </cell>
          <cell r="F15" t="str">
            <v>Điện Thoại Vsmart Star 5</v>
          </cell>
          <cell r="G15">
            <v>53800000</v>
          </cell>
        </row>
        <row r="16">
          <cell r="E16" t="str">
            <v>Mobiles</v>
          </cell>
          <cell r="F16" t="str">
            <v>Điện thoại Xiaomi POCO M3</v>
          </cell>
          <cell r="G16">
            <v>39900000</v>
          </cell>
        </row>
        <row r="17">
          <cell r="E17" t="str">
            <v>Tech Gadgets</v>
          </cell>
          <cell r="F17" t="str">
            <v>Chuột Không Dây Logitech M331 Silent</v>
          </cell>
          <cell r="G17">
            <v>33915000</v>
          </cell>
        </row>
        <row r="18">
          <cell r="E18" t="str">
            <v>Tech Gadgets</v>
          </cell>
          <cell r="F18" t="str">
            <v>Đồng Hồ Thông Minh Apple Watch SE GPS Only Aluminum Case With Sport Band (Viền Nhôm &amp; Dây Cao Su) - Hàng Chính Hãng VN/A</v>
          </cell>
          <cell r="G18">
            <v>179800000</v>
          </cell>
        </row>
        <row r="19">
          <cell r="E19" t="str">
            <v>Tech Gadgets</v>
          </cell>
          <cell r="F19" t="str">
            <v>Tai Nghe Bluetooth Apple AirPods Pro True Wireless - MWP22 - Hàng Chính Hãng VN/A</v>
          </cell>
          <cell r="G19">
            <v>238000000</v>
          </cell>
        </row>
        <row r="20">
          <cell r="E20" t="str">
            <v>Tech Gadgets</v>
          </cell>
          <cell r="F20" t="str">
            <v>Tai Nghe Bluetooth Nhét Tai Apple AirPods 2 True Wireless - Hàng Chính Hãng VN/A</v>
          </cell>
          <cell r="G20">
            <v>323910000</v>
          </cell>
        </row>
        <row r="21">
          <cell r="E21" t="str">
            <v>Tech Gadgets</v>
          </cell>
          <cell r="F21" t="str">
            <v>Thẻ Nhớ Micro SD Samsung Evo Plus U1 32GB Class 10 - 95MB/s (Kèm Adapter)</v>
          </cell>
          <cell r="G21">
            <v>14450000</v>
          </cell>
        </row>
      </sheetData>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4.430669328707" createdVersion="5" refreshedVersion="8" minRefreshableVersion="3" recordCount="0" supportSubquery="1" supportAdvancedDrill="1" xr:uid="{433BFA66-9536-423C-8464-D3743723244F}">
  <cacheSource type="external" connectionId="1"/>
  <cacheFields count="3">
    <cacheField name="[Transaction].[weekday].[weekday]" caption="weekday" numFmtId="0" hierarchy="10" level="1">
      <sharedItems count="1">
        <s v="Sunday"/>
      </sharedItems>
    </cacheField>
    <cacheField name="[Measures].[Count of order_no]" caption="Count of order_no" numFmtId="0" hierarchy="28" level="32767"/>
    <cacheField name="[Status].[status_name].[status_name]" caption="status_name" numFmtId="0" hierarchy="6" level="1">
      <sharedItems count="1">
        <s v="DELIVERED"/>
      </sharedItems>
    </cacheField>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2" memberValueDatatype="130" unbalanced="0">
      <fieldsUsage count="2">
        <fieldUsage x="-1"/>
        <fieldUsage x="2"/>
      </fieldsUsage>
    </cacheHierarchy>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2" memberValueDatatype="130" unbalanced="0">
      <fieldsUsage count="2">
        <fieldUsage x="-1"/>
        <fieldUsage x="0"/>
      </fieldsUsage>
    </cacheHierarchy>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oneField="1" hidden="1">
      <fieldsUsage count="1">
        <fieldUsage x="1"/>
      </fieldsUsage>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hidden="1">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5365.674351504633" createdVersion="8" refreshedVersion="8" minRefreshableVersion="3" recordCount="0" supportSubquery="1" supportAdvancedDrill="1" xr:uid="{C8EB0983-2F93-42A9-B563-CDAF6F9A64AC}">
  <cacheSource type="external" connectionId="1"/>
  <cacheFields count="4">
    <cacheField name="[Transaction].[customer_id].[customer_id]" caption="customer_id" numFmtId="0" hierarchy="17" level="1">
      <sharedItems containsSemiMixedTypes="0" containsString="0" containsNumber="1" containsInteger="1" minValue="46187" maxValue="46187" count="1">
        <n v="46187"/>
      </sharedItems>
      <extLst>
        <ext xmlns:x15="http://schemas.microsoft.com/office/spreadsheetml/2010/11/main" uri="{4F2E5C28-24EA-4eb8-9CBF-B6C8F9C3D259}">
          <x15:cachedUniqueNames>
            <x15:cachedUniqueName index="0" name="[Transaction].[customer_id].&amp;[46187]"/>
          </x15:cachedUniqueNames>
        </ext>
      </extLst>
    </cacheField>
    <cacheField name="[Measures].[Sum of quantity]" caption="Sum of quantity" numFmtId="0" hierarchy="27" level="32767"/>
    <cacheField name="[Measures].[Count of order_no]" caption="Count of order_no" numFmtId="0" hierarchy="28" level="32767"/>
    <cacheField name="[Measures].[Sum of GMV 2]" caption="Sum of GMV 2" numFmtId="0" hierarchy="42" level="32767"/>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0" memberValueDatatype="130" unbalanced="0"/>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2" memberValueDatatype="20" unbalanced="0">
      <fieldsUsage count="2">
        <fieldUsage x="-1"/>
        <fieldUsage x="0"/>
      </fieldsUsage>
    </cacheHierarchy>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oneField="1" hidden="1">
      <fieldsUsage count="1">
        <fieldUsage x="2"/>
      </fieldsUsage>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oneField="1" hidden="1">
      <fieldsUsage count="1">
        <fieldUsage x="3"/>
      </fieldsUsage>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4.430664120373" createdVersion="8" refreshedVersion="8" minRefreshableVersion="3" recordCount="0" supportSubquery="1" supportAdvancedDrill="1" xr:uid="{3A60B12B-9AF5-4854-8829-7C9B766E997C}">
  <cacheSource type="external" connectionId="1"/>
  <cacheFields count="4">
    <cacheField name="[Transaction].[customer_id].[customer_id]" caption="customer_id" numFmtId="0" hierarchy="17" level="1">
      <sharedItems containsSemiMixedTypes="0" containsString="0" containsNumber="1" containsInteger="1" minValue="46187" maxValue="46187" count="1">
        <n v="46187"/>
      </sharedItems>
      <extLst>
        <ext xmlns:x15="http://schemas.microsoft.com/office/spreadsheetml/2010/11/main" uri="{4F2E5C28-24EA-4eb8-9CBF-B6C8F9C3D259}">
          <x15:cachedUniqueNames>
            <x15:cachedUniqueName index="0" name="[Transaction].[customer_id].&amp;[46187]"/>
          </x15:cachedUniqueNames>
        </ext>
      </extLst>
    </cacheField>
    <cacheField name="[Measures].[Sum of quantity]" caption="Sum of quantity" numFmtId="0" hierarchy="27" level="32767"/>
    <cacheField name="[Category].[category].[category]" caption="category" numFmtId="0" hierarchy="1" level="1">
      <sharedItems count="3">
        <s v="Home Appliances"/>
        <s v="Beauty"/>
        <s v="Tech Gadgets"/>
      </sharedItems>
    </cacheField>
    <cacheField name="[Transaction].[timestamp].[timestamp]" caption="timestamp" numFmtId="0" hierarchy="7" level="1">
      <sharedItems count="7">
        <s v="2021-01-24, 11:00"/>
        <s v="2021-01-27, 00:20"/>
        <s v="2021-02-16, 22:37"/>
        <s v="2021-03-26, 00:21"/>
        <s v="2021-04-18, 12:10"/>
        <s v="2021-05-23, 23:45"/>
        <s v="2021-05-28, 00:10"/>
      </sharedItems>
    </cacheField>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2"/>
      </fieldsUsage>
    </cacheHierarchy>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2" memberValueDatatype="130" unbalanced="0">
      <fieldsUsage count="2">
        <fieldUsage x="-1"/>
        <fieldUsage x="3"/>
      </fieldsUsage>
    </cacheHierarchy>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0" memberValueDatatype="130" unbalanced="0"/>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2" memberValueDatatype="20" unbalanced="0">
      <fieldsUsage count="2">
        <fieldUsage x="-1"/>
        <fieldUsage x="0"/>
      </fieldsUsage>
    </cacheHierarchy>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hidden="1">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6.483530555553" createdVersion="8" refreshedVersion="8" minRefreshableVersion="3" recordCount="0" supportSubquery="1" supportAdvancedDrill="1" xr:uid="{CBB86E9B-84F4-40E5-A8BC-8FAD94F9D28F}">
  <cacheSource type="external" connectionId="1"/>
  <cacheFields count="3">
    <cacheField name="[Transaction].[time (Hour)].[time (Hour)]" caption="time (Hour)" numFmtId="0" hierarchy="19" level="1">
      <sharedItems containsSemiMixedTypes="0" containsNonDate="0" containsDate="1" containsString="0" minDate="1899-12-30T00:00:00" maxDate="1899-12-31T00:00:00" count="12">
        <d v="1899-12-30T00:00:00"/>
        <d v="1899-12-30T02:00:00"/>
        <d v="1899-12-30T04:00:00"/>
        <d v="1899-12-30T06:00:00"/>
        <d v="1899-12-30T08:00:00"/>
        <d v="1899-12-30T10:00:00"/>
        <d v="1899-12-30T12:00:00"/>
        <d v="1899-12-30T14:00:00"/>
        <d v="1899-12-30T16:00:00"/>
        <d v="1899-12-30T18:00:00"/>
        <d v="1899-12-30T20:00:00"/>
        <d v="1899-12-30T22:00:00"/>
      </sharedItems>
      <extLst>
        <ext xmlns:x15="http://schemas.microsoft.com/office/spreadsheetml/2010/11/main" uri="{4F2E5C28-24EA-4eb8-9CBF-B6C8F9C3D259}">
          <x15:cachedUniqueNames>
            <x15:cachedUniqueName index="1" name="[Transaction].[time (Hour)].&amp;[1899-12-30T02:00:00]"/>
            <x15:cachedUniqueName index="2" name="[Transaction].[time (Hour)].&amp;[1899-12-30T04:00:00]"/>
            <x15:cachedUniqueName index="3" name="[Transaction].[time (Hour)].&amp;[1899-12-30T06:00:00]"/>
            <x15:cachedUniqueName index="4" name="[Transaction].[time (Hour)].&amp;[1899-12-30T08:00:00]"/>
            <x15:cachedUniqueName index="5" name="[Transaction].[time (Hour)].&amp;[1899-12-30T10:00:00]"/>
            <x15:cachedUniqueName index="6" name="[Transaction].[time (Hour)].&amp;[1899-12-30T12:00:00]"/>
            <x15:cachedUniqueName index="7" name="[Transaction].[time (Hour)].&amp;[1899-12-30T14:00:00]"/>
            <x15:cachedUniqueName index="8" name="[Transaction].[time (Hour)].&amp;[1899-12-30T16:00:00]"/>
            <x15:cachedUniqueName index="9" name="[Transaction].[time (Hour)].&amp;[1899-12-30T18:00:00]"/>
            <x15:cachedUniqueName index="10" name="[Transaction].[time (Hour)].&amp;[1899-12-30T20:00:00]"/>
            <x15:cachedUniqueName index="11" name="[Transaction].[time (Hour)].&amp;[1899-12-30T22:00:00]"/>
          </x15:cachedUniqueNames>
        </ext>
      </extLst>
    </cacheField>
    <cacheField name="[Transaction].[weekday].[weekday]" caption="weekday" numFmtId="0" hierarchy="10" level="1">
      <sharedItems count="7">
        <s v="Friday"/>
        <s v="Monday"/>
        <s v="Saturday"/>
        <s v="Sunday"/>
        <s v="Thursday"/>
        <s v="Tuesday"/>
        <s v="Wednesday"/>
      </sharedItems>
    </cacheField>
    <cacheField name="[Measures].[Count of order_no]" caption="Count of order_no" numFmtId="0" hierarchy="28" level="32767"/>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2" memberValueDatatype="130" unbalanced="0">
      <fieldsUsage count="2">
        <fieldUsage x="-1"/>
        <fieldUsage x="1"/>
      </fieldsUsage>
    </cacheHierarchy>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2" memberValueDatatype="7" unbalanced="0">
      <fieldsUsage count="2">
        <fieldUsage x="-1"/>
        <fieldUsage x="0"/>
      </fieldsUsage>
    </cacheHierarchy>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oneField="1" hidden="1">
      <fieldsUsage count="1">
        <fieldUsage x="2"/>
      </fieldsUsage>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hidden="1">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6.607159143517" createdVersion="5" refreshedVersion="8" minRefreshableVersion="3" recordCount="0" supportSubquery="1" supportAdvancedDrill="1" xr:uid="{2375BC88-FFF9-4F96-8580-D796BE4BB6C5}">
  <cacheSource type="external" connectionId="1"/>
  <cacheFields count="3">
    <cacheField name="[Item].[item_name].[item_name]" caption="item_name" numFmtId="0" hierarchy="3" level="1">
      <sharedItems count="20">
        <s v="Chuột Không Dây Logitech M331 Silent"/>
        <s v="Dầu Gội Rejoice Siêu Mượt - 900ML"/>
        <s v="Điện Thoại Samsung Galaxy A21s"/>
        <s v="Điện thoại Vivo Y12s"/>
        <s v="Điện Thoại Vsmart Joy 4"/>
        <s v="Điện Thoại Vsmart Star 5"/>
        <s v="Điện thoại Xiaomi POCO M3"/>
        <s v="Đồng Hồ Thông Minh Apple Watch SE GPS Only Aluminum Case With Sport Band (Viền Nhôm &amp; Dây Cao Su) - Hàng Chính Hãng VN/A"/>
        <s v="Kem chống nắng dưỡng da dạng sữa bảo vệ hoàn hảo Anessa Perfect UV Sunscreen Skincare Milk SPF 50+ PA++++ 60ml"/>
        <s v="Kem Dưỡng Làm Dịu Kích Ứng Và Phục Hồi Da La Roche-Posay Cicaplast Baume B5 (40ml)"/>
        <s v="Máy lạnh Sharp Inverter 1 HP AH-X9XEW"/>
        <s v="Nước Tẩy Trang Làm Sạch Sâu Cho Da Nhạy Cảm La Roche-Posay Micellar Water Ultra Sensitive Skin 400ml"/>
        <s v="Smart Tivi LG 4K 49 inch 49SM8100PTA"/>
        <s v="Smart Tivi Samsung 4K 55 inch UA55TU8500"/>
        <s v="Sữa rửa mặt làm sạch từ trà xanh đảo Jeju Innisfree Green Tea Foam Cleanser 150ml - NEW"/>
        <s v="Tai Nghe Bluetooth Apple AirPods Pro True Wireless - MWP22 - Hàng Chính Hãng VN/A"/>
        <s v="Tai Nghe Bluetooth Nhét Tai Apple AirPods 2 True Wireless - Hàng Chính Hãng VN/A"/>
        <s v="Thẻ Nhớ Micro SD Samsung Evo Plus U1 32GB Class 10 - 95MB/s (Kèm Adapter)"/>
        <s v="Tủ Lạnh Aqua 130 lít AQR-T150FA-BS"/>
        <s v="Tủ lạnh Samsung Inverter 208 lít RT19M300BGS/SV"/>
      </sharedItems>
    </cacheField>
    <cacheField name="[Status].[status_name].[status_name]" caption="status_name" numFmtId="0" hierarchy="6" level="1">
      <sharedItems containsSemiMixedTypes="0" containsNonDate="0" containsString="0"/>
    </cacheField>
    <cacheField name="[Measures].[Sum of GMV 2]" caption="Sum of GMV 2" numFmtId="0" hierarchy="42" level="32767"/>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2" memberValueDatatype="130" unbalanced="0">
      <fieldsUsage count="2">
        <fieldUsage x="-1"/>
        <fieldUsage x="0"/>
      </fieldsUsage>
    </cacheHierarchy>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2" memberValueDatatype="130" unbalanced="0">
      <fieldsUsage count="2">
        <fieldUsage x="-1"/>
        <fieldUsage x="1"/>
      </fieldsUsage>
    </cacheHierarchy>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0" memberValueDatatype="130" unbalanced="0"/>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oneField="1" hidden="1">
      <fieldsUsage count="1">
        <fieldUsage x="2"/>
      </fieldsUsage>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6.623810069446" createdVersion="8" refreshedVersion="8" minRefreshableVersion="3" recordCount="0" supportSubquery="1" supportAdvancedDrill="1" xr:uid="{FDE713BF-CA76-45E2-BFF4-415C624C6A6C}">
  <cacheSource type="external" connectionId="1"/>
  <cacheFields count="3">
    <cacheField name="[Category].[category].[category]" caption="category" numFmtId="0" hierarchy="1" level="1">
      <sharedItems count="4">
        <s v="Beauty"/>
        <s v="Home Appliances"/>
        <s v="Mobiles"/>
        <s v="Tech Gadgets"/>
      </sharedItems>
    </cacheField>
    <cacheField name="[Measures].[Sum of GMV 2]" caption="Sum of GMV 2" numFmtId="0" hierarchy="42" level="32767"/>
    <cacheField name="[Measures].[Sum of quantity]" caption="Sum of quantity" numFmtId="0" hierarchy="27" level="32767"/>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0"/>
      </fieldsUsage>
    </cacheHierarchy>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0" memberValueDatatype="130" unbalanced="0"/>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oneField="1" hidden="1">
      <fieldsUsage count="1">
        <fieldUsage x="2"/>
      </fieldsUsage>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oneField="1" hidden="1">
      <fieldsUsage count="1">
        <fieldUsage x="1"/>
      </fieldsUsage>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4.430679166668" createdVersion="3" refreshedVersion="8" minRefreshableVersion="3" recordCount="0" supportSubquery="1" supportAdvancedDrill="1" xr:uid="{365EAA4A-5C74-4959-8697-A57B75E12E73}">
  <cacheSource type="external" connectionId="1">
    <extLst>
      <ext xmlns:x14="http://schemas.microsoft.com/office/spreadsheetml/2009/9/main" uri="{F057638F-6D5F-4e77-A914-E7F072B9BCA8}">
        <x14:sourceConnection name="ThisWorkbookDataModel"/>
      </ext>
    </extLst>
  </cacheSource>
  <cacheFields count="0"/>
  <cacheHierarchies count="43">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0" memberValueDatatype="130" unbalanced="0"/>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2" memberValueDatatype="130" unbalanced="0"/>
    <cacheHierarchy uniqueName="[Transaction].[time (Hour)]" caption="time (Hour)" attribute="1" time="1" defaultMemberUniqueName="[Transaction].[time (Hour)].[All]" allUniqueName="[Transaction].[time (Hour)].[All]" dimensionUniqueName="[Transaction]" displayFolder="" count="2"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slicerData="1" pivotCacheId="887952171"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4.465761458334" createdVersion="3" refreshedVersion="8" minRefreshableVersion="3" recordCount="0" supportSubquery="1" supportAdvancedDrill="1" xr:uid="{93C5C0ED-E569-4882-A246-12DB672CCE44}">
  <cacheSource type="external" connectionId="1">
    <extLst>
      <ext xmlns:x14="http://schemas.microsoft.com/office/spreadsheetml/2009/9/main" uri="{F057638F-6D5F-4e77-A914-E7F072B9BCA8}">
        <x14:sourceConnection name="ThisWorkbookDataModel"/>
      </ext>
    </extLst>
  </cacheSource>
  <cacheFields count="0"/>
  <cacheHierarchies count="43">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0" memberValueDatatype="130" unbalanced="0"/>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slicerData="1" pivotCacheId="676788788"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4.430653703705" createdVersion="8" refreshedVersion="8" minRefreshableVersion="3" recordCount="0" supportSubquery="1" supportAdvancedDrill="1" xr:uid="{A9CE9544-E7D7-4657-A399-909537CD6C7C}">
  <cacheSource type="external" connectionId="1">
    <extLst>
      <ext xmlns:x14="http://schemas.microsoft.com/office/spreadsheetml/2009/9/main" uri="{F057638F-6D5F-4e77-A914-E7F072B9BCA8}">
        <x14:sourceConnection name="ThisWorkbookDataModel"/>
      </ext>
    </extLst>
  </cacheSource>
  <cacheFields count="3">
    <cacheField name="[Transaction].[weekday].[weekday]" caption="weekday" numFmtId="0" hierarchy="10" level="1">
      <sharedItems count="7">
        <s v="Friday"/>
        <s v="Monday"/>
        <s v="Saturday"/>
        <s v="Sunday"/>
        <s v="Thursday"/>
        <s v="Tuesday"/>
        <s v="Wednesday"/>
      </sharedItems>
    </cacheField>
    <cacheField name="[Status].[status_name].[status_name]" caption="status_name" numFmtId="0" hierarchy="6" level="1">
      <sharedItems containsSemiMixedTypes="0" containsNonDate="0" containsString="0"/>
    </cacheField>
    <cacheField name="[Measures].[Count of order_no]" caption="Count of order_no" numFmtId="0" hierarchy="28" level="32767"/>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2" memberValueDatatype="130" unbalanced="0">
      <fieldsUsage count="2">
        <fieldUsage x="-1"/>
        <fieldUsage x="1"/>
      </fieldsUsage>
    </cacheHierarchy>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2" memberValueDatatype="130" unbalanced="0">
      <fieldsUsage count="2">
        <fieldUsage x="-1"/>
        <fieldUsage x="0"/>
      </fieldsUsage>
    </cacheHierarchy>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oneField="1" hidden="1">
      <fieldsUsage count="1">
        <fieldUsage x="2"/>
      </fieldsUsage>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hidden="1">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pivotCacheId="76164330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6.644506481483" createdVersion="8" refreshedVersion="8" minRefreshableVersion="3" recordCount="0" supportSubquery="1" supportAdvancedDrill="1" xr:uid="{B91580D1-3977-45AC-A52A-21CECB8EC8E9}">
  <cacheSource type="external" connectionId="1">
    <extLst>
      <ext xmlns:x14="http://schemas.microsoft.com/office/spreadsheetml/2009/9/main" uri="{F057638F-6D5F-4e77-A914-E7F072B9BCA8}">
        <x14:sourceConnection name="ThisWorkbookDataModel"/>
      </ext>
    </extLst>
  </cacheSource>
  <cacheFields count="4">
    <cacheField name="[Transaction].[date (Month)].[date (Month)]" caption="date (Month)" numFmtId="0" hierarchy="18" level="1">
      <sharedItems count="6">
        <s v="Jan"/>
        <s v="Feb"/>
        <s v="Mar"/>
        <s v="Apr"/>
        <s v="May"/>
        <s v="Jun"/>
      </sharedItems>
    </cacheField>
    <cacheField name="[Measures].[Sum of GMV 2]" caption="Sum of GMV 2" numFmtId="0" hierarchy="42" level="32767"/>
    <cacheField name="[Category].[category].[category]" caption="category" numFmtId="0" hierarchy="1" level="1">
      <sharedItems containsSemiMixedTypes="0" containsNonDate="0" containsString="0"/>
    </cacheField>
    <cacheField name="Dummy0" numFmtId="0" hierarchy="47" level="32767">
      <extLst>
        <ext xmlns:x14="http://schemas.microsoft.com/office/spreadsheetml/2009/9/main" uri="{63CAB8AC-B538-458d-9737-405883B0398D}">
          <x14:cacheField ignore="1"/>
        </ext>
      </extLst>
    </cacheField>
  </cacheFields>
  <cacheHierarchies count="48">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2" memberValueDatatype="130" unbalanced="0">
      <fieldsUsage count="2">
        <fieldUsage x="-1"/>
        <fieldUsage x="2"/>
      </fieldsUsage>
    </cacheHierarchy>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0" memberValueDatatype="7" unbalanced="0"/>
    <cacheHierarchy uniqueName="[Transaction].[weekday]" caption="weekday" attribute="1" defaultMemberUniqueName="[Transaction].[weekday].[All]" allUniqueName="[Transaction].[weekday].[All]" dimensionUniqueName="[Transaction]" displayFolder="" count="0" memberValueDatatype="130" unbalanced="0"/>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2" memberValueDatatype="130" unbalanced="0">
      <fieldsUsage count="2">
        <fieldUsage x="-1"/>
        <fieldUsage x="0"/>
      </fieldsUsage>
    </cacheHierarchy>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oneField="1" hidden="1">
      <fieldsUsage count="1">
        <fieldUsage x="1"/>
      </fieldsUsage>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y uniqueName="Dummy0" caption="id" measure="1" count="0">
      <extLst>
        <ext xmlns:x14="http://schemas.microsoft.com/office/spreadsheetml/2009/9/main" uri="{8CF416AD-EC4C-4aba-99F5-12A058AE0983}">
          <x14:cacheHierarchy ignore="1"/>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pivotCacheId="151028177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6.686469444445" createdVersion="8" refreshedVersion="8" minRefreshableVersion="3" recordCount="0" supportSubquery="1" supportAdvancedDrill="1" xr:uid="{228BC69F-A02E-43C6-88E0-AF1CC1C57AF4}">
  <cacheSource type="external" connectionId="1">
    <extLst>
      <ext xmlns:x14="http://schemas.microsoft.com/office/spreadsheetml/2009/9/main" uri="{F057638F-6D5F-4e77-A914-E7F072B9BCA8}">
        <x14:sourceConnection name="ThisWorkbookDataModel"/>
      </ext>
    </extLst>
  </cacheSource>
  <cacheFields count="2">
    <cacheField name="[Measures].[Count of order_no]" caption="Count of order_no" numFmtId="0" hierarchy="28" level="32767"/>
    <cacheField name="[Transaction].[date (Month)].[date (Month)]" caption="date (Month)" numFmtId="0" hierarchy="18" level="1">
      <sharedItems count="5">
        <s v="Jan"/>
        <s v="Feb"/>
        <s v="Mar"/>
        <s v="Apr"/>
        <s v="May"/>
      </sharedItems>
    </cacheField>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0" memberValueDatatype="130" unbalanced="0"/>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2" memberValueDatatype="7" unbalanced="0"/>
    <cacheHierarchy uniqueName="[Transaction].[weekday]" caption="weekday" attribute="1" defaultMemberUniqueName="[Transaction].[weekday].[All]" allUniqueName="[Transaction].[weekday].[All]" dimensionUniqueName="[Transaction]" displayFolder="" count="0" memberValueDatatype="130" unbalanced="0"/>
    <cacheHierarchy uniqueName="[Transaction].[order_no]" caption="order_no" attribute="1" defaultMemberUniqueName="[Transaction].[order_no].[All]" allUniqueName="[Transaction].[order_no].[All]" dimensionUniqueName="[Transaction]" displayFolder="" count="0"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2" memberValueDatatype="130" unbalanced="0">
      <fieldsUsage count="2">
        <fieldUsage x="-1"/>
        <fieldUsage x="1"/>
      </fieldsUsage>
    </cacheHierarchy>
    <cacheHierarchy uniqueName="[Transaction].[time (Hour)]" caption="time (Hour)" attribute="1" time="1" defaultMemberUniqueName="[Transaction].[time (Hour)].[All]" allUniqueName="[Transaction].[time (Hour)].[All]" dimensionUniqueName="[Transaction]" displayFolder="" count="0"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oneField="1" hidden="1">
      <fieldsUsage count="1">
        <fieldUsage x="0"/>
      </fieldsUsage>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hidden="1">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pivotCacheId="5974737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ang" refreshedDate="45366.706967129627" createdVersion="8" refreshedVersion="8" minRefreshableVersion="3" recordCount="0" supportSubquery="1" supportAdvancedDrill="1" xr:uid="{EF0690BB-C12C-46A1-8032-8E6507787553}">
  <cacheSource type="external" connectionId="1">
    <extLst>
      <ext xmlns:x14="http://schemas.microsoft.com/office/spreadsheetml/2009/9/main" uri="{F057638F-6D5F-4e77-A914-E7F072B9BCA8}">
        <x14:sourceConnection name="ThisWorkbookDataModel"/>
      </ext>
    </extLst>
  </cacheSource>
  <cacheFields count="2">
    <cacheField name="[Item].[item_name].[item_name]" caption="item_name" numFmtId="0" hierarchy="3" level="1">
      <sharedItems count="5">
        <s v="Chuột Không Dây Logitech M331 Silent"/>
        <s v="Dầu Gội Rejoice Siêu Mượt - 900ML"/>
        <s v="Kem chống nắng dưỡng da dạng sữa bảo vệ hoàn hảo Anessa Perfect UV Sunscreen Skincare Milk SPF 50+ PA++++ 60ml"/>
        <s v="Nước Tẩy Trang Làm Sạch Sâu Cho Da Nhạy Cảm La Roche-Posay Micellar Water Ultra Sensitive Skin 400ml"/>
        <s v="Sữa rửa mặt làm sạch từ trà xanh đảo Jeju Innisfree Green Tea Foam Cleanser 150ml - NEW"/>
      </sharedItems>
    </cacheField>
    <cacheField name="[Measures].[Count of order_no]" caption="Count of order_no" numFmtId="0" hierarchy="28" level="32767"/>
  </cacheFields>
  <cacheHierarchies count="47">
    <cacheHierarchy uniqueName="[Category].[id]" caption="id" attribute="1" defaultMemberUniqueName="[Category].[id].[All]" allUniqueName="[Category].[id].[All]" dimensionUniqueName="[Category]" displayFolder="" count="0" memberValueDatatype="20" unbalanced="0"/>
    <cacheHierarchy uniqueName="[Category].[category]" caption="category" attribute="1" defaultMemberUniqueName="[Category].[category].[All]" allUniqueName="[Category].[category].[All]" dimensionUniqueName="[Category]" displayFolder="" count="0" memberValueDatatype="130" unbalanced="0"/>
    <cacheHierarchy uniqueName="[Item].[id]" caption="id" attribute="1" defaultMemberUniqueName="[Item].[id].[All]" allUniqueName="[Item].[id].[All]" dimensionUniqueName="[Item]" displayFolder="" count="0" memberValueDatatype="20" unbalanced="0"/>
    <cacheHierarchy uniqueName="[Item].[item_name]" caption="item_name" attribute="1" defaultMemberUniqueName="[Item].[item_name].[All]" allUniqueName="[Item].[item_name].[All]" dimensionUniqueName="[Item]" displayFolder="" count="2" memberValueDatatype="130" unbalanced="0">
      <fieldsUsage count="2">
        <fieldUsage x="-1"/>
        <fieldUsage x="0"/>
      </fieldsUsage>
    </cacheHierarchy>
    <cacheHierarchy uniqueName="[Item].[price]" caption="price" attribute="1" defaultMemberUniqueName="[Item].[price].[All]" allUniqueName="[Item].[price].[All]" dimensionUniqueName="[Item]" displayFolder="" count="0" memberValueDatatype="20" unbalanced="0"/>
    <cacheHierarchy uniqueName="[Status].[id]" caption="id" attribute="1" defaultMemberUniqueName="[Status].[id].[All]" allUniqueName="[Status].[id].[All]" dimensionUniqueName="[Status]" displayFolder="" count="0" memberValueDatatype="20" unbalanced="0"/>
    <cacheHierarchy uniqueName="[Status].[status_name]" caption="status_name" attribute="1" defaultMemberUniqueName="[Status].[status_name].[All]" allUniqueName="[Status].[status_name].[All]" dimensionUniqueName="[Status]" displayFolder="" count="0" memberValueDatatype="130" unbalanced="0"/>
    <cacheHierarchy uniqueName="[Transaction].[timestamp]" caption="timestamp" attribute="1" defaultMemberUniqueName="[Transaction].[timestamp].[All]" allUniqueName="[Transaction].[timestamp].[All]" dimensionUniqueName="[Transaction]" displayFolder="" count="0" memberValueDatatype="130" unbalanced="0"/>
    <cacheHierarchy uniqueName="[Transaction].[time]" caption="time" attribute="1" defaultMemberUniqueName="[Transaction].[time].[All]" allUniqueName="[Transaction].[time].[All]" dimensionUniqueName="[Transaction]" displayFolder="" count="0" memberValueDatatype="130" unbalanced="0"/>
    <cacheHierarchy uniqueName="[Transaction].[date]" caption="date" attribute="1" time="1" defaultMemberUniqueName="[Transaction].[date].[All]" allUniqueName="[Transaction].[date].[All]" dimensionUniqueName="[Transaction]" displayFolder="" count="2" memberValueDatatype="7" unbalanced="0"/>
    <cacheHierarchy uniqueName="[Transaction].[weekday]" caption="weekday" attribute="1" defaultMemberUniqueName="[Transaction].[weekday].[All]" allUniqueName="[Transaction].[weekday].[All]" dimensionUniqueName="[Transaction]" displayFolder="" count="2" memberValueDatatype="130" unbalanced="0"/>
    <cacheHierarchy uniqueName="[Transaction].[order_no]" caption="order_no" attribute="1" defaultMemberUniqueName="[Transaction].[order_no].[All]" allUniqueName="[Transaction].[order_no].[All]" dimensionUniqueName="[Transaction]" displayFolder="" count="2" memberValueDatatype="130" unbalanced="0"/>
    <cacheHierarchy uniqueName="[Transaction].[status_id]" caption="status_id" attribute="1" defaultMemberUniqueName="[Transaction].[status_id].[All]" allUniqueName="[Transaction].[status_id].[All]" dimensionUniqueName="[Transaction]" displayFolder="" count="0" memberValueDatatype="20" unbalanced="0"/>
    <cacheHierarchy uniqueName="[Transaction].[item_id]" caption="item_id" attribute="1" defaultMemberUniqueName="[Transaction].[item_id].[All]" allUniqueName="[Transaction].[item_id].[All]" dimensionUniqueName="[Transaction]" displayFolder="" count="0" memberValueDatatype="20" unbalanced="0"/>
    <cacheHierarchy uniqueName="[Transaction].[category_id]" caption="category_id" attribute="1" defaultMemberUniqueName="[Transaction].[category_id].[All]" allUniqueName="[Transaction].[category_id].[All]" dimensionUniqueName="[Transaction]" displayFolder="" count="0" memberValueDatatype="130" unbalanced="0"/>
    <cacheHierarchy uniqueName="[Transaction].[quantity]" caption="quantity" attribute="1" defaultMemberUniqueName="[Transaction].[quantity].[All]" allUniqueName="[Transaction].[quantity].[All]" dimensionUniqueName="[Transaction]" displayFolder="" count="0" memberValueDatatype="20" unbalanced="0"/>
    <cacheHierarchy uniqueName="[Transaction].[GMV]" caption="GMV" attribute="1" defaultMemberUniqueName="[Transaction].[GMV].[All]" allUniqueName="[Transaction].[GMV].[All]" dimensionUniqueName="[Transaction]" displayFolder="" count="0" memberValueDatatype="20" unbalanced="0"/>
    <cacheHierarchy uniqueName="[Transaction].[customer_id]" caption="customer_id" attribute="1" defaultMemberUniqueName="[Transaction].[customer_id].[All]" allUniqueName="[Transaction].[customer_id].[All]" dimensionUniqueName="[Transaction]" displayFolder="" count="0" memberValueDatatype="20" unbalanced="0"/>
    <cacheHierarchy uniqueName="[Transaction].[date (Month)]" caption="date (Month)" attribute="1" defaultMemberUniqueName="[Transaction].[date (Month)].[All]" allUniqueName="[Transaction].[date (Month)].[All]" dimensionUniqueName="[Transaction]" displayFolder="" count="0" memberValueDatatype="130" unbalanced="0"/>
    <cacheHierarchy uniqueName="[Transaction].[time (Hour)]" caption="time (Hour)" attribute="1" time="1" defaultMemberUniqueName="[Transaction].[time (Hour)].[All]" allUniqueName="[Transaction].[time (Hour)].[All]" dimensionUniqueName="[Transaction]" displayFolder="" count="2" memberValueDatatype="7" unbalanced="0"/>
    <cacheHierarchy uniqueName="[Transaction].[date (Month Index)]" caption="date (Month Index)" attribute="1" defaultMemberUniqueName="[Transaction].[date (Month Index)].[All]" allUniqueName="[Transaction].[date (Month Index)].[All]" dimensionUniqueName="[Transaction]" displayFolder="" count="0" memberValueDatatype="20" unbalanced="0" hidden="1"/>
    <cacheHierarchy uniqueName="[Measures].[__XL_Count Transaction]" caption="__XL_Count Transaction" measure="1" displayFolder="" measureGroup="Transaction" count="0" hidden="1"/>
    <cacheHierarchy uniqueName="[Measures].[__XL_Count Item]" caption="__XL_Count Item" measure="1" displayFolder="" measureGroup="Item" count="0" hidden="1"/>
    <cacheHierarchy uniqueName="[Measures].[__XL_Count Status]" caption="__XL_Count Status" measure="1" displayFolder="" measureGroup="Status" count="0" hidden="1"/>
    <cacheHierarchy uniqueName="[Measures].[__XL_Count Category]" caption="__XL_Count Category" measure="1" displayFolder="" measureGroup="Category" count="0" hidden="1"/>
    <cacheHierarchy uniqueName="[Measures].[__No measures defined]" caption="__No measures defined" measure="1" displayFolder="" count="0" hidden="1"/>
    <cacheHierarchy uniqueName="[Measures].[Sum of price]" caption="Sum of price" measure="1" displayFolder="" measureGroup="Item" count="0" hidden="1">
      <extLst>
        <ext xmlns:x15="http://schemas.microsoft.com/office/spreadsheetml/2010/11/main" uri="{B97F6D7D-B522-45F9-BDA1-12C45D357490}">
          <x15:cacheHierarchy aggregatedColumn="4"/>
        </ext>
      </extLst>
    </cacheHierarchy>
    <cacheHierarchy uniqueName="[Measures].[Sum of quantity]" caption="Sum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order_no]" caption="Count of order_no" measure="1" displayFolder="" measureGroup="Transaction" count="0" oneField="1" hidden="1">
      <fieldsUsage count="1">
        <fieldUsage x="1"/>
      </fieldsUsage>
      <extLst>
        <ext xmlns:x15="http://schemas.microsoft.com/office/spreadsheetml/2010/11/main" uri="{B97F6D7D-B522-45F9-BDA1-12C45D357490}">
          <x15:cacheHierarchy aggregatedColumn="11"/>
        </ext>
      </extLst>
    </cacheHierarchy>
    <cacheHierarchy uniqueName="[Measures].[Distinct Count of order_no]" caption="Distinct Count of order_no" measure="1" displayFolder="" measureGroup="Transaction" count="0" hidden="1">
      <extLst>
        <ext xmlns:x15="http://schemas.microsoft.com/office/spreadsheetml/2010/11/main" uri="{B97F6D7D-B522-45F9-BDA1-12C45D357490}">
          <x15:cacheHierarchy aggregatedColumn="11"/>
        </ext>
      </extLst>
    </cacheHierarchy>
    <cacheHierarchy uniqueName="[Measures].[Max of quantity]" caption="Max of quantity" measure="1" displayFolder="" measureGroup="Transaction" count="0" hidden="1">
      <extLst>
        <ext xmlns:x15="http://schemas.microsoft.com/office/spreadsheetml/2010/11/main" uri="{B97F6D7D-B522-45F9-BDA1-12C45D357490}">
          <x15:cacheHierarchy aggregatedColumn="15"/>
        </ext>
      </extLst>
    </cacheHierarchy>
    <cacheHierarchy uniqueName="[Measures].[Count of category]" caption="Count of category" measure="1" displayFolder="" measureGroup="Category" count="0" hidden="1">
      <extLst>
        <ext xmlns:x15="http://schemas.microsoft.com/office/spreadsheetml/2010/11/main" uri="{B97F6D7D-B522-45F9-BDA1-12C45D357490}">
          <x15:cacheHierarchy aggregatedColumn="1"/>
        </ext>
      </extLst>
    </cacheHierarchy>
    <cacheHierarchy uniqueName="[Measures].[Count of timestamp]" caption="Count of timestamp" measure="1" displayFolder="" measureGroup="Transaction" count="0" hidden="1">
      <extLst>
        <ext xmlns:x15="http://schemas.microsoft.com/office/spreadsheetml/2010/11/main" uri="{B97F6D7D-B522-45F9-BDA1-12C45D357490}">
          <x15:cacheHierarchy aggregatedColumn="7"/>
        </ext>
      </extLst>
    </cacheHierarchy>
    <cacheHierarchy uniqueName="[Measures].[Sum of item_id]" caption="Sum of item_id" measure="1" displayFolder="" measureGroup="Transaction" count="0" hidden="1">
      <extLst>
        <ext xmlns:x15="http://schemas.microsoft.com/office/spreadsheetml/2010/11/main" uri="{B97F6D7D-B522-45F9-BDA1-12C45D357490}">
          <x15:cacheHierarchy aggregatedColumn="13"/>
        </ext>
      </extLst>
    </cacheHierarchy>
    <cacheHierarchy uniqueName="[Measures].[Sum of customer_id]" caption="Sum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Sum of id]" caption="Sum of id" measure="1" displayFolder="" measureGroup="Category" count="0" hidden="1">
      <extLst>
        <ext xmlns:x15="http://schemas.microsoft.com/office/spreadsheetml/2010/11/main" uri="{B97F6D7D-B522-45F9-BDA1-12C45D357490}">
          <x15:cacheHierarchy aggregatedColumn="0"/>
        </ext>
      </extLst>
    </cacheHierarchy>
    <cacheHierarchy uniqueName="[Measures].[Sum of status_id]" caption="Sum of status_id" measure="1" displayFolder="" measureGroup="Transaction" count="0" hidden="1">
      <extLst>
        <ext xmlns:x15="http://schemas.microsoft.com/office/spreadsheetml/2010/11/main" uri="{B97F6D7D-B522-45F9-BDA1-12C45D357490}">
          <x15:cacheHierarchy aggregatedColumn="12"/>
        </ext>
      </extLst>
    </cacheHierarchy>
    <cacheHierarchy uniqueName="[Measures].[Count of item_id]" caption="Count of item_id" measure="1" displayFolder="" measureGroup="Transaction" count="0" hidden="1">
      <extLst>
        <ext xmlns:x15="http://schemas.microsoft.com/office/spreadsheetml/2010/11/main" uri="{B97F6D7D-B522-45F9-BDA1-12C45D357490}">
          <x15:cacheHierarchy aggregatedColumn="13"/>
        </ext>
      </extLst>
    </cacheHierarchy>
    <cacheHierarchy uniqueName="[Measures].[Count of customer_id]" caption="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Distinct Count of customer_id]" caption="Distinct Count of customer_id" measure="1" displayFolder="" measureGroup="Transaction" count="0" hidden="1">
      <extLst>
        <ext xmlns:x15="http://schemas.microsoft.com/office/spreadsheetml/2010/11/main" uri="{B97F6D7D-B522-45F9-BDA1-12C45D357490}">
          <x15:cacheHierarchy aggregatedColumn="17"/>
        </ext>
      </extLst>
    </cacheHierarchy>
    <cacheHierarchy uniqueName="[Measures].[Count of date]" caption="Count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item_name]" caption="Count of item_name" measure="1" displayFolder="" measureGroup="Item" count="0" hidden="1">
      <extLst>
        <ext xmlns:x15="http://schemas.microsoft.com/office/spreadsheetml/2010/11/main" uri="{B97F6D7D-B522-45F9-BDA1-12C45D357490}">
          <x15:cacheHierarchy aggregatedColumn="3"/>
        </ext>
      </extLst>
    </cacheHierarchy>
    <cacheHierarchy uniqueName="[Measures].[Sum of GMV 2]" caption="Sum of GMV 2" measure="1" displayFolder="" measureGroup="Transaction" count="0" hidden="1">
      <extLst>
        <ext xmlns:x15="http://schemas.microsoft.com/office/spreadsheetml/2010/11/main" uri="{B97F6D7D-B522-45F9-BDA1-12C45D357490}">
          <x15:cacheHierarchy aggregatedColumn="16"/>
        </ext>
      </extLst>
    </cacheHierarchy>
    <cacheHierarchy uniqueName="[Measures].[Min of date]" caption="Min of date" measure="1" displayFolder="" measureGroup="Transaction" count="0" hidden="1">
      <extLst>
        <ext xmlns:x15="http://schemas.microsoft.com/office/spreadsheetml/2010/11/main" uri="{B97F6D7D-B522-45F9-BDA1-12C45D357490}">
          <x15:cacheHierarchy aggregatedColumn="9"/>
        </ext>
      </extLst>
    </cacheHierarchy>
    <cacheHierarchy uniqueName="[Measures].[Count of date (Month)]" caption="Count of date (Month)" measure="1" displayFolder="" measureGroup="Transaction" count="0" hidden="1">
      <extLst>
        <ext xmlns:x15="http://schemas.microsoft.com/office/spreadsheetml/2010/11/main" uri="{B97F6D7D-B522-45F9-BDA1-12C45D357490}">
          <x15:cacheHierarchy aggregatedColumn="18"/>
        </ext>
      </extLst>
    </cacheHierarchy>
    <cacheHierarchy uniqueName="[Measures].[Max of date]" caption="Max of date" measure="1" displayFolder="" measureGroup="Transaction" count="0" hidden="1">
      <extLst>
        <ext xmlns:x15="http://schemas.microsoft.com/office/spreadsheetml/2010/11/main" uri="{B97F6D7D-B522-45F9-BDA1-12C45D357490}">
          <x15:cacheHierarchy aggregatedColumn="9"/>
        </ext>
      </extLst>
    </cacheHierarchy>
    <cacheHierarchy uniqueName="[Measures].[Average of GMV]" caption="Average of GMV" measure="1" displayFolder="" measureGroup="Transaction" count="0" hidden="1">
      <extLst>
        <ext xmlns:x15="http://schemas.microsoft.com/office/spreadsheetml/2010/11/main" uri="{B97F6D7D-B522-45F9-BDA1-12C45D357490}">
          <x15:cacheHierarchy aggregatedColumn="16"/>
        </ext>
      </extLst>
    </cacheHierarchy>
  </cacheHierarchies>
  <kpis count="0"/>
  <dimensions count="5">
    <dimension name="Category" uniqueName="[Category]" caption="Category"/>
    <dimension name="Item" uniqueName="[Item]" caption="Item"/>
    <dimension measure="1" name="Measures" uniqueName="[Measures]" caption="Measures"/>
    <dimension name="Status" uniqueName="[Status]" caption="Status"/>
    <dimension name="Transaction" uniqueName="[Transaction]" caption="Transaction"/>
  </dimensions>
  <measureGroups count="4">
    <measureGroup name="Category" caption="Category"/>
    <measureGroup name="Item" caption="Item"/>
    <measureGroup name="Status" caption="Status"/>
    <measureGroup name="Transaction" caption="Transaction"/>
  </measureGroups>
  <maps count="7">
    <map measureGroup="0" dimension="0"/>
    <map measureGroup="1" dimension="1"/>
    <map measureGroup="2" dimension="3"/>
    <map measureGroup="3" dimension="0"/>
    <map measureGroup="3" dimension="1"/>
    <map measureGroup="3" dimension="3"/>
    <map measureGroup="3" dimension="4"/>
  </maps>
  <extLst>
    <ext xmlns:x14="http://schemas.microsoft.com/office/spreadsheetml/2009/9/main" uri="{725AE2AE-9491-48be-B2B4-4EB974FC3084}">
      <x14:pivotCacheDefinition pivotCacheId="148382000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0F3679-ACD4-4FC4-8FF2-8D0A60A68DC9}" name="PivotChartTable1" cacheId="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3:B11" firstHeaderRow="1" firstDataRow="1" firstDataCol="1" rowPageCount="1" colPageCount="1"/>
  <pivotFields count="3">
    <pivotField axis="axisRow" allDrilled="1" subtotalTop="0" showAll="0" sortType="ascending" dataSourceSort="1"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dataField="1" subtotalTop="0" showAll="0" defaultSubtotal="0"/>
  </pivotFields>
  <rowFields count="1">
    <field x="0"/>
  </rowFields>
  <rowItems count="8">
    <i>
      <x v="1"/>
    </i>
    <i>
      <x v="5"/>
    </i>
    <i>
      <x v="6"/>
    </i>
    <i>
      <x/>
    </i>
    <i>
      <x v="4"/>
    </i>
    <i>
      <x v="2"/>
    </i>
    <i>
      <x v="3"/>
    </i>
    <i t="grand">
      <x/>
    </i>
  </rowItems>
  <colItems count="1">
    <i/>
  </colItems>
  <pageFields count="1">
    <pageField fld="1" hier="6" name="[Status].[status_name].&amp;[DELIVERED]" cap="DELIVERED"/>
  </pageFields>
  <dataFields count="1">
    <dataField name="Count of order_no" fld="2" subtotal="count" baseField="0" baseItem="6"/>
  </dataFields>
  <chartFormats count="1">
    <chartFormat chart="0" format="1" series="1">
      <pivotArea type="data" outline="0" fieldPosition="0">
        <references count="1">
          <reference field="4294967294" count="1" selected="0">
            <x v="0"/>
          </reference>
        </references>
      </pivotArea>
    </chartFormat>
  </chartFormats>
  <pivotHierarchies count="47">
    <pivotHierarchy dragToData="1"/>
    <pivotHierarchy dragToData="1"/>
    <pivotHierarchy dragToData="1"/>
    <pivotHierarchy dragToData="1"/>
    <pivotHierarchy dragToData="1"/>
    <pivotHierarchy dragToData="1"/>
    <pivotHierarchy multipleItemSelectionAllowed="1" dragToData="1">
      <members count="1" level="1">
        <member name="[Status].[status_name].&amp;[DELIVER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8" columnCount="1" cacheId="761643302">
        <x15:pivotRow count="1">
          <x15:c>
            <x15:v>50</x15:v>
          </x15:c>
        </x15:pivotRow>
        <x15:pivotRow count="1">
          <x15:c>
            <x15:v>91</x15:v>
          </x15:c>
        </x15:pivotRow>
        <x15:pivotRow count="1">
          <x15:c>
            <x15:v>96</x15:v>
          </x15:c>
        </x15:pivotRow>
        <x15:pivotRow count="1">
          <x15:c>
            <x15:v>106</x15:v>
          </x15:c>
        </x15:pivotRow>
        <x15:pivotRow count="1">
          <x15:c>
            <x15:v>108</x15:v>
          </x15:c>
        </x15:pivotRow>
        <x15:pivotRow count="1">
          <x15:c>
            <x15:v>219</x15:v>
          </x15:c>
        </x15:pivotRow>
        <x15:pivotRow count="1">
          <x15:c>
            <x15:v>284</x15:v>
          </x15:c>
        </x15:pivotRow>
        <x15:pivotRow count="1">
          <x15:c>
            <x15:v>954</x15:v>
          </x15:c>
        </x15:pivotRow>
      </x15:pivotTableData>
    </ext>
    <ext xmlns:x15="http://schemas.microsoft.com/office/spreadsheetml/2010/11/main" uri="{E67621CE-5B39-4880-91FE-76760E9C1902}">
      <x15:pivotTableUISettings>
        <x15:activeTabTopLevelEntity name="[Transaction]"/>
        <x15:activeTabTopLevelEntity name="[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23F650-4F01-4648-A64B-BE98830CDA9B}" name="PivotChartTable2"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6">
  <location ref="A1:C8" firstHeaderRow="0" firstDataRow="1" firstDataCol="1"/>
  <pivotFields count="4">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7">
    <i>
      <x/>
    </i>
    <i>
      <x v="1"/>
    </i>
    <i>
      <x v="2"/>
    </i>
    <i>
      <x v="3"/>
    </i>
    <i>
      <x v="4"/>
    </i>
    <i>
      <x v="5"/>
    </i>
    <i t="grand">
      <x/>
    </i>
  </rowItems>
  <colFields count="1">
    <field x="-2"/>
  </colFields>
  <colItems count="2">
    <i>
      <x/>
    </i>
    <i i="1">
      <x v="1"/>
    </i>
  </colItems>
  <dataFields count="2">
    <dataField name="Sales" fld="1" baseField="0" baseItem="0"/>
    <dataField name="Growth Rate" fld="3" showDataAs="percentDiff" baseField="0" baseItem="1048828" numFmtId="9">
      <extLst>
        <ext xmlns:x14="http://schemas.microsoft.com/office/spreadsheetml/2009/9/main" uri="{E15A36E0-9728-4e99-A89B-3F7291B0FE68}">
          <x14:dataField sourceField="1" uniqueName="[__Xl2].[Measures].[Sum of GMV 2]"/>
        </ext>
      </extLst>
    </dataField>
  </dataFields>
  <chartFormats count="4">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 chart="7" format="4">
      <pivotArea type="data" outline="0" fieldPosition="0">
        <references count="2">
          <reference field="4294967294" count="1" selected="0">
            <x v="0"/>
          </reference>
          <reference field="0" count="1" selected="0">
            <x v="0"/>
          </reference>
        </references>
      </pivotArea>
    </chartFormat>
    <chartFormat chart="7" format="5">
      <pivotArea type="data" outline="0" fieldPosition="0">
        <references count="2">
          <reference field="4294967294" count="1" selected="0">
            <x v="1"/>
          </reference>
          <reference field="0" count="1" selected="0">
            <x v="2"/>
          </reference>
        </references>
      </pivotArea>
    </chartFormat>
  </chartFormats>
  <pivotHierarchies count="4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rowth Rate"/>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rowHierarchiesUsage count="1">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7" columnCount="2" cacheId="1510281779">
        <x15:pivotRow count="2">
          <x15:c>
            <x15:v>350667000</x15:v>
          </x15:c>
          <x15:c t="bl">
            <x15:v/>
          </x15:c>
        </x15:pivotRow>
        <x15:pivotRow count="2">
          <x15:c>
            <x15:v>261151000</x15:v>
          </x15:c>
          <x15:c>
            <x15:v>-0.25527352160311634</x15:v>
          </x15:c>
        </x15:pivotRow>
        <x15:pivotRow count="2">
          <x15:c>
            <x15:v>467991000</x15:v>
          </x15:c>
          <x15:c>
            <x15:v>0.79203219593262131</x15:v>
          </x15:c>
        </x15:pivotRow>
        <x15:pivotRow count="2">
          <x15:c>
            <x15:v>440023000</x15:v>
          </x15:c>
          <x15:c>
            <x15:v>-5.9761833026703508E-2</x15:v>
          </x15:c>
        </x15:pivotRow>
        <x15:pivotRow count="2">
          <x15:c>
            <x15:v>664732000</x15:v>
          </x15:c>
          <x15:c>
            <x15:v>0.51067557832204225</x15:v>
          </x15:c>
        </x15:pivotRow>
        <x15:pivotRow count="2">
          <x15:c>
            <x15:v>123729000</x15:v>
          </x15:c>
          <x15:c>
            <x15:v>-0.81386634011902537</x15:v>
          </x15:c>
        </x15:pivotRow>
        <x15:pivotRow count="2">
          <x15:c>
            <x15:v>2308293000</x15:v>
          </x15:c>
          <x15:c t="bl">
            <x15:v/>
          </x15:c>
        </x15:pivotRow>
      </x15:pivotTableData>
    </ext>
    <ext xmlns:x15="http://schemas.microsoft.com/office/spreadsheetml/2010/11/main" uri="{E67621CE-5B39-4880-91FE-76760E9C1902}">
      <x15:pivotTableUISettings>
        <x15:activeTabTopLevelEntity name="[Transaction]"/>
        <x15:activeTabTopLevelEntity name="[Catego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978203-5CE8-4C4B-8321-8EB7C3171032}" name="PivotChartTable4"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B7" firstHeaderRow="1" firstDataRow="1" firstDataCol="1"/>
  <pivotFields count="2">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Count of order_no"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filters count="1">
    <filter fld="0" type="count" id="1" iMeasureHier="28">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1483820004">
        <x15:pivotRow count="1">
          <x15:c>
            <x15:v>85</x15:v>
          </x15:c>
        </x15:pivotRow>
        <x15:pivotRow count="1">
          <x15:c>
            <x15:v>144</x15:v>
          </x15:c>
        </x15:pivotRow>
        <x15:pivotRow count="1">
          <x15:c>
            <x15:v>87</x15:v>
          </x15:c>
        </x15:pivotRow>
        <x15:pivotRow count="1">
          <x15:c>
            <x15:v>161</x15:v>
          </x15:c>
        </x15:pivotRow>
        <x15:pivotRow count="1">
          <x15:c>
            <x15:v>97</x15:v>
          </x15:c>
        </x15:pivotRow>
        <x15:pivotRow count="1">
          <x15:c>
            <x15:v>574</x15:v>
          </x15:c>
        </x15:pivotRow>
      </x15:pivotTableData>
    </ext>
    <ext xmlns:x15="http://schemas.microsoft.com/office/spreadsheetml/2010/11/main" uri="{E67621CE-5B39-4880-91FE-76760E9C1902}">
      <x15:pivotTableUISettings>
        <x15:activeTabTopLevelEntity name="[Item]"/>
        <x15:activeTabTopLevelEntity name="[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437EAB-4E89-4E52-912E-8A719280BF9B}" name="PivotChartTable5"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1:B7" firstHeaderRow="1" firstDataRow="1" firstDataCol="1"/>
  <pivotFields count="2">
    <pivotField dataField="1" subtotalTop="0" showAll="0" defaultSubtotal="0"/>
    <pivotField axis="axisRow" allDrilled="1" subtotalTop="0" showAll="0" dataSourceSort="1" defaultSubtotal="0" defaultAttributeDrillState="1">
      <items count="5">
        <item s="1" x="0"/>
        <item s="1" x="1"/>
        <item s="1" x="2"/>
        <item s="1" x="3"/>
        <item s="1" x="4"/>
      </items>
    </pivotField>
  </pivotFields>
  <rowFields count="1">
    <field x="1"/>
  </rowFields>
  <rowItems count="6">
    <i>
      <x/>
    </i>
    <i>
      <x v="1"/>
    </i>
    <i>
      <x v="2"/>
    </i>
    <i>
      <x v="3"/>
    </i>
    <i>
      <x v="4"/>
    </i>
    <i t="grand">
      <x/>
    </i>
  </rowItems>
  <colItems count="1">
    <i/>
  </colItems>
  <dataFields count="1">
    <dataField name="Count of order_no" fld="0" subtotal="count" baseField="0" baseItem="0"/>
  </dataFields>
  <chartFormats count="1">
    <chartFormat chart="0" format="1" series="1">
      <pivotArea type="data" outline="0" fieldPosition="0">
        <references count="1">
          <reference field="4294967294" count="1" selected="0">
            <x v="0"/>
          </reference>
        </references>
      </pivotArea>
    </chartFormat>
  </chart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6" columnCount="1" cacheId="597473785">
        <x15:pivotRow count="1">
          <x15:c>
            <x15:v>176</x15:v>
          </x15:c>
        </x15:pivotRow>
        <x15:pivotRow count="1">
          <x15:c>
            <x15:v>100</x15:v>
          </x15:c>
        </x15:pivotRow>
        <x15:pivotRow count="1">
          <x15:c>
            <x15:v>166</x15:v>
          </x15:c>
        </x15:pivotRow>
        <x15:pivotRow count="1">
          <x15:c>
            <x15:v>204</x15:v>
          </x15:c>
        </x15:pivotRow>
        <x15:pivotRow count="1">
          <x15:c>
            <x15:v>314</x15:v>
          </x15:c>
        </x15:pivotRow>
        <x15:pivotRow count="1">
          <x15:c>
            <x15:v>960</x15:v>
          </x15:c>
        </x15:pivotRow>
      </x15:pivotTableData>
    </ext>
    <ext xmlns:x15="http://schemas.microsoft.com/office/spreadsheetml/2010/11/main" uri="{E67621CE-5B39-4880-91FE-76760E9C1902}">
      <x15:pivotTableUISettings>
        <x15:activeTabTopLevelEntity name="[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F3FFF4-5B09-47D3-93B7-EA4D434D741B}" name="PivotTable1" cacheId="4" applyNumberFormats="0" applyBorderFormats="0" applyFontFormats="0" applyPatternFormats="0" applyAlignmentFormats="0" applyWidthHeightFormats="1" dataCaption="Values" tag="daf32df4-7795-4ccc-bf94-ec5fd262d577" updatedVersion="8" minRefreshableVersion="3" useAutoFormatting="1" subtotalHiddenItems="1" rowGrandTotals="0" colGrandTotals="0" itemPrintTitles="1" createdVersion="5" indent="0" outline="1" outlineData="1" multipleFieldFilters="0" chartFormat="11" rowHeaderCaption="Item Names">
  <location ref="A3:B23" firstHeaderRow="1" firstDataRow="1" firstDataCol="1" rowPageCount="1" colPageCount="1"/>
  <pivotFields count="3">
    <pivotField axis="axisRow" allDrilled="1" subtotalTop="0" showAll="0" sortType="de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dataField="1" subtotalTop="0" showAll="0" defaultSubtotal="0"/>
  </pivotFields>
  <rowFields count="1">
    <field x="0"/>
  </rowFields>
  <rowItems count="20">
    <i>
      <x v="16"/>
    </i>
    <i>
      <x v="13"/>
    </i>
    <i>
      <x v="12"/>
    </i>
    <i>
      <x v="15"/>
    </i>
    <i>
      <x v="10"/>
    </i>
    <i>
      <x v="18"/>
    </i>
    <i>
      <x v="7"/>
    </i>
    <i>
      <x v="2"/>
    </i>
    <i>
      <x v="11"/>
    </i>
    <i>
      <x v="8"/>
    </i>
    <i>
      <x v="5"/>
    </i>
    <i>
      <x v="6"/>
    </i>
    <i>
      <x v="3"/>
    </i>
    <i>
      <x/>
    </i>
    <i>
      <x v="9"/>
    </i>
    <i>
      <x v="1"/>
    </i>
    <i>
      <x v="14"/>
    </i>
    <i>
      <x v="17"/>
    </i>
    <i>
      <x v="19"/>
    </i>
    <i>
      <x v="4"/>
    </i>
  </rowItems>
  <colItems count="1">
    <i/>
  </colItems>
  <pageFields count="1">
    <pageField fld="1" hier="6" name="[Status].[status_name].&amp;[DELIVERED]" cap="DELIVERED"/>
  </pageFields>
  <dataFields count="1">
    <dataField name="GMV (in million VND)" fld="2" baseField="0" baseItem="16" numFmtId="167"/>
  </dataFields>
  <formats count="7">
    <format dxfId="83">
      <pivotArea type="all" dataOnly="0" outline="0" fieldPosition="0"/>
    </format>
    <format dxfId="82">
      <pivotArea outline="0" collapsedLevelsAreSubtotals="1" fieldPosition="0"/>
    </format>
    <format dxfId="81">
      <pivotArea field="0" type="button" dataOnly="0" labelOnly="1" outline="0" axis="axisRow" fieldPosition="0"/>
    </format>
    <format dxfId="80">
      <pivotArea dataOnly="0" labelOnly="1" fieldPosition="0">
        <references count="1">
          <reference field="0" count="0"/>
        </references>
      </pivotArea>
    </format>
    <format dxfId="79">
      <pivotArea dataOnly="0" labelOnly="1" outline="0" axis="axisValues" fieldPosition="0"/>
    </format>
    <format dxfId="78">
      <pivotArea outline="0" fieldPosition="0">
        <references count="1">
          <reference field="4294967294" count="1">
            <x v="0"/>
          </reference>
        </references>
      </pivotArea>
    </format>
    <format dxfId="77">
      <pivotArea outline="0" collapsedLevelsAreSubtotals="1" fieldPosition="0"/>
    </format>
  </formats>
  <pivotHierarchies count="47">
    <pivotHierarchy dragToData="1"/>
    <pivotHierarchy dragToData="1"/>
    <pivotHierarchy dragToData="1"/>
    <pivotHierarchy multipleItemSelectionAllowed="1" dragToData="1"/>
    <pivotHierarchy dragToData="1"/>
    <pivotHierarchy dragToData="1"/>
    <pivotHierarchy multipleItemSelectionAllowed="1" dragToData="1">
      <members count="1" level="1">
        <member name="[Status].[status_name].&amp;[DELIVERED]"/>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Pric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MV (in million VND)"/>
    <pivotHierarchy dragToData="1"/>
    <pivotHierarchy dragToData="1"/>
    <pivotHierarchy dragToData="1"/>
    <pivotHierarchy dragToData="1"/>
  </pivotHierarchies>
  <pivotTableStyleInfo name="PivotStyleMedium11"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Item]"/>
        <x15:activeTabTopLevelEntity name="[Transaction]"/>
        <x15:activeTabTopLevelEntity name="[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CE926BF-3D4A-4D85-9284-323F13521462}" name="PivotTable3" cacheId="0" applyNumberFormats="0" applyBorderFormats="0" applyFontFormats="0" applyPatternFormats="0" applyAlignmentFormats="0" applyWidthHeightFormats="1" dataCaption="Values" tag="118e6dec-3ab2-4f96-bc6b-ef2f6099cd9c" updatedVersion="8" minRefreshableVersion="3" useAutoFormatting="1" subtotalHiddenItems="1" rowGrandTotals="0" colGrandTotals="0" itemPrintTitles="1" createdVersion="5" indent="0" outline="1" outlineData="1" multipleFieldFilters="0" chartFormat="7" rowHeaderCaption="" colHeaderCaption="Number of orders">
  <location ref="A2:B4" firstHeaderRow="1" firstDataRow="2" firstDataCol="1"/>
  <pivotFields count="3">
    <pivotField axis="axisRow" allDrilled="1" subtotalTop="0" showAll="0" measureFilter="1"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1">
        <item s="1" x="0"/>
      </items>
    </pivotField>
  </pivotFields>
  <rowFields count="1">
    <field x="0"/>
  </rowFields>
  <rowItems count="1">
    <i>
      <x/>
    </i>
  </rowItems>
  <colFields count="1">
    <field x="2"/>
  </colFields>
  <colItems count="1">
    <i>
      <x/>
    </i>
  </colItems>
  <dataFields count="1">
    <dataField name="Weekday" fld="1" subtotal="count" baseField="0" baseItem="0"/>
  </dataFields>
  <formats count="15">
    <format dxfId="76">
      <pivotArea type="all" dataOnly="0" outline="0" fieldPosition="0"/>
    </format>
    <format dxfId="75">
      <pivotArea field="2" type="button" dataOnly="0" labelOnly="1" outline="0" axis="axisCol" fieldPosition="0"/>
    </format>
    <format dxfId="74">
      <pivotArea type="origin" dataOnly="0" labelOnly="1" outline="0" fieldPosition="0"/>
    </format>
    <format dxfId="73">
      <pivotArea outline="0" collapsedLevelsAreSubtotals="1" fieldPosition="0"/>
    </format>
    <format dxfId="72">
      <pivotArea dataOnly="0" fieldPosition="0">
        <references count="1">
          <reference field="0" count="0"/>
        </references>
      </pivotArea>
    </format>
    <format dxfId="71">
      <pivotArea dataOnly="0" fieldPosition="0">
        <references count="1">
          <reference field="0" count="0"/>
        </references>
      </pivotArea>
    </format>
    <format dxfId="70">
      <pivotArea dataOnly="0" fieldPosition="0">
        <references count="1">
          <reference field="0" count="0"/>
        </references>
      </pivotArea>
    </format>
    <format dxfId="69">
      <pivotArea dataOnly="0" labelOnly="1" fieldPosition="0">
        <references count="1">
          <reference field="0" count="0"/>
        </references>
      </pivotArea>
    </format>
    <format dxfId="68">
      <pivotArea outline="0" collapsedLevelsAreSubtotals="1" fieldPosition="0"/>
    </format>
    <format dxfId="67">
      <pivotArea dataOnly="0" labelOnly="1" fieldPosition="0">
        <references count="1">
          <reference field="0" count="0"/>
        </references>
      </pivotArea>
    </format>
    <format dxfId="66">
      <pivotArea outline="0" collapsedLevelsAreSubtotals="1" fieldPosition="0"/>
    </format>
    <format dxfId="65">
      <pivotArea field="0" type="button" dataOnly="0" labelOnly="1" outline="0" axis="axisRow" fieldPosition="0"/>
    </format>
    <format dxfId="64">
      <pivotArea dataOnly="0" labelOnly="1" fieldPosition="0">
        <references count="1">
          <reference field="0" count="0"/>
        </references>
      </pivotArea>
    </format>
    <format dxfId="63">
      <pivotArea dataOnly="0" labelOnly="1" fieldPosition="0">
        <references count="1">
          <reference field="2" count="0"/>
        </references>
      </pivotArea>
    </format>
    <format dxfId="62">
      <pivotArea dataOnly="0" labelOnly="1" fieldPosition="0">
        <references count="1">
          <reference field="0" count="0"/>
        </references>
      </pivotArea>
    </format>
  </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Weekda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6" showRowHeaders="1" showColHeaders="1" showRowStripes="0" showColStripes="0" showLastColumn="1"/>
  <filters count="1">
    <filter fld="0" type="count" id="1" iMeasureHier="28">
      <autoFilter ref="A1">
        <filterColumn colId="0">
          <top10 val="1" filterVal="1"/>
        </filterColumn>
      </autoFilter>
    </filter>
  </filters>
  <rowHierarchiesUsage count="1">
    <rowHierarchyUsage hierarchyUsage="10"/>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Statu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BA00A46-B38F-4FFC-A62A-2986A47D4295}" name="PivotTable4" cacheId="1" applyNumberFormats="0" applyBorderFormats="0" applyFontFormats="0" applyPatternFormats="0" applyAlignmentFormats="0" applyWidthHeightFormats="1" dataCaption="Values" tag="0f4a3553-0734-40f9-94b7-9fac02332896" updatedVersion="8" minRefreshableVersion="3" useAutoFormatting="1" subtotalHiddenItems="1" rowGrandTotals="0" colGrandTotals="0" itemPrintTitles="1" createdVersion="8" indent="0" outline="1" outlineData="1" multipleFieldFilters="0" rowHeaderCaption="Customer Id">
  <location ref="A2:D3" firstHeaderRow="0" firstDataRow="1" firstDataCol="1"/>
  <pivotFields count="4">
    <pivotField axis="axisRow" allDrilled="1" subtotalTop="0" showAll="0" measureFilter="1" defaultSubtotal="0" defaultAttributeDrillState="1">
      <items count="1">
        <item x="0"/>
      </items>
    </pivotField>
    <pivotField dataField="1" subtotalTop="0" showAll="0" defaultSubtotal="0"/>
    <pivotField dataField="1" subtotalTop="0" showAll="0" defaultSubtotal="0"/>
    <pivotField dataField="1" subtotalTop="0" showAll="0" defaultSubtotal="0"/>
  </pivotFields>
  <rowFields count="1">
    <field x="0"/>
  </rowFields>
  <rowItems count="1">
    <i>
      <x/>
    </i>
  </rowItems>
  <colFields count="1">
    <field x="-2"/>
  </colFields>
  <colItems count="3">
    <i>
      <x/>
    </i>
    <i i="1">
      <x v="1"/>
    </i>
    <i i="2">
      <x v="2"/>
    </i>
  </colItems>
  <dataFields count="3">
    <dataField name="Number of Orders" fld="2" subtotal="count" baseField="0" baseItem="0"/>
    <dataField name="Quantity Sold" fld="1" baseField="0" baseItem="0"/>
    <dataField name="Spendings (in million VND)" fld="3" baseField="0" baseItem="0" numFmtId="166"/>
  </dataFields>
  <formats count="21">
    <format dxfId="61">
      <pivotArea outline="0" collapsedLevelsAreSubtotals="1" fieldPosition="0"/>
    </format>
    <format dxfId="60">
      <pivotArea dataOnly="0" labelOnly="1" fieldPosition="0">
        <references count="1">
          <reference field="0" count="0"/>
        </references>
      </pivotArea>
    </format>
    <format dxfId="59">
      <pivotArea field="0" type="button" dataOnly="0" labelOnly="1" outline="0" axis="axisRow" fieldPosition="0"/>
    </format>
    <format dxfId="58">
      <pivotArea dataOnly="0" labelOnly="1" outline="0" fieldPosition="0">
        <references count="1">
          <reference field="4294967294" count="2">
            <x v="0"/>
            <x v="1"/>
          </reference>
        </references>
      </pivotArea>
    </format>
    <format dxfId="57">
      <pivotArea field="0" type="button" dataOnly="0" labelOnly="1" outline="0" axis="axisRow" fieldPosition="0"/>
    </format>
    <format dxfId="56">
      <pivotArea dataOnly="0" labelOnly="1" outline="0" fieldPosition="0">
        <references count="1">
          <reference field="4294967294" count="2">
            <x v="0"/>
            <x v="1"/>
          </reference>
        </references>
      </pivotArea>
    </format>
    <format dxfId="55">
      <pivotArea field="0" type="button" dataOnly="0" labelOnly="1" outline="0" axis="axisRow" fieldPosition="0"/>
    </format>
    <format dxfId="54">
      <pivotArea dataOnly="0" labelOnly="1" outline="0" fieldPosition="0">
        <references count="1">
          <reference field="4294967294" count="2">
            <x v="0"/>
            <x v="1"/>
          </reference>
        </references>
      </pivotArea>
    </format>
    <format dxfId="53">
      <pivotArea field="0" type="button" dataOnly="0" labelOnly="1" outline="0" axis="axisRow" fieldPosition="0"/>
    </format>
    <format dxfId="52">
      <pivotArea dataOnly="0" labelOnly="1" outline="0" fieldPosition="0">
        <references count="1">
          <reference field="4294967294" count="2">
            <x v="0"/>
            <x v="1"/>
          </reference>
        </references>
      </pivotArea>
    </format>
    <format dxfId="51">
      <pivotArea field="0" type="button" dataOnly="0" labelOnly="1" outline="0" axis="axisRow" fieldPosition="0"/>
    </format>
    <format dxfId="50">
      <pivotArea dataOnly="0" labelOnly="1" outline="0" fieldPosition="0">
        <references count="1">
          <reference field="4294967294" count="2">
            <x v="0"/>
            <x v="1"/>
          </reference>
        </references>
      </pivotArea>
    </format>
    <format dxfId="49">
      <pivotArea outline="0" collapsedLevelsAreSubtotals="1" fieldPosition="0"/>
    </format>
    <format dxfId="48">
      <pivotArea dataOnly="0" labelOnly="1" fieldPosition="0">
        <references count="1">
          <reference field="0" count="0"/>
        </references>
      </pivotArea>
    </format>
    <format dxfId="47">
      <pivotArea outline="0" collapsedLevelsAreSubtotals="1" fieldPosition="0">
        <references count="1">
          <reference field="4294967294" count="1" selected="0">
            <x v="1"/>
          </reference>
        </references>
      </pivotArea>
    </format>
    <format dxfId="46">
      <pivotArea outline="0" collapsedLevelsAreSubtotals="1" fieldPosition="0"/>
    </format>
    <format dxfId="45">
      <pivotArea dataOnly="0" labelOnly="1" fieldPosition="0">
        <references count="1">
          <reference field="0" count="0"/>
        </references>
      </pivotArea>
    </format>
    <format dxfId="44">
      <pivotArea outline="0" collapsedLevelsAreSubtotals="1" fieldPosition="0">
        <references count="1">
          <reference field="4294967294" count="1" selected="0">
            <x v="0"/>
          </reference>
        </references>
      </pivotArea>
    </format>
    <format dxfId="43">
      <pivotArea dataOnly="0" labelOnly="1" fieldPosition="0">
        <references count="1">
          <reference field="0" count="0"/>
        </references>
      </pivotArea>
    </format>
    <format dxfId="42">
      <pivotArea dataOnly="0" labelOnly="1" outline="0" fieldPosition="0">
        <references count="1">
          <reference field="4294967294" count="1">
            <x v="2"/>
          </reference>
        </references>
      </pivotArea>
    </format>
    <format dxfId="41">
      <pivotArea outline="0" fieldPosition="0">
        <references count="1">
          <reference field="4294967294" count="1">
            <x v="2"/>
          </reference>
        </references>
      </pivotArea>
    </format>
  </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Sold"/>
    <pivotHierarchy dragToData="1" caption="Number of Orders"/>
    <pivotHierarchy dragToData="1" caption="Distinct Count of order_no"/>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pendings (in million VND)"/>
    <pivotHierarchy dragToData="1"/>
    <pivotHierarchy dragToData="1"/>
    <pivotHierarchy dragToData="1"/>
    <pivotHierarchy dragToData="1"/>
  </pivotHierarchies>
  <pivotTableStyleInfo name="PivotStyleMedium2" showRowHeaders="1" showColHeaders="1" showRowStripes="0" showColStripes="0" showLastColumn="1"/>
  <filters count="1">
    <filter fld="0" type="count" id="2" iMeasureHier="28">
      <autoFilter ref="A1">
        <filterColumn colId="0">
          <top10 val="1" filterVal="1"/>
        </filterColumn>
      </autoFilter>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FFCFD13-6CD5-4971-890A-F0CB37957F74}" name="PivotTable5" cacheId="2" applyNumberFormats="0" applyBorderFormats="0" applyFontFormats="0" applyPatternFormats="0" applyAlignmentFormats="0" applyWidthHeightFormats="1" dataCaption="Values" tag="dce4f1ea-2c05-46d8-8937-054d01d281f7" updatedVersion="8" minRefreshableVersion="3" useAutoFormatting="1" subtotalHiddenItems="1" rowGrandTotals="0" colGrandTotals="0" itemPrintTitles="1" createdVersion="8" indent="0" outline="1" outlineData="1" multipleFieldFilters="0" chartFormat="4" rowHeaderCaption="Category" colHeaderCaption="Customer ID">
  <location ref="A2:B17" firstHeaderRow="1" firstDataRow="2" firstDataCol="1"/>
  <pivotFields count="4">
    <pivotField axis="axisCol" allDrilled="1" subtotalTop="0" showAll="0" measureFilter="1" defaultSubtotal="0" defaultAttributeDrillState="1">
      <items count="1">
        <item x="0"/>
      </items>
    </pivotField>
    <pivotField dataField="1" subtotalTop="0" showAll="0" defaultSubtotal="0"/>
    <pivotField axis="axisRow" allDrilled="1" subtotalTop="0" showAll="0" dataSourceSort="1" defaultSubtotal="0" defaultAttributeDrillState="1">
      <items count="3">
        <item x="0"/>
        <item x="1"/>
        <item x="2"/>
      </items>
    </pivotField>
    <pivotField axis="axisRow" allDrilled="1" subtotalTop="0" showAll="0" sortType="ascending" defaultSubtotal="0" defaultAttributeDrillState="1">
      <items count="7">
        <item x="0"/>
        <item x="1"/>
        <item x="2"/>
        <item x="3"/>
        <item x="4"/>
        <item x="5"/>
        <item x="6"/>
      </items>
    </pivotField>
  </pivotFields>
  <rowFields count="2">
    <field x="3"/>
    <field x="2"/>
  </rowFields>
  <rowItems count="14">
    <i>
      <x/>
    </i>
    <i r="1">
      <x/>
    </i>
    <i>
      <x v="1"/>
    </i>
    <i r="1">
      <x v="1"/>
    </i>
    <i>
      <x v="2"/>
    </i>
    <i r="1">
      <x/>
    </i>
    <i>
      <x v="3"/>
    </i>
    <i r="1">
      <x v="1"/>
    </i>
    <i>
      <x v="4"/>
    </i>
    <i r="1">
      <x/>
    </i>
    <i>
      <x v="5"/>
    </i>
    <i r="1">
      <x v="2"/>
    </i>
    <i>
      <x v="6"/>
    </i>
    <i r="1">
      <x v="1"/>
    </i>
  </rowItems>
  <colFields count="1">
    <field x="0"/>
  </colFields>
  <colItems count="1">
    <i>
      <x/>
    </i>
  </colItems>
  <dataFields count="1">
    <dataField name="Timestamp" fld="1" baseField="0" baseItem="0"/>
  </dataFields>
  <pivotHierarchies count="47">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imestamp"/>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item_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9" showRowHeaders="1" showColHeaders="1" showRowStripes="0" showColStripes="0" showLastColumn="1"/>
  <filters count="1">
    <filter fld="0" type="count" id="2" iMeasureHier="27">
      <autoFilter ref="A1">
        <filterColumn colId="0">
          <top10 val="1" filterVal="1"/>
        </filterColumn>
      </autoFilter>
    </filter>
  </filters>
  <rowHierarchiesUsage count="2">
    <rowHierarchyUsage hierarchyUsage="7"/>
    <rowHierarchyUsage hierarchyUsage="1"/>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activeTabTopLevelEntity name="[Category]"/>
        <x15:activeTabTopLevelEntity name="[Ite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A2C559E-5B3E-4802-AEC8-2EDA47BB54AD}" name="PivotTable9" cacheId="5" applyNumberFormats="0" applyBorderFormats="0" applyFontFormats="0" applyPatternFormats="0" applyAlignmentFormats="0" applyWidthHeightFormats="1" dataCaption="Values" tag="63153b72-3239-4917-9b72-da0350389395" updatedVersion="8" minRefreshableVersion="3" useAutoFormatting="1" subtotalHiddenItems="1" itemPrintTitles="1" createdVersion="8" indent="0" outline="1" outlineData="1" multipleFieldFilters="0" rowHeaderCaption="Category">
  <location ref="S30:U35" firstHeaderRow="0" firstDataRow="1" firstDataCol="1"/>
  <pivotFields count="3">
    <pivotField axis="axisRow" allDrilled="1" subtotalTop="0" showAll="0" defaultSubtotal="0" defaultAttributeDrillState="1">
      <items count="4">
        <item x="0"/>
        <item x="1"/>
        <item x="2"/>
        <item x="3"/>
      </items>
    </pivotField>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2">
    <i>
      <x/>
    </i>
    <i i="1">
      <x v="1"/>
    </i>
  </colItems>
  <dataFields count="2">
    <dataField name="Quantity Sold" fld="2" baseField="0" baseItem="0"/>
    <dataField name="GMV (mn VND)" fld="1" baseField="0" baseItem="0" numFmtId="164"/>
  </dataFields>
  <formats count="29">
    <format dxfId="39">
      <pivotArea field="0" type="button" dataOnly="0" labelOnly="1" outline="0" axis="axisRow" fieldPosition="0"/>
    </format>
    <format dxfId="38">
      <pivotArea dataOnly="0" labelOnly="1" outline="0" fieldPosition="0">
        <references count="1">
          <reference field="4294967294" count="2">
            <x v="0"/>
            <x v="1"/>
          </reference>
        </references>
      </pivotArea>
    </format>
    <format dxfId="37">
      <pivotArea grandRow="1" outline="0" collapsedLevelsAreSubtotals="1" fieldPosition="0"/>
    </format>
    <format dxfId="36">
      <pivotArea dataOnly="0" labelOnly="1" grandRow="1" outline="0" fieldPosition="0"/>
    </format>
    <format dxfId="35">
      <pivotArea collapsedLevelsAreSubtotals="1" fieldPosition="0">
        <references count="1">
          <reference field="0" count="0"/>
        </references>
      </pivotArea>
    </format>
    <format dxfId="34">
      <pivotArea dataOnly="0" labelOnly="1" fieldPosition="0">
        <references count="1">
          <reference field="0" count="0"/>
        </references>
      </pivotArea>
    </format>
    <format dxfId="33">
      <pivotArea collapsedLevelsAreSubtotals="1" fieldPosition="0">
        <references count="1">
          <reference field="0" count="0"/>
        </references>
      </pivotArea>
    </format>
    <format dxfId="32">
      <pivotArea dataOnly="0" labelOnly="1" fieldPosition="0">
        <references count="1">
          <reference field="0" count="0"/>
        </references>
      </pivotArea>
    </format>
    <format dxfId="31">
      <pivotArea collapsedLevelsAreSubtotals="1" fieldPosition="0">
        <references count="1">
          <reference field="0" count="0"/>
        </references>
      </pivotArea>
    </format>
    <format dxfId="30">
      <pivotArea dataOnly="0" labelOnly="1" fieldPosition="0">
        <references count="1">
          <reference field="0" count="0"/>
        </references>
      </pivotArea>
    </format>
    <format dxfId="29">
      <pivotArea collapsedLevelsAreSubtotals="1" fieldPosition="0">
        <references count="1">
          <reference field="0" count="0"/>
        </references>
      </pivotArea>
    </format>
    <format dxfId="28">
      <pivotArea collapsedLevelsAreSubtotals="1" fieldPosition="0">
        <references count="1">
          <reference field="0" count="0"/>
        </references>
      </pivotArea>
    </format>
    <format dxfId="27">
      <pivotArea collapsedLevelsAreSubtotals="1" fieldPosition="0">
        <references count="1">
          <reference field="0" count="0"/>
        </references>
      </pivotArea>
    </format>
    <format dxfId="26">
      <pivotArea dataOnly="0" labelOnly="1" fieldPosition="0">
        <references count="1">
          <reference field="0" count="0"/>
        </references>
      </pivotArea>
    </format>
    <format dxfId="25">
      <pivotArea collapsedLevelsAreSubtotals="1" fieldPosition="0">
        <references count="1">
          <reference field="0" count="0"/>
        </references>
      </pivotArea>
    </format>
    <format dxfId="24">
      <pivotArea dataOnly="0" labelOnly="1" fieldPosition="0">
        <references count="1">
          <reference field="0" count="0"/>
        </references>
      </pivotArea>
    </format>
    <format dxfId="23">
      <pivotArea dataOnly="0" fieldPosition="0">
        <references count="1">
          <reference field="0" count="0"/>
        </references>
      </pivotArea>
    </format>
    <format dxfId="22">
      <pivotArea outline="0" fieldPosition="0">
        <references count="1">
          <reference field="4294967294" count="1">
            <x v="1"/>
          </reference>
        </references>
      </pivotArea>
    </format>
    <format dxfId="21">
      <pivotArea field="0" type="button" dataOnly="0" labelOnly="1" outline="0" axis="axisRow" fieldPosition="0"/>
    </format>
    <format dxfId="20">
      <pivotArea dataOnly="0" labelOnly="1" outline="0" fieldPosition="0">
        <references count="1">
          <reference field="4294967294" count="2">
            <x v="0"/>
            <x v="1"/>
          </reference>
        </references>
      </pivotArea>
    </format>
    <format dxfId="19">
      <pivotArea field="0" type="button" dataOnly="0" labelOnly="1" outline="0" axis="axisRow" fieldPosition="0"/>
    </format>
    <format dxfId="18">
      <pivotArea dataOnly="0" labelOnly="1" outline="0" fieldPosition="0">
        <references count="1">
          <reference field="4294967294" count="2">
            <x v="0"/>
            <x v="1"/>
          </reference>
        </references>
      </pivotArea>
    </format>
    <format dxfId="17">
      <pivotArea field="0" type="button" dataOnly="0" labelOnly="1" outline="0" axis="axisRow" fieldPosition="0"/>
    </format>
    <format dxfId="16">
      <pivotArea dataOnly="0" labelOnly="1" outline="0" fieldPosition="0">
        <references count="1">
          <reference field="4294967294" count="2">
            <x v="0"/>
            <x v="1"/>
          </reference>
        </references>
      </pivotArea>
    </format>
    <format dxfId="15">
      <pivotArea field="0" type="button" dataOnly="0" labelOnly="1" outline="0" axis="axisRow" fieldPosition="0"/>
    </format>
    <format dxfId="14">
      <pivotArea dataOnly="0" labelOnly="1" outline="0" fieldPosition="0">
        <references count="1">
          <reference field="4294967294" count="2">
            <x v="0"/>
            <x v="1"/>
          </reference>
        </references>
      </pivotArea>
    </format>
    <format dxfId="13">
      <pivotArea outline="0" collapsedLevelsAreSubtotals="1" fieldPosition="0"/>
    </format>
    <format dxfId="12">
      <pivotArea dataOnly="0" labelOnly="1" fieldPosition="0">
        <references count="1">
          <reference field="0" count="0"/>
        </references>
      </pivotArea>
    </format>
    <format dxfId="11">
      <pivotArea dataOnly="0" labelOnly="1" grandRow="1" outline="0" fieldPosition="0"/>
    </format>
  </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Quantity Sol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GMV (mn VND)"/>
    <pivotHierarchy dragToData="1"/>
    <pivotHierarchy dragToData="1"/>
    <pivotHierarchy dragToData="1"/>
    <pivotHierarchy dragToData="1"/>
  </pivotHierarchies>
  <pivotTableStyleInfo name="PivotStyleDark17"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y]"/>
        <x15:activeTabTopLevelEntity name="[Transac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2CB428A-CA9A-4DDD-BB23-61040372CCAD}" name="PivotTable1" cacheId="3" applyNumberFormats="0" applyBorderFormats="0" applyFontFormats="0" applyPatternFormats="0" applyAlignmentFormats="0" applyWidthHeightFormats="1" dataCaption="Values" tag="36f3b725-5284-4ca4-aee0-e4dd0ce71980" updatedVersion="8" minRefreshableVersion="3" useAutoFormatting="1" subtotalHiddenItems="1" colGrandTotals="0" itemPrintTitles="1" createdVersion="8" indent="0" outline="1" outlineData="1" multipleFieldFilters="0" rowHeaderCaption="Hour">
  <location ref="C30:J44" firstHeaderRow="1" firstDataRow="2" firstDataCol="1"/>
  <pivotFields count="3">
    <pivotField axis="axisRow" allDrilled="1" subtotalTop="0" showAll="0" defaultSubtotal="0" defaultAttributeDrillState="1">
      <items count="12">
        <item x="1"/>
        <item x="2"/>
        <item x="3"/>
        <item x="4"/>
        <item x="5"/>
        <item x="6"/>
        <item x="7"/>
        <item x="8"/>
        <item x="9"/>
        <item x="10"/>
        <item x="11"/>
        <item x="0"/>
      </items>
    </pivotField>
    <pivotField axis="axisCol" allDrilled="1" subtotalTop="0" showAll="0" defaultSubtotal="0" defaultAttributeDrillState="1">
      <items count="7">
        <item x="1"/>
        <item x="5"/>
        <item x="6"/>
        <item x="4"/>
        <item x="0"/>
        <item x="2"/>
        <item x="3"/>
      </items>
    </pivotField>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1"/>
  </colFields>
  <colItems count="7">
    <i>
      <x/>
    </i>
    <i>
      <x v="1"/>
    </i>
    <i>
      <x v="2"/>
    </i>
    <i>
      <x v="3"/>
    </i>
    <i>
      <x v="4"/>
    </i>
    <i>
      <x v="5"/>
    </i>
    <i>
      <x v="6"/>
    </i>
  </colItems>
  <dataFields count="1">
    <dataField name="Count of order_no" fld="2" subtotal="count" baseField="0" baseItem="0"/>
  </dataFields>
  <formats count="11">
    <format dxfId="10">
      <pivotArea collapsedLevelsAreSubtotals="1" fieldPosition="0">
        <references count="1">
          <reference field="0" count="0"/>
        </references>
      </pivotArea>
    </format>
    <format dxfId="9">
      <pivotArea collapsedLevelsAreSubtotals="1" fieldPosition="0">
        <references count="2">
          <reference field="0" count="3">
            <x v="9"/>
            <x v="10"/>
            <x v="11"/>
          </reference>
          <reference field="1" count="2" selected="0">
            <x v="5"/>
            <x v="6"/>
          </reference>
        </references>
      </pivotArea>
    </format>
    <format dxfId="8">
      <pivotArea collapsedLevelsAreSubtotals="1" fieldPosition="0">
        <references count="2">
          <reference field="0" count="1">
            <x v="5"/>
          </reference>
          <reference field="1" count="2" selected="0">
            <x v="5"/>
            <x v="6"/>
          </reference>
        </references>
      </pivotArea>
    </format>
    <format dxfId="7">
      <pivotArea type="all" dataOnly="0" outline="0" fieldPosition="0"/>
    </format>
    <format dxfId="6">
      <pivotArea field="0" type="button" dataOnly="0" labelOnly="1" outline="0" axis="axisRow" fieldPosition="0"/>
    </format>
    <format dxfId="5">
      <pivotArea dataOnly="0" labelOnly="1" fieldPosition="0">
        <references count="1">
          <reference field="1" count="0"/>
        </references>
      </pivotArea>
    </format>
    <format dxfId="4">
      <pivotArea grandRow="1" outline="0" collapsedLevelsAreSubtotals="1" fieldPosition="0"/>
    </format>
    <format dxfId="3">
      <pivotArea dataOnly="0" labelOnly="1" grandRow="1" outline="0" fieldPosition="0"/>
    </format>
    <format dxfId="2">
      <pivotArea outline="0" collapsedLevelsAreSubtotals="1" fieldPosition="0"/>
    </format>
    <format dxfId="1">
      <pivotArea dataOnly="0" labelOnly="1" fieldPosition="0">
        <references count="1">
          <reference field="0" count="0"/>
        </references>
      </pivotArea>
    </format>
    <format dxfId="0">
      <pivotArea dataOnly="0" labelOnly="1" grandRow="1" outline="0" fieldPosition="0"/>
    </format>
  </formats>
  <conditionalFormats count="1">
    <conditionalFormat priority="1">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9 2" showRowHeaders="1" showColHeaders="1" showRowStripes="0" showColStripes="0" showLastColumn="1"/>
  <rowHierarchiesUsage count="1">
    <rowHierarchyUsage hierarchyUsage="19"/>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ransac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26749E86-0064-4995-9006-503B97E789C5}" sourceName="[Category].[category]">
  <data>
    <olap pivotCacheId="676788788">
      <levels count="2">
        <level uniqueName="[Category].[category].[(All)]" sourceCaption="(All)" count="0"/>
        <level uniqueName="[Category].[category].[category]" sourceCaption="category" count="4">
          <ranges>
            <range startItem="0">
              <i n="[Category].[category].&amp;[Beauty]" c="Beauty"/>
              <i n="[Category].[category].&amp;[Home Appliances]" c="Home Appliances"/>
              <i n="[Category].[category].&amp;[Mobiles]" c="Mobiles"/>
              <i n="[Category].[category].&amp;[Tech Gadgets]" c="Tech Gadgets"/>
            </range>
          </ranges>
        </level>
      </levels>
      <selections count="1">
        <selection n="[Category].[category].[All]"/>
      </selections>
    </olap>
  </data>
  <extLst>
    <x:ext xmlns:x15="http://schemas.microsoft.com/office/spreadsheetml/2010/11/main" uri="{03082B11-2C62-411c-B77F-237D8FCFBE4C}">
      <x15:slicerCachePivotTables>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C039B5F3-6828-4D1A-AF91-2A4B3E936C17}" sourceName="[Transaction].[weekday]">
  <data>
    <olap pivotCacheId="887952171">
      <levels count="2">
        <level uniqueName="[Transaction].[weekday].[(All)]" sourceCaption="(All)" count="0"/>
        <level uniqueName="[Transaction].[weekday].[weekday]" sourceCaption="weekday" count="7">
          <ranges>
            <range startItem="0">
              <i n="[Transaction].[weekday].&amp;[Friday]" c="Friday"/>
              <i n="[Transaction].[weekday].&amp;[Monday]" c="Monday"/>
              <i n="[Transaction].[weekday].&amp;[Saturday]" c="Saturday"/>
              <i n="[Transaction].[weekday].&amp;[Sunday]" c="Sunday"/>
              <i n="[Transaction].[weekday].&amp;[Thursday]" c="Thursday"/>
              <i n="[Transaction].[weekday].&amp;[Tuesday]" c="Tuesday"/>
              <i n="[Transaction].[weekday].&amp;[Wednesday]" c="Wednesday"/>
            </range>
          </ranges>
        </level>
      </levels>
      <selections count="1">
        <selection n="[Transaction].[weekday].[All]"/>
      </selections>
    </olap>
  </data>
  <extLst>
    <x:ext xmlns:x15="http://schemas.microsoft.com/office/spreadsheetml/2010/11/main" uri="{03082B11-2C62-411c-B77F-237D8FCFBE4C}">
      <x15:slicerCachePivotTables>
        <pivotTable tabId="4294967295" name="PivotChartTable4"/>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EE1A5303-C550-4C03-AF36-8BBCCB7CF3F3}" sourceName="[Transaction].[date (Month)]">
  <data>
    <olap pivotCacheId="887952171">
      <levels count="2">
        <level uniqueName="[Transaction].[date (Month)].[(All)]" sourceCaption="(All)" count="0"/>
        <level uniqueName="[Transaction].[date (Month)].[date (Month)]" sourceCaption="date (Month)" count="6">
          <ranges>
            <range startItem="0">
              <i n="[Transaction].[date (Month)].&amp;[Jan]" c="Jan"/>
              <i n="[Transaction].[date (Month)].&amp;[Feb]" c="Feb"/>
              <i n="[Transaction].[date (Month)].&amp;[Mar]" c="Mar"/>
              <i n="[Transaction].[date (Month)].&amp;[Apr]" c="Apr"/>
              <i n="[Transaction].[date (Month)].&amp;[May]" c="May"/>
              <i n="[Transaction].[date (Month)].&amp;[Jun]" c="Jun"/>
            </range>
          </ranges>
        </level>
      </levels>
      <selections count="1">
        <selection n="[Transaction].[date (Month)].[All]"/>
      </selections>
    </olap>
  </data>
  <extLst>
    <x:ext xmlns:x15="http://schemas.microsoft.com/office/spreadsheetml/2010/11/main" uri="{03082B11-2C62-411c-B77F-237D8FCFBE4C}">
      <x15:slicerCachePivotTables>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_Hour" xr10:uid="{217AF423-411F-4205-846A-7E810AD3DD42}" sourceName="[Transaction].[time (Hour)]">
  <data>
    <olap pivotCacheId="887952171">
      <levels count="2">
        <level uniqueName="[Transaction].[time (Hour)].[(All)]" sourceCaption="(All)" count="0"/>
        <level uniqueName="[Transaction].[time (Hour)].[time (Hour)]" sourceCaption="time (Hour)" count="12">
          <ranges>
            <range startItem="0">
              <i n="[Transaction].[time (Hour)].&amp;[1899-12-30T00:00:00]" c="12:00:00 AM"/>
              <i n="[Transaction].[time (Hour)].&amp;[1899-12-30T02:00:00]" c="2:00:00 AM"/>
              <i n="[Transaction].[time (Hour)].&amp;[1899-12-30T04:00:00]" c="4:00:00 AM"/>
              <i n="[Transaction].[time (Hour)].&amp;[1899-12-30T06:00:00]" c="6:00:00 AM"/>
              <i n="[Transaction].[time (Hour)].&amp;[1899-12-30T08:00:00]" c="8:00:00 AM"/>
              <i n="[Transaction].[time (Hour)].&amp;[1899-12-30T10:00:00]" c="10:00:00 AM"/>
              <i n="[Transaction].[time (Hour)].&amp;[1899-12-30T12:00:00]" c="12:00:00 PM"/>
              <i n="[Transaction].[time (Hour)].&amp;[1899-12-30T14:00:00]" c="2:00:00 PM"/>
              <i n="[Transaction].[time (Hour)].&amp;[1899-12-30T16:00:00]" c="4:00:00 PM"/>
              <i n="[Transaction].[time (Hour)].&amp;[1899-12-30T18:00:00]" c="6:00:00 PM"/>
              <i n="[Transaction].[time (Hour)].&amp;[1899-12-30T20:00:00]" c="8:00:00 PM"/>
              <i n="[Transaction].[time (Hour)].&amp;[1899-12-30T22:00:00]" c="10:00:00 PM"/>
            </range>
          </ranges>
        </level>
      </levels>
      <selections count="1">
        <selection n="[Transaction].[time (Hour)].[All]"/>
      </selections>
    </olap>
  </data>
  <extLst>
    <x:ext xmlns:x15="http://schemas.microsoft.com/office/spreadsheetml/2010/11/main" uri="{03082B11-2C62-411c-B77F-237D8FCFBE4C}">
      <x15:slicerCachePivotTables>
        <pivotTable tabId="4294967295" name="PivotChartTable4"/>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EA3964CC-27A2-4CF4-9134-15F5CE96E027}" cache="Slicer_category1" caption="category" level="1" style="SlicerStyleLight1 2" rowHeight="225425"/>
  <slicer name="date (Month)" xr10:uid="{CD30CA34-444B-44FE-ACA1-6A8838F8FA12}" cache="Slicer_date__Month" caption="date (Month)" level="1" style="SlicerStyleLight1 2"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xr10:uid="{E007EDD0-C821-4488-8F7A-3A882EDE7E5D}" cache="Slicer_weekday" caption="weekday" level="1" style="SlicerStyleLight1 2" rowHeight="209550"/>
  <slicer name="time (Hour)" xr10:uid="{96B0098D-A26C-4CF7-BFB4-01B216C59336}" cache="Slicer_time__Hour" caption="time (Hour)" level="1" style="SlicerStyleLight1 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2A605E-CE6A-415B-8934-5D7CE99AC86C}" name="Transaction" displayName="Transaction" ref="A1:K997" totalsRowShown="0" headerRowDxfId="110" dataDxfId="109">
  <autoFilter ref="A1:K997" xr:uid="{1C2A605E-CE6A-415B-8934-5D7CE99AC86C}"/>
  <tableColumns count="11">
    <tableColumn id="1" xr3:uid="{5B13D1EF-C532-4DCE-B9E8-AB2ECF34836A}" name="timestamp" dataDxfId="108"/>
    <tableColumn id="8" xr3:uid="{76D6E70B-69FA-4118-9E92-9A0EC8060A7C}" name="time" dataDxfId="107">
      <calculatedColumnFormula>RIGHT(Transaction[[#This Row],[timestamp]],5)</calculatedColumnFormula>
    </tableColumn>
    <tableColumn id="12" xr3:uid="{5FE18D7F-EDFF-4144-A571-20841C9EC845}" name="date" dataDxfId="106">
      <calculatedColumnFormula>DATEVALUE(LEFT(Transaction[[#This Row],[timestamp]],10))</calculatedColumnFormula>
    </tableColumn>
    <tableColumn id="7" xr3:uid="{8BA27513-D24D-42CA-AE9B-2E3E7C0F4116}" name="weekday" dataDxfId="105">
      <calculatedColumnFormula>TEXT(WEEKDAY(LEFT(Transaction[[#This Row],[timestamp]],10)),"dddd")</calculatedColumnFormula>
    </tableColumn>
    <tableColumn id="2" xr3:uid="{4CDBBBD0-F495-4F0E-8B56-ADB955F9403E}" name="order_no" dataDxfId="104"/>
    <tableColumn id="3" xr3:uid="{5B3F9C58-644B-4122-9700-4FEF35C74203}" name="status_id" dataDxfId="103"/>
    <tableColumn id="4" xr3:uid="{B67334DE-B3FB-4806-9D41-25DC605A2D61}" name="item_id" dataDxfId="102"/>
    <tableColumn id="9" xr3:uid="{A91CB22D-2DD7-4454-A9D1-D1192919661F}" name="category_id" dataDxfId="101">
      <calculatedColumnFormula>LEFT(Transaction[[#This Row],[item_id]],2)</calculatedColumnFormula>
    </tableColumn>
    <tableColumn id="5" xr3:uid="{4E748D8E-ABEE-42D3-A3BC-5E3CC0C21705}" name="quantity" dataDxfId="100"/>
    <tableColumn id="11" xr3:uid="{33FB10DF-5D31-429E-844D-2B2697CF4053}" name="GMV" dataDxfId="99">
      <calculatedColumnFormula>Transaction[[#This Row],[quantity]]*VLOOKUP(Transaction[[#This Row],[item_id]],Item[#All],3,TRUE)</calculatedColumnFormula>
    </tableColumn>
    <tableColumn id="6" xr3:uid="{B31F4B37-511D-48D2-9D43-40D1E8A08197}" name="customer_id" dataDxfId="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BC06511-19C8-4EFB-9006-86E5917E8863}" name="Item" displayName="Item" ref="A1:C21" totalsRowShown="0" headerRowDxfId="97" dataDxfId="96">
  <autoFilter ref="A1:C21" xr:uid="{ABC06511-19C8-4EFB-9006-86E5917E8863}"/>
  <tableColumns count="3">
    <tableColumn id="1" xr3:uid="{2D731BD2-B120-4319-AFB8-779A4B8EA653}" name="id" dataDxfId="95"/>
    <tableColumn id="2" xr3:uid="{9E5D7E71-D7B0-48BB-A1CA-4224517E7776}" name="item_name" dataDxfId="94"/>
    <tableColumn id="3" xr3:uid="{018F7A18-929B-4CBC-872F-3B26D56CBCE2}" name="price" dataDxfId="9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3C530B4-EC15-41EE-B7FB-569271B3EDEC}" name="Status" displayName="Status" ref="A1:B5" totalsRowShown="0" headerRowDxfId="92" dataDxfId="91">
  <autoFilter ref="A1:B5" xr:uid="{43C530B4-EC15-41EE-B7FB-569271B3EDEC}"/>
  <tableColumns count="2">
    <tableColumn id="1" xr3:uid="{A6628135-F79D-4D4C-A1F1-D425E4F677FA}" name="id" dataDxfId="90"/>
    <tableColumn id="2" xr3:uid="{570BB190-55E2-4199-82C6-6D7A2E9A8C0B}" name="status_name" dataDxfId="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A5472CD-AF56-4161-BA57-437C82CEE780}" name="Category" displayName="Category" ref="A1:B5" totalsRowShown="0" headerRowDxfId="88" dataDxfId="87">
  <autoFilter ref="A1:B5" xr:uid="{CA5472CD-AF56-4161-BA57-437C82CEE780}"/>
  <tableColumns count="2">
    <tableColumn id="1" xr3:uid="{D7AA72B0-32D4-4F77-A0A6-CBBCEF085A4D}" name="id" dataDxfId="86"/>
    <tableColumn id="2" xr3:uid="{767A1968-232D-47CF-9B7B-86BCB2C52D0E}" name="category" dataDxfId="85"/>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9.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C50"/>
  <sheetViews>
    <sheetView showGridLines="0" workbookViewId="0">
      <selection activeCell="B20" sqref="B20"/>
    </sheetView>
  </sheetViews>
  <sheetFormatPr defaultColWidth="12.53125" defaultRowHeight="15.75" customHeight="1"/>
  <cols>
    <col min="1" max="1" width="2.796875" customWidth="1"/>
    <col min="2" max="2" width="91" customWidth="1"/>
    <col min="3" max="3" width="2.796875" customWidth="1"/>
  </cols>
  <sheetData>
    <row r="1" spans="1:3" ht="12.75">
      <c r="A1" s="1"/>
      <c r="B1" s="1"/>
      <c r="C1" s="1"/>
    </row>
    <row r="2" spans="1:3" ht="25.5">
      <c r="A2" s="1"/>
      <c r="B2" s="1" t="s">
        <v>0</v>
      </c>
      <c r="C2" s="1"/>
    </row>
    <row r="3" spans="1:3" ht="12.75">
      <c r="A3" s="1"/>
      <c r="B3" s="1"/>
      <c r="C3" s="1"/>
    </row>
    <row r="4" spans="1:3" ht="25.5">
      <c r="A4" s="1"/>
      <c r="B4" s="1" t="s">
        <v>1</v>
      </c>
      <c r="C4" s="1"/>
    </row>
    <row r="5" spans="1:3" ht="12.75">
      <c r="A5" s="1"/>
      <c r="B5" s="1"/>
      <c r="C5" s="1"/>
    </row>
    <row r="6" spans="1:3" ht="12.75">
      <c r="A6" s="1"/>
      <c r="B6" s="1" t="s">
        <v>2</v>
      </c>
      <c r="C6" s="1"/>
    </row>
    <row r="7" spans="1:3" ht="12.75">
      <c r="A7" s="1"/>
      <c r="B7" s="1"/>
      <c r="C7" s="1"/>
    </row>
    <row r="8" spans="1:3" ht="12.75">
      <c r="A8" s="1"/>
      <c r="B8" s="2" t="s">
        <v>3</v>
      </c>
      <c r="C8" s="1"/>
    </row>
    <row r="9" spans="1:3" ht="12.75">
      <c r="A9" s="1"/>
      <c r="B9" s="3" t="s">
        <v>4</v>
      </c>
      <c r="C9" s="1"/>
    </row>
    <row r="10" spans="1:3" ht="12.75">
      <c r="A10" s="1"/>
      <c r="B10" s="4"/>
      <c r="C10" s="1"/>
    </row>
    <row r="11" spans="1:3" ht="12.75">
      <c r="A11" s="1"/>
      <c r="B11" s="25" t="s">
        <v>5</v>
      </c>
      <c r="C11" s="1"/>
    </row>
    <row r="12" spans="1:3" ht="12.75">
      <c r="A12" s="1"/>
      <c r="B12" s="4"/>
      <c r="C12" s="1"/>
    </row>
    <row r="13" spans="1:3" ht="12.75">
      <c r="A13" s="1"/>
      <c r="B13" s="4" t="s">
        <v>6</v>
      </c>
      <c r="C13" s="1"/>
    </row>
    <row r="14" spans="1:3" ht="12.75">
      <c r="A14" s="1"/>
      <c r="B14" s="4"/>
      <c r="C14" s="1"/>
    </row>
    <row r="15" spans="1:3" ht="12.75">
      <c r="A15" s="1"/>
      <c r="B15" s="29" t="s">
        <v>7</v>
      </c>
      <c r="C15" s="1"/>
    </row>
    <row r="16" spans="1:3" ht="12.75">
      <c r="A16" s="1"/>
      <c r="B16" s="3" t="s">
        <v>8</v>
      </c>
      <c r="C16" s="1"/>
    </row>
    <row r="17" spans="1:3" ht="12.75">
      <c r="A17" s="1"/>
      <c r="B17" s="4"/>
      <c r="C17" s="1"/>
    </row>
    <row r="18" spans="1:3" ht="25.5">
      <c r="A18" s="1"/>
      <c r="B18" s="25" t="s">
        <v>9</v>
      </c>
      <c r="C18" s="1"/>
    </row>
    <row r="19" spans="1:3" ht="12.75">
      <c r="A19" s="1"/>
      <c r="B19" s="4"/>
      <c r="C19" s="1"/>
    </row>
    <row r="20" spans="1:3" ht="12.75">
      <c r="A20" s="1"/>
      <c r="B20" s="25" t="s">
        <v>10</v>
      </c>
      <c r="C20" s="1"/>
    </row>
    <row r="21" spans="1:3" ht="12.75">
      <c r="A21" s="1"/>
      <c r="B21" s="5"/>
      <c r="C21" s="1"/>
    </row>
    <row r="22" spans="1:3" ht="12.75">
      <c r="A22" s="1"/>
      <c r="B22" s="1"/>
      <c r="C22" s="1"/>
    </row>
    <row r="23" spans="1:3" ht="12.75">
      <c r="A23" s="6"/>
      <c r="B23" s="6"/>
      <c r="C23" s="6"/>
    </row>
    <row r="24" spans="1:3" ht="12.75" hidden="1">
      <c r="A24" s="1"/>
      <c r="B24" s="1"/>
      <c r="C24" s="1"/>
    </row>
    <row r="25" spans="1:3" ht="13.15" hidden="1">
      <c r="A25" s="1"/>
      <c r="B25" s="1" t="s">
        <v>11</v>
      </c>
      <c r="C25" s="1"/>
    </row>
    <row r="26" spans="1:3" ht="12.75" hidden="1">
      <c r="A26" s="1"/>
      <c r="B26" s="1"/>
      <c r="C26" s="1"/>
    </row>
    <row r="27" spans="1:3" ht="12.75" hidden="1">
      <c r="A27" s="1"/>
      <c r="B27" s="7" t="s">
        <v>12</v>
      </c>
      <c r="C27" s="1"/>
    </row>
    <row r="28" spans="1:3" ht="25.5" hidden="1">
      <c r="A28" s="1"/>
      <c r="B28" s="8" t="s">
        <v>13</v>
      </c>
      <c r="C28" s="1"/>
    </row>
    <row r="29" spans="1:3" ht="12.75" hidden="1">
      <c r="A29" s="1"/>
      <c r="B29" s="8" t="s">
        <v>14</v>
      </c>
      <c r="C29" s="1"/>
    </row>
    <row r="30" spans="1:3" ht="12.75" hidden="1">
      <c r="A30" s="1"/>
      <c r="B30" s="9"/>
      <c r="C30" s="1"/>
    </row>
    <row r="31" spans="1:3" ht="25.5" hidden="1">
      <c r="A31" s="1"/>
      <c r="B31" s="8" t="s">
        <v>15</v>
      </c>
      <c r="C31" s="1"/>
    </row>
    <row r="32" spans="1:3" ht="12.75" hidden="1">
      <c r="A32" s="1"/>
      <c r="B32" s="8" t="s">
        <v>16</v>
      </c>
      <c r="C32" s="1"/>
    </row>
    <row r="33" spans="1:3" ht="12.75" hidden="1">
      <c r="A33" s="1"/>
      <c r="B33" s="8"/>
      <c r="C33" s="1"/>
    </row>
    <row r="34" spans="1:3" ht="12.75" hidden="1">
      <c r="A34" s="1"/>
      <c r="B34" s="8" t="s">
        <v>17</v>
      </c>
      <c r="C34" s="1"/>
    </row>
    <row r="35" spans="1:3" ht="12.75" hidden="1">
      <c r="A35" s="1"/>
      <c r="B35" s="8"/>
      <c r="C35" s="1"/>
    </row>
    <row r="36" spans="1:3" ht="12.75" hidden="1">
      <c r="A36" s="1"/>
      <c r="B36" s="7" t="s">
        <v>18</v>
      </c>
      <c r="C36" s="1"/>
    </row>
    <row r="37" spans="1:3" ht="25.5" hidden="1">
      <c r="A37" s="1"/>
      <c r="B37" s="8" t="s">
        <v>19</v>
      </c>
      <c r="C37" s="1"/>
    </row>
    <row r="38" spans="1:3" ht="12.75" hidden="1">
      <c r="A38" s="1"/>
      <c r="B38" s="8"/>
      <c r="C38" s="1"/>
    </row>
    <row r="39" spans="1:3" ht="25.5" hidden="1">
      <c r="A39" s="1"/>
      <c r="B39" s="8" t="s">
        <v>20</v>
      </c>
      <c r="C39" s="1"/>
    </row>
    <row r="40" spans="1:3" ht="12.75" hidden="1">
      <c r="A40" s="1"/>
      <c r="B40" s="8"/>
      <c r="C40" s="1"/>
    </row>
    <row r="41" spans="1:3" ht="12.75" hidden="1">
      <c r="A41" s="1"/>
      <c r="B41" s="8" t="s">
        <v>21</v>
      </c>
      <c r="C41" s="1"/>
    </row>
    <row r="42" spans="1:3" ht="12.75" hidden="1">
      <c r="A42" s="1"/>
      <c r="B42" s="8"/>
      <c r="C42" s="1"/>
    </row>
    <row r="43" spans="1:3" ht="12.75" hidden="1">
      <c r="A43" s="1"/>
      <c r="B43" s="7" t="s">
        <v>22</v>
      </c>
      <c r="C43" s="1"/>
    </row>
    <row r="44" spans="1:3" ht="12.75" hidden="1">
      <c r="A44" s="1"/>
      <c r="B44" s="8" t="s">
        <v>23</v>
      </c>
      <c r="C44" s="1"/>
    </row>
    <row r="45" spans="1:3" ht="12.75" hidden="1">
      <c r="A45" s="1"/>
      <c r="B45" s="8"/>
      <c r="C45" s="1"/>
    </row>
    <row r="46" spans="1:3" ht="12.75" hidden="1">
      <c r="A46" s="1"/>
      <c r="B46" s="7" t="s">
        <v>24</v>
      </c>
      <c r="C46" s="1"/>
    </row>
    <row r="47" spans="1:3" ht="12.75" hidden="1">
      <c r="A47" s="1"/>
      <c r="B47" s="8" t="s">
        <v>25</v>
      </c>
      <c r="C47" s="1"/>
    </row>
    <row r="48" spans="1:3" ht="12.75" hidden="1">
      <c r="A48" s="1"/>
      <c r="B48" s="8" t="s">
        <v>26</v>
      </c>
      <c r="C48" s="1"/>
    </row>
    <row r="49" spans="1:3" ht="12.75" hidden="1">
      <c r="A49" s="1"/>
      <c r="B49" s="10"/>
      <c r="C49" s="1"/>
    </row>
    <row r="50" spans="1:3" ht="12.75" hidden="1">
      <c r="A50" s="1"/>
      <c r="B50" s="1"/>
      <c r="C50" s="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C21"/>
  <sheetViews>
    <sheetView showGridLines="0" workbookViewId="0"/>
  </sheetViews>
  <sheetFormatPr defaultColWidth="12.53125" defaultRowHeight="15.75" customHeight="1"/>
  <cols>
    <col min="1" max="1" width="2.796875" customWidth="1"/>
    <col min="2" max="2" width="91" customWidth="1"/>
    <col min="3" max="3" width="2.796875" customWidth="1"/>
  </cols>
  <sheetData>
    <row r="1" spans="1:3">
      <c r="A1" s="1"/>
      <c r="B1" s="1"/>
      <c r="C1" s="1"/>
    </row>
    <row r="2" spans="1:3">
      <c r="A2" s="1"/>
      <c r="B2" s="11" t="s">
        <v>27</v>
      </c>
      <c r="C2" s="1"/>
    </row>
    <row r="3" spans="1:3">
      <c r="A3" s="1"/>
      <c r="B3" s="1"/>
      <c r="C3" s="1"/>
    </row>
    <row r="4" spans="1:3">
      <c r="A4" s="1"/>
      <c r="B4" s="12"/>
      <c r="C4" s="1"/>
    </row>
    <row r="5" spans="1:3">
      <c r="A5" s="1"/>
      <c r="B5" s="13" t="s">
        <v>3</v>
      </c>
      <c r="C5" s="1"/>
    </row>
    <row r="6" spans="1:3">
      <c r="A6" s="1"/>
      <c r="B6" s="14" t="s">
        <v>28</v>
      </c>
      <c r="C6" s="1"/>
    </row>
    <row r="7" spans="1:3">
      <c r="A7" s="1"/>
      <c r="B7" s="13"/>
      <c r="C7" s="1"/>
    </row>
    <row r="8" spans="1:3">
      <c r="A8" s="1"/>
      <c r="B8" s="13" t="s">
        <v>5</v>
      </c>
      <c r="C8" s="1"/>
    </row>
    <row r="9" spans="1:3">
      <c r="A9" s="1"/>
      <c r="B9" s="14" t="s">
        <v>29</v>
      </c>
      <c r="C9" s="1"/>
    </row>
    <row r="10" spans="1:3">
      <c r="A10" s="1"/>
      <c r="B10" s="13"/>
      <c r="C10" s="1"/>
    </row>
    <row r="11" spans="1:3">
      <c r="A11" s="1"/>
      <c r="B11" s="13" t="s">
        <v>6</v>
      </c>
      <c r="C11" s="1"/>
    </row>
    <row r="12" spans="1:3">
      <c r="A12" s="1"/>
      <c r="B12" s="14" t="s">
        <v>30</v>
      </c>
      <c r="C12" s="1"/>
    </row>
    <row r="13" spans="1:3">
      <c r="A13" s="1"/>
      <c r="B13" s="13"/>
      <c r="C13" s="1"/>
    </row>
    <row r="14" spans="1:3">
      <c r="A14" s="1"/>
      <c r="B14" s="13" t="s">
        <v>7</v>
      </c>
      <c r="C14" s="1"/>
    </row>
    <row r="15" spans="1:3">
      <c r="A15" s="1"/>
      <c r="B15" s="14" t="s">
        <v>31</v>
      </c>
      <c r="C15" s="1"/>
    </row>
    <row r="16" spans="1:3">
      <c r="A16" s="1"/>
      <c r="B16" s="13"/>
      <c r="C16" s="1"/>
    </row>
    <row r="17" spans="1:3">
      <c r="A17" s="1"/>
      <c r="B17" s="13" t="s">
        <v>9</v>
      </c>
      <c r="C17" s="1"/>
    </row>
    <row r="18" spans="1:3">
      <c r="A18" s="1"/>
      <c r="B18" s="13" t="s">
        <v>10</v>
      </c>
      <c r="C18" s="1"/>
    </row>
    <row r="19" spans="1:3">
      <c r="A19" s="1"/>
      <c r="B19" s="15"/>
      <c r="C19" s="1"/>
    </row>
    <row r="20" spans="1:3">
      <c r="A20" s="1"/>
      <c r="B20" s="1"/>
      <c r="C20" s="1"/>
    </row>
    <row r="21" spans="1:3">
      <c r="A21" s="6"/>
      <c r="B21" s="6"/>
      <c r="C21"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N997"/>
  <sheetViews>
    <sheetView workbookViewId="0">
      <selection activeCell="N4" sqref="N4"/>
    </sheetView>
  </sheetViews>
  <sheetFormatPr defaultColWidth="12.53125" defaultRowHeight="15.75" customHeight="1"/>
  <cols>
    <col min="1" max="1" width="18.1328125" customWidth="1"/>
    <col min="2" max="2" width="9" style="33" customWidth="1"/>
    <col min="3" max="3" width="14.1328125" customWidth="1"/>
    <col min="4" max="4" width="15.53125" customWidth="1"/>
    <col min="8" max="8" width="11.1328125" customWidth="1"/>
    <col min="11" max="11" width="13.53125" customWidth="1"/>
  </cols>
  <sheetData>
    <row r="1" spans="1:13" ht="15.75" customHeight="1">
      <c r="A1" s="16" t="s">
        <v>32</v>
      </c>
      <c r="B1" s="31" t="s">
        <v>1998</v>
      </c>
      <c r="C1" s="16" t="s">
        <v>1986</v>
      </c>
      <c r="D1" s="17" t="s">
        <v>1980</v>
      </c>
      <c r="E1" s="17" t="s">
        <v>33</v>
      </c>
      <c r="F1" s="17" t="s">
        <v>34</v>
      </c>
      <c r="G1" s="17" t="s">
        <v>35</v>
      </c>
      <c r="H1" s="17" t="s">
        <v>1985</v>
      </c>
      <c r="I1" s="17" t="s">
        <v>36</v>
      </c>
      <c r="J1" s="17" t="s">
        <v>1979</v>
      </c>
      <c r="K1" s="17" t="s">
        <v>37</v>
      </c>
      <c r="M1" t="s">
        <v>1988</v>
      </c>
    </row>
    <row r="2" spans="1:13" ht="12.75">
      <c r="A2" s="24" t="s">
        <v>38</v>
      </c>
      <c r="B2" s="32" t="str">
        <f>RIGHT(Transaction[[#This Row],[timestamp]],5)</f>
        <v>12:04</v>
      </c>
      <c r="C2" s="24">
        <f>DATEVALUE(LEFT(Transaction[[#This Row],[timestamp]],10))</f>
        <v>44197</v>
      </c>
      <c r="D2" s="22" t="str">
        <f>TEXT(WEEKDAY(LEFT(Transaction[[#This Row],[timestamp]],10)),"dddd")</f>
        <v>Friday</v>
      </c>
      <c r="E2" s="18" t="s">
        <v>39</v>
      </c>
      <c r="F2" s="18">
        <v>3</v>
      </c>
      <c r="G2" s="18">
        <v>4001</v>
      </c>
      <c r="H2" s="18" t="str">
        <f>LEFT(Transaction[[#This Row],[item_id]],2)</f>
        <v>40</v>
      </c>
      <c r="I2" s="18">
        <v>1</v>
      </c>
      <c r="J2" s="18">
        <f>Transaction[[#This Row],[quantity]]*VLOOKUP(Transaction[[#This Row],[item_id]],Item[#All],3,TRUE)</f>
        <v>177000</v>
      </c>
      <c r="K2" s="18">
        <v>48479</v>
      </c>
      <c r="M2" s="27" t="s">
        <v>1990</v>
      </c>
    </row>
    <row r="3" spans="1:13" ht="12.75">
      <c r="A3" s="24" t="s">
        <v>42</v>
      </c>
      <c r="B3" s="32" t="str">
        <f>RIGHT(Transaction[[#This Row],[timestamp]],5)</f>
        <v>21:05</v>
      </c>
      <c r="C3" s="24">
        <f>DATEVALUE(LEFT(Transaction[[#This Row],[timestamp]],10))</f>
        <v>44197</v>
      </c>
      <c r="D3" s="22" t="str">
        <f>TEXT(WEEKDAY(LEFT(Transaction[[#This Row],[timestamp]],10)),"dddd")</f>
        <v>Friday</v>
      </c>
      <c r="E3" s="18" t="s">
        <v>43</v>
      </c>
      <c r="F3" s="18">
        <v>3</v>
      </c>
      <c r="G3" s="18">
        <v>3002</v>
      </c>
      <c r="H3" s="18" t="str">
        <f>LEFT(Transaction[[#This Row],[item_id]],2)</f>
        <v>30</v>
      </c>
      <c r="I3" s="18">
        <v>1</v>
      </c>
      <c r="J3" s="18">
        <f>Transaction[[#This Row],[quantity]]*VLOOKUP(Transaction[[#This Row],[item_id]],Item[#All],3,TRUE)</f>
        <v>399000</v>
      </c>
      <c r="K3" s="18">
        <v>49967</v>
      </c>
      <c r="M3" s="27" t="s">
        <v>1989</v>
      </c>
    </row>
    <row r="4" spans="1:13" ht="12.75">
      <c r="A4" s="24" t="s">
        <v>44</v>
      </c>
      <c r="B4" s="32" t="str">
        <f>RIGHT(Transaction[[#This Row],[timestamp]],5)</f>
        <v>21:15</v>
      </c>
      <c r="C4" s="24">
        <f>DATEVALUE(LEFT(Transaction[[#This Row],[timestamp]],10))</f>
        <v>44197</v>
      </c>
      <c r="D4" s="22" t="str">
        <f>TEXT(WEEKDAY(LEFT(Transaction[[#This Row],[timestamp]],10)),"dddd")</f>
        <v>Friday</v>
      </c>
      <c r="E4" s="18" t="s">
        <v>45</v>
      </c>
      <c r="F4" s="18">
        <v>3</v>
      </c>
      <c r="G4" s="18">
        <v>2004</v>
      </c>
      <c r="H4" s="18" t="str">
        <f>LEFT(Transaction[[#This Row],[item_id]],2)</f>
        <v>20</v>
      </c>
      <c r="I4" s="18">
        <v>1</v>
      </c>
      <c r="J4" s="18">
        <f>Transaction[[#This Row],[quantity]]*VLOOKUP(Transaction[[#This Row],[item_id]],Item[#All],3,TRUE)</f>
        <v>4090000</v>
      </c>
      <c r="K4" s="18">
        <v>50135</v>
      </c>
      <c r="M4" s="27" t="s">
        <v>2012</v>
      </c>
    </row>
    <row r="5" spans="1:13" ht="12.75">
      <c r="A5" s="24" t="s">
        <v>40</v>
      </c>
      <c r="B5" s="32" t="str">
        <f>RIGHT(Transaction[[#This Row],[timestamp]],5)</f>
        <v>21:40</v>
      </c>
      <c r="C5" s="24">
        <f>DATEVALUE(LEFT(Transaction[[#This Row],[timestamp]],10))</f>
        <v>44197</v>
      </c>
      <c r="D5" s="22" t="str">
        <f>TEXT(WEEKDAY(LEFT(Transaction[[#This Row],[timestamp]],10)),"dddd")</f>
        <v>Friday</v>
      </c>
      <c r="E5" s="18" t="s">
        <v>41</v>
      </c>
      <c r="F5" s="18">
        <v>3</v>
      </c>
      <c r="G5" s="18">
        <v>1004</v>
      </c>
      <c r="H5" s="18" t="str">
        <f>LEFT(Transaction[[#This Row],[item_id]],2)</f>
        <v>10</v>
      </c>
      <c r="I5" s="18">
        <v>1</v>
      </c>
      <c r="J5" s="18">
        <f>Transaction[[#This Row],[quantity]]*VLOOKUP(Transaction[[#This Row],[item_id]],Item[#All],3,TRUE)</f>
        <v>2690000</v>
      </c>
      <c r="K5" s="18">
        <v>53747</v>
      </c>
    </row>
    <row r="6" spans="1:13" ht="12.75">
      <c r="A6" s="24" t="s">
        <v>40</v>
      </c>
      <c r="B6" s="32" t="str">
        <f>RIGHT(Transaction[[#This Row],[timestamp]],5)</f>
        <v>21:40</v>
      </c>
      <c r="C6" s="24">
        <f>DATEVALUE(LEFT(Transaction[[#This Row],[timestamp]],10))</f>
        <v>44197</v>
      </c>
      <c r="D6" s="22" t="str">
        <f>TEXT(WEEKDAY(LEFT(Transaction[[#This Row],[timestamp]],10)),"dddd")</f>
        <v>Friday</v>
      </c>
      <c r="E6" s="18" t="s">
        <v>41</v>
      </c>
      <c r="F6" s="18">
        <v>3</v>
      </c>
      <c r="G6" s="18">
        <v>3003</v>
      </c>
      <c r="H6" s="18" t="str">
        <f>LEFT(Transaction[[#This Row],[item_id]],2)</f>
        <v>30</v>
      </c>
      <c r="I6" s="18">
        <v>1</v>
      </c>
      <c r="J6" s="18">
        <f>Transaction[[#This Row],[quantity]]*VLOOKUP(Transaction[[#This Row],[item_id]],Item[#All],3,TRUE)</f>
        <v>5490000</v>
      </c>
      <c r="K6" s="18">
        <v>52759</v>
      </c>
    </row>
    <row r="7" spans="1:13" ht="12.75">
      <c r="A7" s="24" t="s">
        <v>46</v>
      </c>
      <c r="B7" s="32" t="str">
        <f>RIGHT(Transaction[[#This Row],[timestamp]],5)</f>
        <v>12:00</v>
      </c>
      <c r="C7" s="24">
        <f>DATEVALUE(LEFT(Transaction[[#This Row],[timestamp]],10))</f>
        <v>44198</v>
      </c>
      <c r="D7" s="22" t="str">
        <f>TEXT(WEEKDAY(LEFT(Transaction[[#This Row],[timestamp]],10)),"dddd")</f>
        <v>Saturday</v>
      </c>
      <c r="E7" s="18" t="s">
        <v>47</v>
      </c>
      <c r="F7" s="18">
        <v>3</v>
      </c>
      <c r="G7" s="18">
        <v>4001</v>
      </c>
      <c r="H7" s="18" t="str">
        <f>LEFT(Transaction[[#This Row],[item_id]],2)</f>
        <v>40</v>
      </c>
      <c r="I7" s="18">
        <v>1</v>
      </c>
      <c r="J7" s="18">
        <f>Transaction[[#This Row],[quantity]]*VLOOKUP(Transaction[[#This Row],[item_id]],Item[#All],3,TRUE)</f>
        <v>177000</v>
      </c>
      <c r="K7" s="18">
        <v>58785</v>
      </c>
    </row>
    <row r="8" spans="1:13" ht="12.75">
      <c r="A8" s="24" t="s">
        <v>48</v>
      </c>
      <c r="B8" s="32" t="str">
        <f>RIGHT(Transaction[[#This Row],[timestamp]],5)</f>
        <v>10:15</v>
      </c>
      <c r="C8" s="24">
        <f>DATEVALUE(LEFT(Transaction[[#This Row],[timestamp]],10))</f>
        <v>44199</v>
      </c>
      <c r="D8" s="22" t="str">
        <f>TEXT(WEEKDAY(LEFT(Transaction[[#This Row],[timestamp]],10)),"dddd")</f>
        <v>Sunday</v>
      </c>
      <c r="E8" s="18" t="s">
        <v>49</v>
      </c>
      <c r="F8" s="18">
        <v>3</v>
      </c>
      <c r="G8" s="18">
        <v>4005</v>
      </c>
      <c r="H8" s="18" t="str">
        <f>LEFT(Transaction[[#This Row],[item_id]],2)</f>
        <v>40</v>
      </c>
      <c r="I8" s="18">
        <v>1</v>
      </c>
      <c r="J8" s="18">
        <f>Transaction[[#This Row],[quantity]]*VLOOKUP(Transaction[[#This Row],[item_id]],Item[#All],3,TRUE)</f>
        <v>220000</v>
      </c>
      <c r="K8" s="19">
        <v>46609</v>
      </c>
    </row>
    <row r="9" spans="1:13" ht="12.75">
      <c r="A9" s="24" t="s">
        <v>50</v>
      </c>
      <c r="B9" s="32" t="str">
        <f>RIGHT(Transaction[[#This Row],[timestamp]],5)</f>
        <v>19:18</v>
      </c>
      <c r="C9" s="24">
        <f>DATEVALUE(LEFT(Transaction[[#This Row],[timestamp]],10))</f>
        <v>44199</v>
      </c>
      <c r="D9" s="22" t="str">
        <f>TEXT(WEEKDAY(LEFT(Transaction[[#This Row],[timestamp]],10)),"dddd")</f>
        <v>Sunday</v>
      </c>
      <c r="E9" s="18" t="s">
        <v>51</v>
      </c>
      <c r="F9" s="18">
        <v>3</v>
      </c>
      <c r="G9" s="18">
        <v>3004</v>
      </c>
      <c r="H9" s="18" t="str">
        <f>LEFT(Transaction[[#This Row],[item_id]],2)</f>
        <v>30</v>
      </c>
      <c r="I9" s="18">
        <v>2</v>
      </c>
      <c r="J9" s="18">
        <f>Transaction[[#This Row],[quantity]]*VLOOKUP(Transaction[[#This Row],[item_id]],Item[#All],3,TRUE)</f>
        <v>340000</v>
      </c>
      <c r="K9" s="18">
        <v>51642</v>
      </c>
    </row>
    <row r="10" spans="1:13" ht="12.75">
      <c r="A10" s="24" t="s">
        <v>52</v>
      </c>
      <c r="B10" s="32" t="str">
        <f>RIGHT(Transaction[[#This Row],[timestamp]],5)</f>
        <v>23:00</v>
      </c>
      <c r="C10" s="24">
        <f>DATEVALUE(LEFT(Transaction[[#This Row],[timestamp]],10))</f>
        <v>44199</v>
      </c>
      <c r="D10" s="22" t="str">
        <f>TEXT(WEEKDAY(LEFT(Transaction[[#This Row],[timestamp]],10)),"dddd")</f>
        <v>Sunday</v>
      </c>
      <c r="E10" s="18" t="s">
        <v>53</v>
      </c>
      <c r="F10" s="18">
        <v>3</v>
      </c>
      <c r="G10" s="18">
        <v>4003</v>
      </c>
      <c r="H10" s="18" t="str">
        <f>LEFT(Transaction[[#This Row],[item_id]],2)</f>
        <v>40</v>
      </c>
      <c r="I10" s="18">
        <v>1</v>
      </c>
      <c r="J10" s="18">
        <f>Transaction[[#This Row],[quantity]]*VLOOKUP(Transaction[[#This Row],[item_id]],Item[#All],3,TRUE)</f>
        <v>445000</v>
      </c>
      <c r="K10" s="18">
        <v>51257</v>
      </c>
    </row>
    <row r="11" spans="1:13" ht="12.75">
      <c r="A11" s="24" t="s">
        <v>54</v>
      </c>
      <c r="B11" s="32" t="str">
        <f>RIGHT(Transaction[[#This Row],[timestamp]],5)</f>
        <v>00:13</v>
      </c>
      <c r="C11" s="24">
        <f>DATEVALUE(LEFT(Transaction[[#This Row],[timestamp]],10))</f>
        <v>44200</v>
      </c>
      <c r="D11" s="22" t="str">
        <f>TEXT(WEEKDAY(LEFT(Transaction[[#This Row],[timestamp]],10)),"dddd")</f>
        <v>Monday</v>
      </c>
      <c r="E11" s="18" t="s">
        <v>55</v>
      </c>
      <c r="F11" s="18">
        <v>3</v>
      </c>
      <c r="G11" s="18">
        <v>2004</v>
      </c>
      <c r="H11" s="18" t="str">
        <f>LEFT(Transaction[[#This Row],[item_id]],2)</f>
        <v>20</v>
      </c>
      <c r="I11" s="18">
        <v>1</v>
      </c>
      <c r="J11" s="18">
        <f>Transaction[[#This Row],[quantity]]*VLOOKUP(Transaction[[#This Row],[item_id]],Item[#All],3,TRUE)</f>
        <v>4090000</v>
      </c>
      <c r="K11" s="18">
        <v>51403</v>
      </c>
    </row>
    <row r="12" spans="1:13" ht="12.75">
      <c r="A12" s="24" t="s">
        <v>56</v>
      </c>
      <c r="B12" s="32" t="str">
        <f>RIGHT(Transaction[[#This Row],[timestamp]],5)</f>
        <v>09:19</v>
      </c>
      <c r="C12" s="24">
        <f>DATEVALUE(LEFT(Transaction[[#This Row],[timestamp]],10))</f>
        <v>44200</v>
      </c>
      <c r="D12" s="22" t="str">
        <f>TEXT(WEEKDAY(LEFT(Transaction[[#This Row],[timestamp]],10)),"dddd")</f>
        <v>Monday</v>
      </c>
      <c r="E12" s="18" t="s">
        <v>57</v>
      </c>
      <c r="F12" s="18">
        <v>3</v>
      </c>
      <c r="G12" s="18">
        <v>4001</v>
      </c>
      <c r="H12" s="18" t="str">
        <f>LEFT(Transaction[[#This Row],[item_id]],2)</f>
        <v>40</v>
      </c>
      <c r="I12" s="18">
        <v>1</v>
      </c>
      <c r="J12" s="18">
        <f>Transaction[[#This Row],[quantity]]*VLOOKUP(Transaction[[#This Row],[item_id]],Item[#All],3,TRUE)</f>
        <v>177000</v>
      </c>
      <c r="K12" s="18">
        <v>50267</v>
      </c>
    </row>
    <row r="13" spans="1:13" ht="12.75">
      <c r="A13" s="24" t="s">
        <v>58</v>
      </c>
      <c r="B13" s="32" t="str">
        <f>RIGHT(Transaction[[#This Row],[timestamp]],5)</f>
        <v>12:33</v>
      </c>
      <c r="C13" s="24">
        <f>DATEVALUE(LEFT(Transaction[[#This Row],[timestamp]],10))</f>
        <v>44200</v>
      </c>
      <c r="D13" s="22" t="str">
        <f>TEXT(WEEKDAY(LEFT(Transaction[[#This Row],[timestamp]],10)),"dddd")</f>
        <v>Monday</v>
      </c>
      <c r="E13" s="18" t="s">
        <v>59</v>
      </c>
      <c r="F13" s="18">
        <v>3</v>
      </c>
      <c r="G13" s="18">
        <v>4001</v>
      </c>
      <c r="H13" s="18" t="str">
        <f>LEFT(Transaction[[#This Row],[item_id]],2)</f>
        <v>40</v>
      </c>
      <c r="I13" s="18">
        <v>1</v>
      </c>
      <c r="J13" s="18">
        <f>Transaction[[#This Row],[quantity]]*VLOOKUP(Transaction[[#This Row],[item_id]],Item[#All],3,TRUE)</f>
        <v>177000</v>
      </c>
      <c r="K13" s="18">
        <v>55535</v>
      </c>
      <c r="M13" s="30"/>
    </row>
    <row r="14" spans="1:13" ht="12.75">
      <c r="A14" s="24" t="s">
        <v>60</v>
      </c>
      <c r="B14" s="32" t="str">
        <f>RIGHT(Transaction[[#This Row],[timestamp]],5)</f>
        <v>08:02</v>
      </c>
      <c r="C14" s="24">
        <f>DATEVALUE(LEFT(Transaction[[#This Row],[timestamp]],10))</f>
        <v>44201</v>
      </c>
      <c r="D14" s="22" t="str">
        <f>TEXT(WEEKDAY(LEFT(Transaction[[#This Row],[timestamp]],10)),"dddd")</f>
        <v>Tuesday</v>
      </c>
      <c r="E14" s="18" t="s">
        <v>61</v>
      </c>
      <c r="F14" s="18">
        <v>3</v>
      </c>
      <c r="G14" s="18">
        <v>4002</v>
      </c>
      <c r="H14" s="18" t="str">
        <f>LEFT(Transaction[[#This Row],[item_id]],2)</f>
        <v>40</v>
      </c>
      <c r="I14" s="18">
        <v>1</v>
      </c>
      <c r="J14" s="18">
        <f>Transaction[[#This Row],[quantity]]*VLOOKUP(Transaction[[#This Row],[item_id]],Item[#All],3,TRUE)</f>
        <v>350000</v>
      </c>
      <c r="K14" s="18">
        <v>53642</v>
      </c>
    </row>
    <row r="15" spans="1:13" ht="12.75">
      <c r="A15" s="24" t="s">
        <v>62</v>
      </c>
      <c r="B15" s="32" t="str">
        <f>RIGHT(Transaction[[#This Row],[timestamp]],5)</f>
        <v>09:21</v>
      </c>
      <c r="C15" s="24">
        <f>DATEVALUE(LEFT(Transaction[[#This Row],[timestamp]],10))</f>
        <v>44201</v>
      </c>
      <c r="D15" s="22" t="str">
        <f>TEXT(WEEKDAY(LEFT(Transaction[[#This Row],[timestamp]],10)),"dddd")</f>
        <v>Tuesday</v>
      </c>
      <c r="E15" s="18" t="s">
        <v>63</v>
      </c>
      <c r="F15" s="18">
        <v>3</v>
      </c>
      <c r="G15" s="18">
        <v>3002</v>
      </c>
      <c r="H15" s="18" t="str">
        <f>LEFT(Transaction[[#This Row],[item_id]],2)</f>
        <v>30</v>
      </c>
      <c r="I15" s="18">
        <v>1</v>
      </c>
      <c r="J15" s="18">
        <f>Transaction[[#This Row],[quantity]]*VLOOKUP(Transaction[[#This Row],[item_id]],Item[#All],3,TRUE)</f>
        <v>399000</v>
      </c>
      <c r="K15" s="18">
        <v>47724</v>
      </c>
    </row>
    <row r="16" spans="1:13" ht="12.75">
      <c r="A16" s="24" t="s">
        <v>64</v>
      </c>
      <c r="B16" s="32" t="str">
        <f>RIGHT(Transaction[[#This Row],[timestamp]],5)</f>
        <v>11:03</v>
      </c>
      <c r="C16" s="24">
        <f>DATEVALUE(LEFT(Transaction[[#This Row],[timestamp]],10))</f>
        <v>44201</v>
      </c>
      <c r="D16" s="22" t="str">
        <f>TEXT(WEEKDAY(LEFT(Transaction[[#This Row],[timestamp]],10)),"dddd")</f>
        <v>Tuesday</v>
      </c>
      <c r="E16" s="18" t="s">
        <v>65</v>
      </c>
      <c r="F16" s="18">
        <v>3</v>
      </c>
      <c r="G16" s="18">
        <v>2002</v>
      </c>
      <c r="H16" s="18" t="str">
        <f>LEFT(Transaction[[#This Row],[item_id]],2)</f>
        <v>20</v>
      </c>
      <c r="I16" s="18">
        <v>1</v>
      </c>
      <c r="J16" s="18">
        <f>Transaction[[#This Row],[quantity]]*VLOOKUP(Transaction[[#This Row],[item_id]],Item[#All],3,TRUE)</f>
        <v>10000000</v>
      </c>
      <c r="K16" s="18">
        <v>53394</v>
      </c>
    </row>
    <row r="17" spans="1:11" ht="12.75">
      <c r="A17" s="24" t="s">
        <v>66</v>
      </c>
      <c r="B17" s="32" t="str">
        <f>RIGHT(Transaction[[#This Row],[timestamp]],5)</f>
        <v>16:03</v>
      </c>
      <c r="C17" s="24">
        <f>DATEVALUE(LEFT(Transaction[[#This Row],[timestamp]],10))</f>
        <v>44201</v>
      </c>
      <c r="D17" s="22" t="str">
        <f>TEXT(WEEKDAY(LEFT(Transaction[[#This Row],[timestamp]],10)),"dddd")</f>
        <v>Tuesday</v>
      </c>
      <c r="E17" s="18" t="s">
        <v>67</v>
      </c>
      <c r="F17" s="18">
        <v>3</v>
      </c>
      <c r="G17" s="18">
        <v>3003</v>
      </c>
      <c r="H17" s="18" t="str">
        <f>LEFT(Transaction[[#This Row],[item_id]],2)</f>
        <v>30</v>
      </c>
      <c r="I17" s="18">
        <v>1</v>
      </c>
      <c r="J17" s="18">
        <f>Transaction[[#This Row],[quantity]]*VLOOKUP(Transaction[[#This Row],[item_id]],Item[#All],3,TRUE)</f>
        <v>5490000</v>
      </c>
      <c r="K17" s="18">
        <v>57450</v>
      </c>
    </row>
    <row r="18" spans="1:11" ht="12.75">
      <c r="A18" s="24" t="s">
        <v>68</v>
      </c>
      <c r="B18" s="32" t="str">
        <f>RIGHT(Transaction[[#This Row],[timestamp]],5)</f>
        <v>20:19</v>
      </c>
      <c r="C18" s="24">
        <f>DATEVALUE(LEFT(Transaction[[#This Row],[timestamp]],10))</f>
        <v>44201</v>
      </c>
      <c r="D18" s="22" t="str">
        <f>TEXT(WEEKDAY(LEFT(Transaction[[#This Row],[timestamp]],10)),"dddd")</f>
        <v>Tuesday</v>
      </c>
      <c r="E18" s="18" t="s">
        <v>69</v>
      </c>
      <c r="F18" s="18">
        <v>3</v>
      </c>
      <c r="G18" s="18">
        <v>4002</v>
      </c>
      <c r="H18" s="18" t="str">
        <f>LEFT(Transaction[[#This Row],[item_id]],2)</f>
        <v>40</v>
      </c>
      <c r="I18" s="18">
        <v>1</v>
      </c>
      <c r="J18" s="18">
        <f>Transaction[[#This Row],[quantity]]*VLOOKUP(Transaction[[#This Row],[item_id]],Item[#All],3,TRUE)</f>
        <v>350000</v>
      </c>
      <c r="K18" s="18">
        <v>46966</v>
      </c>
    </row>
    <row r="19" spans="1:11" ht="12.75">
      <c r="A19" s="24" t="s">
        <v>70</v>
      </c>
      <c r="B19" s="32" t="str">
        <f>RIGHT(Transaction[[#This Row],[timestamp]],5)</f>
        <v>21:04</v>
      </c>
      <c r="C19" s="24">
        <f>DATEVALUE(LEFT(Transaction[[#This Row],[timestamp]],10))</f>
        <v>44201</v>
      </c>
      <c r="D19" s="22" t="str">
        <f>TEXT(WEEKDAY(LEFT(Transaction[[#This Row],[timestamp]],10)),"dddd")</f>
        <v>Tuesday</v>
      </c>
      <c r="E19" s="18" t="s">
        <v>71</v>
      </c>
      <c r="F19" s="18">
        <v>3</v>
      </c>
      <c r="G19" s="18">
        <v>4005</v>
      </c>
      <c r="H19" s="18" t="str">
        <f>LEFT(Transaction[[#This Row],[item_id]],2)</f>
        <v>40</v>
      </c>
      <c r="I19" s="18">
        <v>1</v>
      </c>
      <c r="J19" s="18">
        <f>Transaction[[#This Row],[quantity]]*VLOOKUP(Transaction[[#This Row],[item_id]],Item[#All],3,TRUE)</f>
        <v>220000</v>
      </c>
      <c r="K19" s="18">
        <v>47271</v>
      </c>
    </row>
    <row r="20" spans="1:11" ht="12.75">
      <c r="A20" s="24" t="s">
        <v>72</v>
      </c>
      <c r="B20" s="32" t="str">
        <f>RIGHT(Transaction[[#This Row],[timestamp]],5)</f>
        <v>12:16</v>
      </c>
      <c r="C20" s="24">
        <f>DATEVALUE(LEFT(Transaction[[#This Row],[timestamp]],10))</f>
        <v>44202</v>
      </c>
      <c r="D20" s="22" t="str">
        <f>TEXT(WEEKDAY(LEFT(Transaction[[#This Row],[timestamp]],10)),"dddd")</f>
        <v>Wednesday</v>
      </c>
      <c r="E20" s="18" t="s">
        <v>73</v>
      </c>
      <c r="F20" s="18">
        <v>3</v>
      </c>
      <c r="G20" s="18">
        <v>4005</v>
      </c>
      <c r="H20" s="18" t="str">
        <f>LEFT(Transaction[[#This Row],[item_id]],2)</f>
        <v>40</v>
      </c>
      <c r="I20" s="18">
        <v>1</v>
      </c>
      <c r="J20" s="18">
        <f>Transaction[[#This Row],[quantity]]*VLOOKUP(Transaction[[#This Row],[item_id]],Item[#All],3,TRUE)</f>
        <v>220000</v>
      </c>
      <c r="K20" s="18">
        <v>54123</v>
      </c>
    </row>
    <row r="21" spans="1:11" ht="12.75">
      <c r="A21" s="24" t="s">
        <v>74</v>
      </c>
      <c r="B21" s="32" t="str">
        <f>RIGHT(Transaction[[#This Row],[timestamp]],5)</f>
        <v>12:37</v>
      </c>
      <c r="C21" s="24">
        <f>DATEVALUE(LEFT(Transaction[[#This Row],[timestamp]],10))</f>
        <v>44202</v>
      </c>
      <c r="D21" s="22" t="str">
        <f>TEXT(WEEKDAY(LEFT(Transaction[[#This Row],[timestamp]],10)),"dddd")</f>
        <v>Wednesday</v>
      </c>
      <c r="E21" s="18" t="s">
        <v>75</v>
      </c>
      <c r="F21" s="18">
        <v>3</v>
      </c>
      <c r="G21" s="18">
        <v>4005</v>
      </c>
      <c r="H21" s="18" t="str">
        <f>LEFT(Transaction[[#This Row],[item_id]],2)</f>
        <v>40</v>
      </c>
      <c r="I21" s="18">
        <v>1</v>
      </c>
      <c r="J21" s="18">
        <f>Transaction[[#This Row],[quantity]]*VLOOKUP(Transaction[[#This Row],[item_id]],Item[#All],3,TRUE)</f>
        <v>220000</v>
      </c>
      <c r="K21" s="18">
        <v>52545</v>
      </c>
    </row>
    <row r="22" spans="1:11" ht="12.75">
      <c r="A22" s="24" t="s">
        <v>76</v>
      </c>
      <c r="B22" s="32" t="str">
        <f>RIGHT(Transaction[[#This Row],[timestamp]],5)</f>
        <v>13:09</v>
      </c>
      <c r="C22" s="24">
        <f>DATEVALUE(LEFT(Transaction[[#This Row],[timestamp]],10))</f>
        <v>44202</v>
      </c>
      <c r="D22" s="22" t="str">
        <f>TEXT(WEEKDAY(LEFT(Transaction[[#This Row],[timestamp]],10)),"dddd")</f>
        <v>Wednesday</v>
      </c>
      <c r="E22" s="18" t="s">
        <v>77</v>
      </c>
      <c r="F22" s="18">
        <v>3</v>
      </c>
      <c r="G22" s="18">
        <v>4004</v>
      </c>
      <c r="H22" s="18" t="str">
        <f>LEFT(Transaction[[#This Row],[item_id]],2)</f>
        <v>40</v>
      </c>
      <c r="I22" s="18">
        <v>1</v>
      </c>
      <c r="J22" s="18">
        <f>Transaction[[#This Row],[quantity]]*VLOOKUP(Transaction[[#This Row],[item_id]],Item[#All],3,TRUE)</f>
        <v>685000</v>
      </c>
      <c r="K22" s="18">
        <v>60276</v>
      </c>
    </row>
    <row r="23" spans="1:11" ht="12.75">
      <c r="A23" s="24" t="s">
        <v>76</v>
      </c>
      <c r="B23" s="32" t="str">
        <f>RIGHT(Transaction[[#This Row],[timestamp]],5)</f>
        <v>13:09</v>
      </c>
      <c r="C23" s="24">
        <f>DATEVALUE(LEFT(Transaction[[#This Row],[timestamp]],10))</f>
        <v>44202</v>
      </c>
      <c r="D23" s="22" t="str">
        <f>TEXT(WEEKDAY(LEFT(Transaction[[#This Row],[timestamp]],10)),"dddd")</f>
        <v>Wednesday</v>
      </c>
      <c r="E23" s="18" t="s">
        <v>78</v>
      </c>
      <c r="F23" s="18">
        <v>3</v>
      </c>
      <c r="G23" s="18">
        <v>3002</v>
      </c>
      <c r="H23" s="18" t="str">
        <f>LEFT(Transaction[[#This Row],[item_id]],2)</f>
        <v>30</v>
      </c>
      <c r="I23" s="18">
        <v>1</v>
      </c>
      <c r="J23" s="18">
        <f>Transaction[[#This Row],[quantity]]*VLOOKUP(Transaction[[#This Row],[item_id]],Item[#All],3,TRUE)</f>
        <v>399000</v>
      </c>
      <c r="K23" s="18">
        <v>60597</v>
      </c>
    </row>
    <row r="24" spans="1:11" ht="12.75">
      <c r="A24" s="24" t="s">
        <v>79</v>
      </c>
      <c r="B24" s="32" t="str">
        <f>RIGHT(Transaction[[#This Row],[timestamp]],5)</f>
        <v>21:00</v>
      </c>
      <c r="C24" s="24">
        <f>DATEVALUE(LEFT(Transaction[[#This Row],[timestamp]],10))</f>
        <v>44202</v>
      </c>
      <c r="D24" s="22" t="str">
        <f>TEXT(WEEKDAY(LEFT(Transaction[[#This Row],[timestamp]],10)),"dddd")</f>
        <v>Wednesday</v>
      </c>
      <c r="E24" s="18" t="s">
        <v>80</v>
      </c>
      <c r="F24" s="18">
        <v>3</v>
      </c>
      <c r="G24" s="18">
        <v>4003</v>
      </c>
      <c r="H24" s="18" t="str">
        <f>LEFT(Transaction[[#This Row],[item_id]],2)</f>
        <v>40</v>
      </c>
      <c r="I24" s="18">
        <v>1</v>
      </c>
      <c r="J24" s="18">
        <f>Transaction[[#This Row],[quantity]]*VLOOKUP(Transaction[[#This Row],[item_id]],Item[#All],3,TRUE)</f>
        <v>445000</v>
      </c>
      <c r="K24" s="18">
        <v>48459</v>
      </c>
    </row>
    <row r="25" spans="1:11" ht="12.75">
      <c r="A25" s="24" t="s">
        <v>81</v>
      </c>
      <c r="B25" s="32" t="str">
        <f>RIGHT(Transaction[[#This Row],[timestamp]],5)</f>
        <v>21:47</v>
      </c>
      <c r="C25" s="24">
        <f>DATEVALUE(LEFT(Transaction[[#This Row],[timestamp]],10))</f>
        <v>44202</v>
      </c>
      <c r="D25" s="22" t="str">
        <f>TEXT(WEEKDAY(LEFT(Transaction[[#This Row],[timestamp]],10)),"dddd")</f>
        <v>Wednesday</v>
      </c>
      <c r="E25" s="18" t="s">
        <v>82</v>
      </c>
      <c r="F25" s="18">
        <v>3</v>
      </c>
      <c r="G25" s="18">
        <v>4003</v>
      </c>
      <c r="H25" s="18" t="str">
        <f>LEFT(Transaction[[#This Row],[item_id]],2)</f>
        <v>40</v>
      </c>
      <c r="I25" s="18">
        <v>1</v>
      </c>
      <c r="J25" s="18">
        <f>Transaction[[#This Row],[quantity]]*VLOOKUP(Transaction[[#This Row],[item_id]],Item[#All],3,TRUE)</f>
        <v>445000</v>
      </c>
      <c r="K25" s="18">
        <v>51516</v>
      </c>
    </row>
    <row r="26" spans="1:11" ht="12.75">
      <c r="A26" s="24" t="s">
        <v>83</v>
      </c>
      <c r="B26" s="32" t="str">
        <f>RIGHT(Transaction[[#This Row],[timestamp]],5)</f>
        <v>22:05</v>
      </c>
      <c r="C26" s="24">
        <f>DATEVALUE(LEFT(Transaction[[#This Row],[timestamp]],10))</f>
        <v>44202</v>
      </c>
      <c r="D26" s="22" t="str">
        <f>TEXT(WEEKDAY(LEFT(Transaction[[#This Row],[timestamp]],10)),"dddd")</f>
        <v>Wednesday</v>
      </c>
      <c r="E26" s="18" t="s">
        <v>84</v>
      </c>
      <c r="F26" s="18">
        <v>3</v>
      </c>
      <c r="G26" s="18">
        <v>4005</v>
      </c>
      <c r="H26" s="18" t="str">
        <f>LEFT(Transaction[[#This Row],[item_id]],2)</f>
        <v>40</v>
      </c>
      <c r="I26" s="18">
        <v>1</v>
      </c>
      <c r="J26" s="18">
        <f>Transaction[[#This Row],[quantity]]*VLOOKUP(Transaction[[#This Row],[item_id]],Item[#All],3,TRUE)</f>
        <v>220000</v>
      </c>
      <c r="K26" s="18">
        <v>51349</v>
      </c>
    </row>
    <row r="27" spans="1:11" ht="12.75">
      <c r="A27" s="24" t="s">
        <v>85</v>
      </c>
      <c r="B27" s="32" t="str">
        <f>RIGHT(Transaction[[#This Row],[timestamp]],5)</f>
        <v>22:30</v>
      </c>
      <c r="C27" s="24">
        <f>DATEVALUE(LEFT(Transaction[[#This Row],[timestamp]],10))</f>
        <v>44202</v>
      </c>
      <c r="D27" s="22" t="str">
        <f>TEXT(WEEKDAY(LEFT(Transaction[[#This Row],[timestamp]],10)),"dddd")</f>
        <v>Wednesday</v>
      </c>
      <c r="E27" s="18" t="s">
        <v>86</v>
      </c>
      <c r="F27" s="18">
        <v>3</v>
      </c>
      <c r="G27" s="18">
        <v>4005</v>
      </c>
      <c r="H27" s="18" t="str">
        <f>LEFT(Transaction[[#This Row],[item_id]],2)</f>
        <v>40</v>
      </c>
      <c r="I27" s="18">
        <v>1</v>
      </c>
      <c r="J27" s="18">
        <f>Transaction[[#This Row],[quantity]]*VLOOKUP(Transaction[[#This Row],[item_id]],Item[#All],3,TRUE)</f>
        <v>220000</v>
      </c>
      <c r="K27" s="18">
        <v>51993</v>
      </c>
    </row>
    <row r="28" spans="1:11" ht="12.75">
      <c r="A28" s="24" t="s">
        <v>87</v>
      </c>
      <c r="B28" s="32" t="str">
        <f>RIGHT(Transaction[[#This Row],[timestamp]],5)</f>
        <v>00:03</v>
      </c>
      <c r="C28" s="24">
        <f>DATEVALUE(LEFT(Transaction[[#This Row],[timestamp]],10))</f>
        <v>44203</v>
      </c>
      <c r="D28" s="22" t="str">
        <f>TEXT(WEEKDAY(LEFT(Transaction[[#This Row],[timestamp]],10)),"dddd")</f>
        <v>Thursday</v>
      </c>
      <c r="E28" s="18" t="s">
        <v>88</v>
      </c>
      <c r="F28" s="18">
        <v>4</v>
      </c>
      <c r="G28" s="18">
        <v>4005</v>
      </c>
      <c r="H28" s="18" t="str">
        <f>LEFT(Transaction[[#This Row],[item_id]],2)</f>
        <v>40</v>
      </c>
      <c r="I28" s="18">
        <v>1</v>
      </c>
      <c r="J28" s="18">
        <f>Transaction[[#This Row],[quantity]]*VLOOKUP(Transaction[[#This Row],[item_id]],Item[#All],3,TRUE)</f>
        <v>220000</v>
      </c>
      <c r="K28" s="18">
        <v>61187</v>
      </c>
    </row>
    <row r="29" spans="1:11" ht="12.75">
      <c r="A29" s="24" t="s">
        <v>89</v>
      </c>
      <c r="B29" s="32" t="str">
        <f>RIGHT(Transaction[[#This Row],[timestamp]],5)</f>
        <v>04:43</v>
      </c>
      <c r="C29" s="24">
        <f>DATEVALUE(LEFT(Transaction[[#This Row],[timestamp]],10))</f>
        <v>44204</v>
      </c>
      <c r="D29" s="22" t="str">
        <f>TEXT(WEEKDAY(LEFT(Transaction[[#This Row],[timestamp]],10)),"dddd")</f>
        <v>Friday</v>
      </c>
      <c r="E29" s="18" t="s">
        <v>90</v>
      </c>
      <c r="F29" s="18">
        <v>3</v>
      </c>
      <c r="G29" s="18">
        <v>4003</v>
      </c>
      <c r="H29" s="18" t="str">
        <f>LEFT(Transaction[[#This Row],[item_id]],2)</f>
        <v>40</v>
      </c>
      <c r="I29" s="18">
        <v>1</v>
      </c>
      <c r="J29" s="18">
        <f>Transaction[[#This Row],[quantity]]*VLOOKUP(Transaction[[#This Row],[item_id]],Item[#All],3,TRUE)</f>
        <v>445000</v>
      </c>
      <c r="K29" s="18">
        <v>49286</v>
      </c>
    </row>
    <row r="30" spans="1:11" ht="12.75">
      <c r="A30" s="24" t="s">
        <v>91</v>
      </c>
      <c r="B30" s="32" t="str">
        <f>RIGHT(Transaction[[#This Row],[timestamp]],5)</f>
        <v>07:16</v>
      </c>
      <c r="C30" s="24">
        <f>DATEVALUE(LEFT(Transaction[[#This Row],[timestamp]],10))</f>
        <v>44204</v>
      </c>
      <c r="D30" s="22" t="str">
        <f>TEXT(WEEKDAY(LEFT(Transaction[[#This Row],[timestamp]],10)),"dddd")</f>
        <v>Friday</v>
      </c>
      <c r="E30" s="18" t="s">
        <v>92</v>
      </c>
      <c r="F30" s="18">
        <v>3</v>
      </c>
      <c r="G30" s="18">
        <v>4003</v>
      </c>
      <c r="H30" s="18" t="str">
        <f>LEFT(Transaction[[#This Row],[item_id]],2)</f>
        <v>40</v>
      </c>
      <c r="I30" s="18">
        <v>1</v>
      </c>
      <c r="J30" s="18">
        <f>Transaction[[#This Row],[quantity]]*VLOOKUP(Transaction[[#This Row],[item_id]],Item[#All],3,TRUE)</f>
        <v>445000</v>
      </c>
      <c r="K30" s="18">
        <v>48886</v>
      </c>
    </row>
    <row r="31" spans="1:11" ht="12.75">
      <c r="A31" s="24" t="s">
        <v>93</v>
      </c>
      <c r="B31" s="32" t="str">
        <f>RIGHT(Transaction[[#This Row],[timestamp]],5)</f>
        <v>20:11</v>
      </c>
      <c r="C31" s="24">
        <f>DATEVALUE(LEFT(Transaction[[#This Row],[timestamp]],10))</f>
        <v>44204</v>
      </c>
      <c r="D31" s="22" t="str">
        <f>TEXT(WEEKDAY(LEFT(Transaction[[#This Row],[timestamp]],10)),"dddd")</f>
        <v>Friday</v>
      </c>
      <c r="E31" s="18" t="s">
        <v>94</v>
      </c>
      <c r="F31" s="18">
        <v>3</v>
      </c>
      <c r="G31" s="18">
        <v>4004</v>
      </c>
      <c r="H31" s="18" t="str">
        <f>LEFT(Transaction[[#This Row],[item_id]],2)</f>
        <v>40</v>
      </c>
      <c r="I31" s="18">
        <v>2</v>
      </c>
      <c r="J31" s="18">
        <f>Transaction[[#This Row],[quantity]]*VLOOKUP(Transaction[[#This Row],[item_id]],Item[#All],3,TRUE)</f>
        <v>1370000</v>
      </c>
      <c r="K31" s="18">
        <v>52999</v>
      </c>
    </row>
    <row r="32" spans="1:11" ht="12.75">
      <c r="A32" s="24" t="s">
        <v>95</v>
      </c>
      <c r="B32" s="32" t="str">
        <f>RIGHT(Transaction[[#This Row],[timestamp]],5)</f>
        <v>00:08</v>
      </c>
      <c r="C32" s="24">
        <f>DATEVALUE(LEFT(Transaction[[#This Row],[timestamp]],10))</f>
        <v>44205</v>
      </c>
      <c r="D32" s="22" t="str">
        <f>TEXT(WEEKDAY(LEFT(Transaction[[#This Row],[timestamp]],10)),"dddd")</f>
        <v>Saturday</v>
      </c>
      <c r="E32" s="18" t="s">
        <v>96</v>
      </c>
      <c r="F32" s="18">
        <v>3</v>
      </c>
      <c r="G32" s="18">
        <v>4001</v>
      </c>
      <c r="H32" s="18" t="str">
        <f>LEFT(Transaction[[#This Row],[item_id]],2)</f>
        <v>40</v>
      </c>
      <c r="I32" s="18">
        <v>1</v>
      </c>
      <c r="J32" s="18">
        <f>Transaction[[#This Row],[quantity]]*VLOOKUP(Transaction[[#This Row],[item_id]],Item[#All],3,TRUE)</f>
        <v>177000</v>
      </c>
      <c r="K32" s="18">
        <v>55882</v>
      </c>
    </row>
    <row r="33" spans="1:11" ht="12.75">
      <c r="A33" s="24" t="s">
        <v>97</v>
      </c>
      <c r="B33" s="32" t="str">
        <f>RIGHT(Transaction[[#This Row],[timestamp]],5)</f>
        <v>00:14</v>
      </c>
      <c r="C33" s="24">
        <f>DATEVALUE(LEFT(Transaction[[#This Row],[timestamp]],10))</f>
        <v>44205</v>
      </c>
      <c r="D33" s="22" t="str">
        <f>TEXT(WEEKDAY(LEFT(Transaction[[#This Row],[timestamp]],10)),"dddd")</f>
        <v>Saturday</v>
      </c>
      <c r="E33" s="18" t="s">
        <v>98</v>
      </c>
      <c r="F33" s="18">
        <v>3</v>
      </c>
      <c r="G33" s="18">
        <v>2002</v>
      </c>
      <c r="H33" s="18" t="str">
        <f>LEFT(Transaction[[#This Row],[item_id]],2)</f>
        <v>20</v>
      </c>
      <c r="I33" s="18">
        <v>1</v>
      </c>
      <c r="J33" s="18">
        <f>Transaction[[#This Row],[quantity]]*VLOOKUP(Transaction[[#This Row],[item_id]],Item[#All],3,TRUE)</f>
        <v>10000000</v>
      </c>
      <c r="K33" s="18">
        <v>56475</v>
      </c>
    </row>
    <row r="34" spans="1:11" ht="12.75">
      <c r="A34" s="24" t="s">
        <v>99</v>
      </c>
      <c r="B34" s="32" t="str">
        <f>RIGHT(Transaction[[#This Row],[timestamp]],5)</f>
        <v>00:40</v>
      </c>
      <c r="C34" s="24">
        <f>DATEVALUE(LEFT(Transaction[[#This Row],[timestamp]],10))</f>
        <v>44205</v>
      </c>
      <c r="D34" s="22" t="str">
        <f>TEXT(WEEKDAY(LEFT(Transaction[[#This Row],[timestamp]],10)),"dddd")</f>
        <v>Saturday</v>
      </c>
      <c r="E34" s="18" t="s">
        <v>100</v>
      </c>
      <c r="F34" s="18">
        <v>3</v>
      </c>
      <c r="G34" s="18">
        <v>4002</v>
      </c>
      <c r="H34" s="18" t="str">
        <f>LEFT(Transaction[[#This Row],[item_id]],2)</f>
        <v>40</v>
      </c>
      <c r="I34" s="18">
        <v>1</v>
      </c>
      <c r="J34" s="18">
        <f>Transaction[[#This Row],[quantity]]*VLOOKUP(Transaction[[#This Row],[item_id]],Item[#All],3,TRUE)</f>
        <v>350000</v>
      </c>
      <c r="K34" s="18">
        <v>54319</v>
      </c>
    </row>
    <row r="35" spans="1:11" ht="12.75">
      <c r="A35" s="24" t="s">
        <v>101</v>
      </c>
      <c r="B35" s="32" t="str">
        <f>RIGHT(Transaction[[#This Row],[timestamp]],5)</f>
        <v>13:34</v>
      </c>
      <c r="C35" s="24">
        <f>DATEVALUE(LEFT(Transaction[[#This Row],[timestamp]],10))</f>
        <v>44205</v>
      </c>
      <c r="D35" s="22" t="str">
        <f>TEXT(WEEKDAY(LEFT(Transaction[[#This Row],[timestamp]],10)),"dddd")</f>
        <v>Saturday</v>
      </c>
      <c r="E35" s="18" t="s">
        <v>102</v>
      </c>
      <c r="F35" s="18">
        <v>3</v>
      </c>
      <c r="G35" s="18">
        <v>4001</v>
      </c>
      <c r="H35" s="18" t="str">
        <f>LEFT(Transaction[[#This Row],[item_id]],2)</f>
        <v>40</v>
      </c>
      <c r="I35" s="18">
        <v>1</v>
      </c>
      <c r="J35" s="18">
        <f>Transaction[[#This Row],[quantity]]*VLOOKUP(Transaction[[#This Row],[item_id]],Item[#All],3,TRUE)</f>
        <v>177000</v>
      </c>
      <c r="K35" s="18">
        <v>46843</v>
      </c>
    </row>
    <row r="36" spans="1:11" ht="12.75">
      <c r="A36" s="24" t="s">
        <v>103</v>
      </c>
      <c r="B36" s="32" t="str">
        <f>RIGHT(Transaction[[#This Row],[timestamp]],5)</f>
        <v>21:00</v>
      </c>
      <c r="C36" s="24">
        <f>DATEVALUE(LEFT(Transaction[[#This Row],[timestamp]],10))</f>
        <v>44205</v>
      </c>
      <c r="D36" s="22" t="str">
        <f>TEXT(WEEKDAY(LEFT(Transaction[[#This Row],[timestamp]],10)),"dddd")</f>
        <v>Saturday</v>
      </c>
      <c r="E36" s="18" t="s">
        <v>104</v>
      </c>
      <c r="F36" s="18">
        <v>3</v>
      </c>
      <c r="G36" s="18">
        <v>4003</v>
      </c>
      <c r="H36" s="18" t="str">
        <f>LEFT(Transaction[[#This Row],[item_id]],2)</f>
        <v>40</v>
      </c>
      <c r="I36" s="18">
        <v>1</v>
      </c>
      <c r="J36" s="18">
        <f>Transaction[[#This Row],[quantity]]*VLOOKUP(Transaction[[#This Row],[item_id]],Item[#All],3,TRUE)</f>
        <v>445000</v>
      </c>
      <c r="K36" s="18">
        <v>59302</v>
      </c>
    </row>
    <row r="37" spans="1:11" ht="12.75">
      <c r="A37" s="24" t="s">
        <v>105</v>
      </c>
      <c r="B37" s="32" t="str">
        <f>RIGHT(Transaction[[#This Row],[timestamp]],5)</f>
        <v>21:06</v>
      </c>
      <c r="C37" s="24">
        <f>DATEVALUE(LEFT(Transaction[[#This Row],[timestamp]],10))</f>
        <v>44205</v>
      </c>
      <c r="D37" s="22" t="str">
        <f>TEXT(WEEKDAY(LEFT(Transaction[[#This Row],[timestamp]],10)),"dddd")</f>
        <v>Saturday</v>
      </c>
      <c r="E37" s="18" t="s">
        <v>106</v>
      </c>
      <c r="F37" s="18">
        <v>3</v>
      </c>
      <c r="G37" s="18">
        <v>4001</v>
      </c>
      <c r="H37" s="18" t="str">
        <f>LEFT(Transaction[[#This Row],[item_id]],2)</f>
        <v>40</v>
      </c>
      <c r="I37" s="18">
        <v>1</v>
      </c>
      <c r="J37" s="18">
        <f>Transaction[[#This Row],[quantity]]*VLOOKUP(Transaction[[#This Row],[item_id]],Item[#All],3,TRUE)</f>
        <v>177000</v>
      </c>
      <c r="K37" s="18">
        <v>48771</v>
      </c>
    </row>
    <row r="38" spans="1:11" ht="12.75">
      <c r="A38" s="24" t="s">
        <v>107</v>
      </c>
      <c r="B38" s="32" t="str">
        <f>RIGHT(Transaction[[#This Row],[timestamp]],5)</f>
        <v>00:03</v>
      </c>
      <c r="C38" s="24">
        <f>DATEVALUE(LEFT(Transaction[[#This Row],[timestamp]],10))</f>
        <v>44206</v>
      </c>
      <c r="D38" s="22" t="str">
        <f>TEXT(WEEKDAY(LEFT(Transaction[[#This Row],[timestamp]],10)),"dddd")</f>
        <v>Sunday</v>
      </c>
      <c r="E38" s="18" t="s">
        <v>108</v>
      </c>
      <c r="F38" s="18">
        <v>4</v>
      </c>
      <c r="G38" s="18">
        <v>4003</v>
      </c>
      <c r="H38" s="18" t="str">
        <f>LEFT(Transaction[[#This Row],[item_id]],2)</f>
        <v>40</v>
      </c>
      <c r="I38" s="18">
        <v>1</v>
      </c>
      <c r="J38" s="18">
        <f>Transaction[[#This Row],[quantity]]*VLOOKUP(Transaction[[#This Row],[item_id]],Item[#All],3,TRUE)</f>
        <v>445000</v>
      </c>
      <c r="K38" s="18">
        <v>50224</v>
      </c>
    </row>
    <row r="39" spans="1:11" ht="12.75">
      <c r="A39" s="24" t="s">
        <v>109</v>
      </c>
      <c r="B39" s="32" t="str">
        <f>RIGHT(Transaction[[#This Row],[timestamp]],5)</f>
        <v>00:45</v>
      </c>
      <c r="C39" s="24">
        <f>DATEVALUE(LEFT(Transaction[[#This Row],[timestamp]],10))</f>
        <v>44206</v>
      </c>
      <c r="D39" s="22" t="str">
        <f>TEXT(WEEKDAY(LEFT(Transaction[[#This Row],[timestamp]],10)),"dddd")</f>
        <v>Sunday</v>
      </c>
      <c r="E39" s="18" t="s">
        <v>110</v>
      </c>
      <c r="F39" s="18">
        <v>3</v>
      </c>
      <c r="G39" s="18">
        <v>1005</v>
      </c>
      <c r="H39" s="18" t="str">
        <f>LEFT(Transaction[[#This Row],[item_id]],2)</f>
        <v>10</v>
      </c>
      <c r="I39" s="18">
        <v>1</v>
      </c>
      <c r="J39" s="18">
        <f>Transaction[[#This Row],[quantity]]*VLOOKUP(Transaction[[#This Row],[item_id]],Item[#All],3,TRUE)</f>
        <v>4690000</v>
      </c>
      <c r="K39" s="18">
        <v>60734</v>
      </c>
    </row>
    <row r="40" spans="1:11" ht="12.75">
      <c r="A40" s="24" t="s">
        <v>111</v>
      </c>
      <c r="B40" s="32" t="str">
        <f>RIGHT(Transaction[[#This Row],[timestamp]],5)</f>
        <v>00:53</v>
      </c>
      <c r="C40" s="24">
        <f>DATEVALUE(LEFT(Transaction[[#This Row],[timestamp]],10))</f>
        <v>44206</v>
      </c>
      <c r="D40" s="22" t="str">
        <f>TEXT(WEEKDAY(LEFT(Transaction[[#This Row],[timestamp]],10)),"dddd")</f>
        <v>Sunday</v>
      </c>
      <c r="E40" s="18" t="s">
        <v>112</v>
      </c>
      <c r="F40" s="18">
        <v>3</v>
      </c>
      <c r="G40" s="18">
        <v>1004</v>
      </c>
      <c r="H40" s="18" t="str">
        <f>LEFT(Transaction[[#This Row],[item_id]],2)</f>
        <v>10</v>
      </c>
      <c r="I40" s="18">
        <v>1</v>
      </c>
      <c r="J40" s="18">
        <f>Transaction[[#This Row],[quantity]]*VLOOKUP(Transaction[[#This Row],[item_id]],Item[#All],3,TRUE)</f>
        <v>2690000</v>
      </c>
      <c r="K40" s="19">
        <v>49131</v>
      </c>
    </row>
    <row r="41" spans="1:11" ht="12.75">
      <c r="A41" s="24" t="s">
        <v>113</v>
      </c>
      <c r="B41" s="32" t="str">
        <f>RIGHT(Transaction[[#This Row],[timestamp]],5)</f>
        <v>01:10</v>
      </c>
      <c r="C41" s="24">
        <f>DATEVALUE(LEFT(Transaction[[#This Row],[timestamp]],10))</f>
        <v>44206</v>
      </c>
      <c r="D41" s="22" t="str">
        <f>TEXT(WEEKDAY(LEFT(Transaction[[#This Row],[timestamp]],10)),"dddd")</f>
        <v>Sunday</v>
      </c>
      <c r="E41" s="18" t="s">
        <v>114</v>
      </c>
      <c r="F41" s="18">
        <v>3</v>
      </c>
      <c r="G41" s="18">
        <v>4004</v>
      </c>
      <c r="H41" s="18" t="str">
        <f>LEFT(Transaction[[#This Row],[item_id]],2)</f>
        <v>40</v>
      </c>
      <c r="I41" s="18">
        <v>1</v>
      </c>
      <c r="J41" s="18">
        <f>Transaction[[#This Row],[quantity]]*VLOOKUP(Transaction[[#This Row],[item_id]],Item[#All],3,TRUE)</f>
        <v>685000</v>
      </c>
      <c r="K41" s="18">
        <v>50391</v>
      </c>
    </row>
    <row r="42" spans="1:11" ht="12.75">
      <c r="A42" s="24" t="s">
        <v>115</v>
      </c>
      <c r="B42" s="32" t="str">
        <f>RIGHT(Transaction[[#This Row],[timestamp]],5)</f>
        <v>06:04</v>
      </c>
      <c r="C42" s="24">
        <f>DATEVALUE(LEFT(Transaction[[#This Row],[timestamp]],10))</f>
        <v>44206</v>
      </c>
      <c r="D42" s="22" t="str">
        <f>TEXT(WEEKDAY(LEFT(Transaction[[#This Row],[timestamp]],10)),"dddd")</f>
        <v>Sunday</v>
      </c>
      <c r="E42" s="18" t="s">
        <v>116</v>
      </c>
      <c r="F42" s="18">
        <v>3</v>
      </c>
      <c r="G42" s="18">
        <v>4004</v>
      </c>
      <c r="H42" s="18" t="str">
        <f>LEFT(Transaction[[#This Row],[item_id]],2)</f>
        <v>40</v>
      </c>
      <c r="I42" s="18">
        <v>1</v>
      </c>
      <c r="J42" s="18">
        <f>Transaction[[#This Row],[quantity]]*VLOOKUP(Transaction[[#This Row],[item_id]],Item[#All],3,TRUE)</f>
        <v>685000</v>
      </c>
      <c r="K42" s="18">
        <v>54371</v>
      </c>
    </row>
    <row r="43" spans="1:11" ht="12.75">
      <c r="A43" s="24" t="s">
        <v>117</v>
      </c>
      <c r="B43" s="32" t="str">
        <f>RIGHT(Transaction[[#This Row],[timestamp]],5)</f>
        <v>07:06</v>
      </c>
      <c r="C43" s="24">
        <f>DATEVALUE(LEFT(Transaction[[#This Row],[timestamp]],10))</f>
        <v>44206</v>
      </c>
      <c r="D43" s="22" t="str">
        <f>TEXT(WEEKDAY(LEFT(Transaction[[#This Row],[timestamp]],10)),"dddd")</f>
        <v>Sunday</v>
      </c>
      <c r="E43" s="18" t="s">
        <v>118</v>
      </c>
      <c r="F43" s="18">
        <v>3</v>
      </c>
      <c r="G43" s="18">
        <v>4004</v>
      </c>
      <c r="H43" s="18" t="str">
        <f>LEFT(Transaction[[#This Row],[item_id]],2)</f>
        <v>40</v>
      </c>
      <c r="I43" s="18">
        <v>1</v>
      </c>
      <c r="J43" s="18">
        <f>Transaction[[#This Row],[quantity]]*VLOOKUP(Transaction[[#This Row],[item_id]],Item[#All],3,TRUE)</f>
        <v>685000</v>
      </c>
      <c r="K43" s="18">
        <v>54089</v>
      </c>
    </row>
    <row r="44" spans="1:11" ht="12.75">
      <c r="A44" s="24" t="s">
        <v>119</v>
      </c>
      <c r="B44" s="32" t="str">
        <f>RIGHT(Transaction[[#This Row],[timestamp]],5)</f>
        <v>12:46</v>
      </c>
      <c r="C44" s="24">
        <f>DATEVALUE(LEFT(Transaction[[#This Row],[timestamp]],10))</f>
        <v>44206</v>
      </c>
      <c r="D44" s="22" t="str">
        <f>TEXT(WEEKDAY(LEFT(Transaction[[#This Row],[timestamp]],10)),"dddd")</f>
        <v>Sunday</v>
      </c>
      <c r="E44" s="18" t="s">
        <v>120</v>
      </c>
      <c r="F44" s="18">
        <v>3</v>
      </c>
      <c r="G44" s="18">
        <v>4001</v>
      </c>
      <c r="H44" s="18" t="str">
        <f>LEFT(Transaction[[#This Row],[item_id]],2)</f>
        <v>40</v>
      </c>
      <c r="I44" s="18">
        <v>1</v>
      </c>
      <c r="J44" s="18">
        <f>Transaction[[#This Row],[quantity]]*VLOOKUP(Transaction[[#This Row],[item_id]],Item[#All],3,TRUE)</f>
        <v>177000</v>
      </c>
      <c r="K44" s="18">
        <v>51007</v>
      </c>
    </row>
    <row r="45" spans="1:11" ht="12.75">
      <c r="A45" s="24" t="s">
        <v>121</v>
      </c>
      <c r="B45" s="32" t="str">
        <f>RIGHT(Transaction[[#This Row],[timestamp]],5)</f>
        <v>13:03</v>
      </c>
      <c r="C45" s="24">
        <f>DATEVALUE(LEFT(Transaction[[#This Row],[timestamp]],10))</f>
        <v>44206</v>
      </c>
      <c r="D45" s="22" t="str">
        <f>TEXT(WEEKDAY(LEFT(Transaction[[#This Row],[timestamp]],10)),"dddd")</f>
        <v>Sunday</v>
      </c>
      <c r="E45" s="18" t="s">
        <v>122</v>
      </c>
      <c r="F45" s="18">
        <v>3</v>
      </c>
      <c r="G45" s="18">
        <v>4003</v>
      </c>
      <c r="H45" s="18" t="str">
        <f>LEFT(Transaction[[#This Row],[item_id]],2)</f>
        <v>40</v>
      </c>
      <c r="I45" s="18">
        <v>1</v>
      </c>
      <c r="J45" s="18">
        <f>Transaction[[#This Row],[quantity]]*VLOOKUP(Transaction[[#This Row],[item_id]],Item[#All],3,TRUE)</f>
        <v>445000</v>
      </c>
      <c r="K45" s="19">
        <v>47779</v>
      </c>
    </row>
    <row r="46" spans="1:11" ht="12.75">
      <c r="A46" s="24" t="s">
        <v>123</v>
      </c>
      <c r="B46" s="32" t="str">
        <f>RIGHT(Transaction[[#This Row],[timestamp]],5)</f>
        <v>13:30</v>
      </c>
      <c r="C46" s="24">
        <f>DATEVALUE(LEFT(Transaction[[#This Row],[timestamp]],10))</f>
        <v>44206</v>
      </c>
      <c r="D46" s="22" t="str">
        <f>TEXT(WEEKDAY(LEFT(Transaction[[#This Row],[timestamp]],10)),"dddd")</f>
        <v>Sunday</v>
      </c>
      <c r="E46" s="18" t="s">
        <v>124</v>
      </c>
      <c r="F46" s="18">
        <v>3</v>
      </c>
      <c r="G46" s="18">
        <v>3002</v>
      </c>
      <c r="H46" s="18" t="str">
        <f>LEFT(Transaction[[#This Row],[item_id]],2)</f>
        <v>30</v>
      </c>
      <c r="I46" s="18">
        <v>1</v>
      </c>
      <c r="J46" s="18">
        <f>Transaction[[#This Row],[quantity]]*VLOOKUP(Transaction[[#This Row],[item_id]],Item[#All],3,TRUE)</f>
        <v>399000</v>
      </c>
      <c r="K46" s="18">
        <v>55011</v>
      </c>
    </row>
    <row r="47" spans="1:11" ht="12.75">
      <c r="A47" s="24" t="s">
        <v>125</v>
      </c>
      <c r="B47" s="32" t="str">
        <f>RIGHT(Transaction[[#This Row],[timestamp]],5)</f>
        <v>16:02</v>
      </c>
      <c r="C47" s="24">
        <f>DATEVALUE(LEFT(Transaction[[#This Row],[timestamp]],10))</f>
        <v>44206</v>
      </c>
      <c r="D47" s="22" t="str">
        <f>TEXT(WEEKDAY(LEFT(Transaction[[#This Row],[timestamp]],10)),"dddd")</f>
        <v>Sunday</v>
      </c>
      <c r="E47" s="18" t="s">
        <v>126</v>
      </c>
      <c r="F47" s="18">
        <v>3</v>
      </c>
      <c r="G47" s="18">
        <v>4003</v>
      </c>
      <c r="H47" s="18" t="str">
        <f>LEFT(Transaction[[#This Row],[item_id]],2)</f>
        <v>40</v>
      </c>
      <c r="I47" s="18">
        <v>1</v>
      </c>
      <c r="J47" s="18">
        <f>Transaction[[#This Row],[quantity]]*VLOOKUP(Transaction[[#This Row],[item_id]],Item[#All],3,TRUE)</f>
        <v>445000</v>
      </c>
      <c r="K47" s="18">
        <v>52766</v>
      </c>
    </row>
    <row r="48" spans="1:11" ht="12.75">
      <c r="A48" s="24" t="s">
        <v>127</v>
      </c>
      <c r="B48" s="32" t="str">
        <f>RIGHT(Transaction[[#This Row],[timestamp]],5)</f>
        <v>16:04</v>
      </c>
      <c r="C48" s="24">
        <f>DATEVALUE(LEFT(Transaction[[#This Row],[timestamp]],10))</f>
        <v>44206</v>
      </c>
      <c r="D48" s="22" t="str">
        <f>TEXT(WEEKDAY(LEFT(Transaction[[#This Row],[timestamp]],10)),"dddd")</f>
        <v>Sunday</v>
      </c>
      <c r="E48" s="18" t="s">
        <v>128</v>
      </c>
      <c r="F48" s="18">
        <v>3</v>
      </c>
      <c r="G48" s="18">
        <v>3002</v>
      </c>
      <c r="H48" s="18" t="str">
        <f>LEFT(Transaction[[#This Row],[item_id]],2)</f>
        <v>30</v>
      </c>
      <c r="I48" s="18">
        <v>1</v>
      </c>
      <c r="J48" s="18">
        <f>Transaction[[#This Row],[quantity]]*VLOOKUP(Transaction[[#This Row],[item_id]],Item[#All],3,TRUE)</f>
        <v>399000</v>
      </c>
      <c r="K48" s="18">
        <v>52393</v>
      </c>
    </row>
    <row r="49" spans="1:11" ht="12.75">
      <c r="A49" s="24" t="s">
        <v>129</v>
      </c>
      <c r="B49" s="32" t="str">
        <f>RIGHT(Transaction[[#This Row],[timestamp]],5)</f>
        <v>20:17</v>
      </c>
      <c r="C49" s="24">
        <f>DATEVALUE(LEFT(Transaction[[#This Row],[timestamp]],10))</f>
        <v>44206</v>
      </c>
      <c r="D49" s="22" t="str">
        <f>TEXT(WEEKDAY(LEFT(Transaction[[#This Row],[timestamp]],10)),"dddd")</f>
        <v>Sunday</v>
      </c>
      <c r="E49" s="18" t="s">
        <v>130</v>
      </c>
      <c r="F49" s="18">
        <v>3</v>
      </c>
      <c r="G49" s="18">
        <v>4002</v>
      </c>
      <c r="H49" s="18" t="str">
        <f>LEFT(Transaction[[#This Row],[item_id]],2)</f>
        <v>40</v>
      </c>
      <c r="I49" s="18">
        <v>1</v>
      </c>
      <c r="J49" s="18">
        <f>Transaction[[#This Row],[quantity]]*VLOOKUP(Transaction[[#This Row],[item_id]],Item[#All],3,TRUE)</f>
        <v>350000</v>
      </c>
      <c r="K49" s="18">
        <v>51479</v>
      </c>
    </row>
    <row r="50" spans="1:11" ht="12.75">
      <c r="A50" s="24" t="s">
        <v>131</v>
      </c>
      <c r="B50" s="32" t="str">
        <f>RIGHT(Transaction[[#This Row],[timestamp]],5)</f>
        <v>20:24</v>
      </c>
      <c r="C50" s="24">
        <f>DATEVALUE(LEFT(Transaction[[#This Row],[timestamp]],10))</f>
        <v>44206</v>
      </c>
      <c r="D50" s="22" t="str">
        <f>TEXT(WEEKDAY(LEFT(Transaction[[#This Row],[timestamp]],10)),"dddd")</f>
        <v>Sunday</v>
      </c>
      <c r="E50" s="18" t="s">
        <v>132</v>
      </c>
      <c r="F50" s="18">
        <v>3</v>
      </c>
      <c r="G50" s="18">
        <v>3004</v>
      </c>
      <c r="H50" s="18" t="str">
        <f>LEFT(Transaction[[#This Row],[item_id]],2)</f>
        <v>30</v>
      </c>
      <c r="I50" s="18">
        <v>1</v>
      </c>
      <c r="J50" s="18">
        <f>Transaction[[#This Row],[quantity]]*VLOOKUP(Transaction[[#This Row],[item_id]],Item[#All],3,TRUE)</f>
        <v>170000</v>
      </c>
      <c r="K50" s="18">
        <v>48505</v>
      </c>
    </row>
    <row r="51" spans="1:11" ht="12.75">
      <c r="A51" s="24" t="s">
        <v>133</v>
      </c>
      <c r="B51" s="32" t="str">
        <f>RIGHT(Transaction[[#This Row],[timestamp]],5)</f>
        <v>21:01</v>
      </c>
      <c r="C51" s="24">
        <f>DATEVALUE(LEFT(Transaction[[#This Row],[timestamp]],10))</f>
        <v>44206</v>
      </c>
      <c r="D51" s="22" t="str">
        <f>TEXT(WEEKDAY(LEFT(Transaction[[#This Row],[timestamp]],10)),"dddd")</f>
        <v>Sunday</v>
      </c>
      <c r="E51" s="18" t="s">
        <v>134</v>
      </c>
      <c r="F51" s="18">
        <v>3</v>
      </c>
      <c r="G51" s="18">
        <v>4002</v>
      </c>
      <c r="H51" s="18" t="str">
        <f>LEFT(Transaction[[#This Row],[item_id]],2)</f>
        <v>40</v>
      </c>
      <c r="I51" s="18">
        <v>1</v>
      </c>
      <c r="J51" s="18">
        <f>Transaction[[#This Row],[quantity]]*VLOOKUP(Transaction[[#This Row],[item_id]],Item[#All],3,TRUE)</f>
        <v>350000</v>
      </c>
      <c r="K51" s="18">
        <v>55259</v>
      </c>
    </row>
    <row r="52" spans="1:11" ht="12.75">
      <c r="A52" s="24" t="s">
        <v>133</v>
      </c>
      <c r="B52" s="32" t="str">
        <f>RIGHT(Transaction[[#This Row],[timestamp]],5)</f>
        <v>21:01</v>
      </c>
      <c r="C52" s="24">
        <f>DATEVALUE(LEFT(Transaction[[#This Row],[timestamp]],10))</f>
        <v>44206</v>
      </c>
      <c r="D52" s="22" t="str">
        <f>TEXT(WEEKDAY(LEFT(Transaction[[#This Row],[timestamp]],10)),"dddd")</f>
        <v>Sunday</v>
      </c>
      <c r="E52" s="18" t="s">
        <v>135</v>
      </c>
      <c r="F52" s="18">
        <v>3</v>
      </c>
      <c r="G52" s="18">
        <v>4003</v>
      </c>
      <c r="H52" s="18" t="str">
        <f>LEFT(Transaction[[#This Row],[item_id]],2)</f>
        <v>40</v>
      </c>
      <c r="I52" s="18">
        <v>1</v>
      </c>
      <c r="J52" s="18">
        <f>Transaction[[#This Row],[quantity]]*VLOOKUP(Transaction[[#This Row],[item_id]],Item[#All],3,TRUE)</f>
        <v>445000</v>
      </c>
      <c r="K52" s="18">
        <v>56204</v>
      </c>
    </row>
    <row r="53" spans="1:11" ht="12.75">
      <c r="A53" s="24" t="s">
        <v>136</v>
      </c>
      <c r="B53" s="32" t="str">
        <f>RIGHT(Transaction[[#This Row],[timestamp]],5)</f>
        <v>21:10</v>
      </c>
      <c r="C53" s="24">
        <f>DATEVALUE(LEFT(Transaction[[#This Row],[timestamp]],10))</f>
        <v>44206</v>
      </c>
      <c r="D53" s="22" t="str">
        <f>TEXT(WEEKDAY(LEFT(Transaction[[#This Row],[timestamp]],10)),"dddd")</f>
        <v>Sunday</v>
      </c>
      <c r="E53" s="18" t="s">
        <v>137</v>
      </c>
      <c r="F53" s="18">
        <v>3</v>
      </c>
      <c r="G53" s="18">
        <v>3003</v>
      </c>
      <c r="H53" s="18" t="str">
        <f>LEFT(Transaction[[#This Row],[item_id]],2)</f>
        <v>30</v>
      </c>
      <c r="I53" s="18">
        <v>1</v>
      </c>
      <c r="J53" s="18">
        <f>Transaction[[#This Row],[quantity]]*VLOOKUP(Transaction[[#This Row],[item_id]],Item[#All],3,TRUE)</f>
        <v>5490000</v>
      </c>
      <c r="K53" s="19">
        <v>47432</v>
      </c>
    </row>
    <row r="54" spans="1:11" ht="12.75">
      <c r="A54" s="24" t="s">
        <v>138</v>
      </c>
      <c r="B54" s="32" t="str">
        <f>RIGHT(Transaction[[#This Row],[timestamp]],5)</f>
        <v>21:35</v>
      </c>
      <c r="C54" s="24">
        <f>DATEVALUE(LEFT(Transaction[[#This Row],[timestamp]],10))</f>
        <v>44206</v>
      </c>
      <c r="D54" s="22" t="str">
        <f>TEXT(WEEKDAY(LEFT(Transaction[[#This Row],[timestamp]],10)),"dddd")</f>
        <v>Sunday</v>
      </c>
      <c r="E54" s="18" t="s">
        <v>139</v>
      </c>
      <c r="F54" s="18">
        <v>3</v>
      </c>
      <c r="G54" s="18">
        <v>3004</v>
      </c>
      <c r="H54" s="18" t="str">
        <f>LEFT(Transaction[[#This Row],[item_id]],2)</f>
        <v>30</v>
      </c>
      <c r="I54" s="18">
        <v>1</v>
      </c>
      <c r="J54" s="18">
        <f>Transaction[[#This Row],[quantity]]*VLOOKUP(Transaction[[#This Row],[item_id]],Item[#All],3,TRUE)</f>
        <v>170000</v>
      </c>
      <c r="K54" s="18">
        <v>58035</v>
      </c>
    </row>
    <row r="55" spans="1:11" ht="12.75">
      <c r="A55" s="24" t="s">
        <v>140</v>
      </c>
      <c r="B55" s="32" t="str">
        <f>RIGHT(Transaction[[#This Row],[timestamp]],5)</f>
        <v>21:40</v>
      </c>
      <c r="C55" s="24">
        <f>DATEVALUE(LEFT(Transaction[[#This Row],[timestamp]],10))</f>
        <v>44206</v>
      </c>
      <c r="D55" s="22" t="str">
        <f>TEXT(WEEKDAY(LEFT(Transaction[[#This Row],[timestamp]],10)),"dddd")</f>
        <v>Sunday</v>
      </c>
      <c r="E55" s="18" t="s">
        <v>141</v>
      </c>
      <c r="F55" s="18">
        <v>3</v>
      </c>
      <c r="G55" s="18">
        <v>4005</v>
      </c>
      <c r="H55" s="18" t="str">
        <f>LEFT(Transaction[[#This Row],[item_id]],2)</f>
        <v>40</v>
      </c>
      <c r="I55" s="18">
        <v>1</v>
      </c>
      <c r="J55" s="18">
        <f>Transaction[[#This Row],[quantity]]*VLOOKUP(Transaction[[#This Row],[item_id]],Item[#All],3,TRUE)</f>
        <v>220000</v>
      </c>
      <c r="K55" s="18">
        <v>49171</v>
      </c>
    </row>
    <row r="56" spans="1:11" ht="12.75">
      <c r="A56" s="24" t="s">
        <v>142</v>
      </c>
      <c r="B56" s="32" t="str">
        <f>RIGHT(Transaction[[#This Row],[timestamp]],5)</f>
        <v>00:04</v>
      </c>
      <c r="C56" s="24">
        <f>DATEVALUE(LEFT(Transaction[[#This Row],[timestamp]],10))</f>
        <v>44207</v>
      </c>
      <c r="D56" s="22" t="str">
        <f>TEXT(WEEKDAY(LEFT(Transaction[[#This Row],[timestamp]],10)),"dddd")</f>
        <v>Monday</v>
      </c>
      <c r="E56" s="18" t="s">
        <v>143</v>
      </c>
      <c r="F56" s="18">
        <v>3</v>
      </c>
      <c r="G56" s="18">
        <v>4004</v>
      </c>
      <c r="H56" s="18" t="str">
        <f>LEFT(Transaction[[#This Row],[item_id]],2)</f>
        <v>40</v>
      </c>
      <c r="I56" s="18">
        <v>1</v>
      </c>
      <c r="J56" s="18">
        <f>Transaction[[#This Row],[quantity]]*VLOOKUP(Transaction[[#This Row],[item_id]],Item[#All],3,TRUE)</f>
        <v>685000</v>
      </c>
      <c r="K56" s="18">
        <v>53440</v>
      </c>
    </row>
    <row r="57" spans="1:11" ht="12.75">
      <c r="A57" s="24" t="s">
        <v>144</v>
      </c>
      <c r="B57" s="32" t="str">
        <f>RIGHT(Transaction[[#This Row],[timestamp]],5)</f>
        <v>21:29</v>
      </c>
      <c r="C57" s="24">
        <f>DATEVALUE(LEFT(Transaction[[#This Row],[timestamp]],10))</f>
        <v>44207</v>
      </c>
      <c r="D57" s="22" t="str">
        <f>TEXT(WEEKDAY(LEFT(Transaction[[#This Row],[timestamp]],10)),"dddd")</f>
        <v>Monday</v>
      </c>
      <c r="E57" s="18" t="s">
        <v>145</v>
      </c>
      <c r="F57" s="18">
        <v>3</v>
      </c>
      <c r="G57" s="18">
        <v>3001</v>
      </c>
      <c r="H57" s="18" t="str">
        <f>LEFT(Transaction[[#This Row],[item_id]],2)</f>
        <v>30</v>
      </c>
      <c r="I57" s="18">
        <v>1</v>
      </c>
      <c r="J57" s="18">
        <f>Transaction[[#This Row],[quantity]]*VLOOKUP(Transaction[[#This Row],[item_id]],Item[#All],3,TRUE)</f>
        <v>8500000</v>
      </c>
      <c r="K57" s="19">
        <v>47455</v>
      </c>
    </row>
    <row r="58" spans="1:11" ht="12.75">
      <c r="A58" s="24" t="s">
        <v>146</v>
      </c>
      <c r="B58" s="32" t="str">
        <f>RIGHT(Transaction[[#This Row],[timestamp]],5)</f>
        <v>23:28</v>
      </c>
      <c r="C58" s="24">
        <f>DATEVALUE(LEFT(Transaction[[#This Row],[timestamp]],10))</f>
        <v>44207</v>
      </c>
      <c r="D58" s="22" t="str">
        <f>TEXT(WEEKDAY(LEFT(Transaction[[#This Row],[timestamp]],10)),"dddd")</f>
        <v>Monday</v>
      </c>
      <c r="E58" s="18" t="s">
        <v>147</v>
      </c>
      <c r="F58" s="18">
        <v>3</v>
      </c>
      <c r="G58" s="18">
        <v>3001</v>
      </c>
      <c r="H58" s="18" t="str">
        <f>LEFT(Transaction[[#This Row],[item_id]],2)</f>
        <v>30</v>
      </c>
      <c r="I58" s="18">
        <v>1</v>
      </c>
      <c r="J58" s="18">
        <f>Transaction[[#This Row],[quantity]]*VLOOKUP(Transaction[[#This Row],[item_id]],Item[#All],3,TRUE)</f>
        <v>8500000</v>
      </c>
      <c r="K58" s="18">
        <v>57788</v>
      </c>
    </row>
    <row r="59" spans="1:11" ht="12.75">
      <c r="A59" s="24" t="s">
        <v>148</v>
      </c>
      <c r="B59" s="32" t="str">
        <f>RIGHT(Transaction[[#This Row],[timestamp]],5)</f>
        <v>00:22</v>
      </c>
      <c r="C59" s="24">
        <f>DATEVALUE(LEFT(Transaction[[#This Row],[timestamp]],10))</f>
        <v>44208</v>
      </c>
      <c r="D59" s="22" t="str">
        <f>TEXT(WEEKDAY(LEFT(Transaction[[#This Row],[timestamp]],10)),"dddd")</f>
        <v>Tuesday</v>
      </c>
      <c r="E59" s="18" t="s">
        <v>149</v>
      </c>
      <c r="F59" s="18">
        <v>3</v>
      </c>
      <c r="G59" s="18">
        <v>3004</v>
      </c>
      <c r="H59" s="18" t="str">
        <f>LEFT(Transaction[[#This Row],[item_id]],2)</f>
        <v>30</v>
      </c>
      <c r="I59" s="18">
        <v>1</v>
      </c>
      <c r="J59" s="18">
        <f>Transaction[[#This Row],[quantity]]*VLOOKUP(Transaction[[#This Row],[item_id]],Item[#All],3,TRUE)</f>
        <v>170000</v>
      </c>
      <c r="K59" s="18">
        <v>48672</v>
      </c>
    </row>
    <row r="60" spans="1:11" ht="12.75">
      <c r="A60" s="24" t="s">
        <v>150</v>
      </c>
      <c r="B60" s="32" t="str">
        <f>RIGHT(Transaction[[#This Row],[timestamp]],5)</f>
        <v>00:51</v>
      </c>
      <c r="C60" s="24">
        <f>DATEVALUE(LEFT(Transaction[[#This Row],[timestamp]],10))</f>
        <v>44208</v>
      </c>
      <c r="D60" s="22" t="str">
        <f>TEXT(WEEKDAY(LEFT(Transaction[[#This Row],[timestamp]],10)),"dddd")</f>
        <v>Tuesday</v>
      </c>
      <c r="E60" s="18" t="s">
        <v>151</v>
      </c>
      <c r="F60" s="18">
        <v>3</v>
      </c>
      <c r="G60" s="18">
        <v>4002</v>
      </c>
      <c r="H60" s="18" t="str">
        <f>LEFT(Transaction[[#This Row],[item_id]],2)</f>
        <v>40</v>
      </c>
      <c r="I60" s="18">
        <v>1</v>
      </c>
      <c r="J60" s="18">
        <f>Transaction[[#This Row],[quantity]]*VLOOKUP(Transaction[[#This Row],[item_id]],Item[#All],3,TRUE)</f>
        <v>350000</v>
      </c>
      <c r="K60" s="18">
        <v>52105</v>
      </c>
    </row>
    <row r="61" spans="1:11" ht="12.75">
      <c r="A61" s="24" t="s">
        <v>150</v>
      </c>
      <c r="B61" s="32" t="str">
        <f>RIGHT(Transaction[[#This Row],[timestamp]],5)</f>
        <v>00:51</v>
      </c>
      <c r="C61" s="24">
        <f>DATEVALUE(LEFT(Transaction[[#This Row],[timestamp]],10))</f>
        <v>44208</v>
      </c>
      <c r="D61" s="22" t="str">
        <f>TEXT(WEEKDAY(LEFT(Transaction[[#This Row],[timestamp]],10)),"dddd")</f>
        <v>Tuesday</v>
      </c>
      <c r="E61" s="18" t="s">
        <v>151</v>
      </c>
      <c r="F61" s="18">
        <v>3</v>
      </c>
      <c r="G61" s="18">
        <v>3001</v>
      </c>
      <c r="H61" s="18" t="str">
        <f>LEFT(Transaction[[#This Row],[item_id]],2)</f>
        <v>30</v>
      </c>
      <c r="I61" s="18">
        <v>1</v>
      </c>
      <c r="J61" s="18">
        <f>Transaction[[#This Row],[quantity]]*VLOOKUP(Transaction[[#This Row],[item_id]],Item[#All],3,TRUE)</f>
        <v>8500000</v>
      </c>
      <c r="K61" s="18">
        <v>56156</v>
      </c>
    </row>
    <row r="62" spans="1:11" ht="12.75">
      <c r="A62" s="24" t="s">
        <v>152</v>
      </c>
      <c r="B62" s="32" t="str">
        <f>RIGHT(Transaction[[#This Row],[timestamp]],5)</f>
        <v>12:04</v>
      </c>
      <c r="C62" s="24">
        <f>DATEVALUE(LEFT(Transaction[[#This Row],[timestamp]],10))</f>
        <v>44208</v>
      </c>
      <c r="D62" s="22" t="str">
        <f>TEXT(WEEKDAY(LEFT(Transaction[[#This Row],[timestamp]],10)),"dddd")</f>
        <v>Tuesday</v>
      </c>
      <c r="E62" s="18" t="s">
        <v>153</v>
      </c>
      <c r="F62" s="18">
        <v>3</v>
      </c>
      <c r="G62" s="18">
        <v>3002</v>
      </c>
      <c r="H62" s="18" t="str">
        <f>LEFT(Transaction[[#This Row],[item_id]],2)</f>
        <v>30</v>
      </c>
      <c r="I62" s="18">
        <v>1</v>
      </c>
      <c r="J62" s="18">
        <f>Transaction[[#This Row],[quantity]]*VLOOKUP(Transaction[[#This Row],[item_id]],Item[#All],3,TRUE)</f>
        <v>399000</v>
      </c>
      <c r="K62" s="18">
        <v>53486</v>
      </c>
    </row>
    <row r="63" spans="1:11" ht="12.75">
      <c r="A63" s="24" t="s">
        <v>154</v>
      </c>
      <c r="B63" s="32" t="str">
        <f>RIGHT(Transaction[[#This Row],[timestamp]],5)</f>
        <v>12:40</v>
      </c>
      <c r="C63" s="24">
        <f>DATEVALUE(LEFT(Transaction[[#This Row],[timestamp]],10))</f>
        <v>44208</v>
      </c>
      <c r="D63" s="22" t="str">
        <f>TEXT(WEEKDAY(LEFT(Transaction[[#This Row],[timestamp]],10)),"dddd")</f>
        <v>Tuesday</v>
      </c>
      <c r="E63" s="18" t="s">
        <v>155</v>
      </c>
      <c r="F63" s="18">
        <v>3</v>
      </c>
      <c r="G63" s="18">
        <v>3003</v>
      </c>
      <c r="H63" s="18" t="str">
        <f>LEFT(Transaction[[#This Row],[item_id]],2)</f>
        <v>30</v>
      </c>
      <c r="I63" s="18">
        <v>1</v>
      </c>
      <c r="J63" s="18">
        <f>Transaction[[#This Row],[quantity]]*VLOOKUP(Transaction[[#This Row],[item_id]],Item[#All],3,TRUE)</f>
        <v>5490000</v>
      </c>
      <c r="K63" s="18">
        <v>51354</v>
      </c>
    </row>
    <row r="64" spans="1:11" ht="12.75">
      <c r="A64" s="24" t="s">
        <v>156</v>
      </c>
      <c r="B64" s="32" t="str">
        <f>RIGHT(Transaction[[#This Row],[timestamp]],5)</f>
        <v>13:19</v>
      </c>
      <c r="C64" s="24">
        <f>DATEVALUE(LEFT(Transaction[[#This Row],[timestamp]],10))</f>
        <v>44208</v>
      </c>
      <c r="D64" s="22" t="str">
        <f>TEXT(WEEKDAY(LEFT(Transaction[[#This Row],[timestamp]],10)),"dddd")</f>
        <v>Tuesday</v>
      </c>
      <c r="E64" s="18" t="s">
        <v>157</v>
      </c>
      <c r="F64" s="18">
        <v>3</v>
      </c>
      <c r="G64" s="18">
        <v>3002</v>
      </c>
      <c r="H64" s="18" t="str">
        <f>LEFT(Transaction[[#This Row],[item_id]],2)</f>
        <v>30</v>
      </c>
      <c r="I64" s="18">
        <v>1</v>
      </c>
      <c r="J64" s="18">
        <f>Transaction[[#This Row],[quantity]]*VLOOKUP(Transaction[[#This Row],[item_id]],Item[#All],3,TRUE)</f>
        <v>399000</v>
      </c>
      <c r="K64" s="18">
        <v>57826</v>
      </c>
    </row>
    <row r="65" spans="1:11" ht="12.75">
      <c r="A65" s="24" t="s">
        <v>158</v>
      </c>
      <c r="B65" s="32" t="str">
        <f>RIGHT(Transaction[[#This Row],[timestamp]],5)</f>
        <v>20:02</v>
      </c>
      <c r="C65" s="24">
        <f>DATEVALUE(LEFT(Transaction[[#This Row],[timestamp]],10))</f>
        <v>44208</v>
      </c>
      <c r="D65" s="22" t="str">
        <f>TEXT(WEEKDAY(LEFT(Transaction[[#This Row],[timestamp]],10)),"dddd")</f>
        <v>Tuesday</v>
      </c>
      <c r="E65" s="18" t="s">
        <v>159</v>
      </c>
      <c r="F65" s="18">
        <v>3</v>
      </c>
      <c r="G65" s="18">
        <v>4003</v>
      </c>
      <c r="H65" s="18" t="str">
        <f>LEFT(Transaction[[#This Row],[item_id]],2)</f>
        <v>40</v>
      </c>
      <c r="I65" s="18">
        <v>1</v>
      </c>
      <c r="J65" s="18">
        <f>Transaction[[#This Row],[quantity]]*VLOOKUP(Transaction[[#This Row],[item_id]],Item[#All],3,TRUE)</f>
        <v>445000</v>
      </c>
      <c r="K65" s="18">
        <v>55748</v>
      </c>
    </row>
    <row r="66" spans="1:11" ht="12.75">
      <c r="A66" s="24" t="s">
        <v>160</v>
      </c>
      <c r="B66" s="32" t="str">
        <f>RIGHT(Transaction[[#This Row],[timestamp]],5)</f>
        <v>23:05</v>
      </c>
      <c r="C66" s="24">
        <f>DATEVALUE(LEFT(Transaction[[#This Row],[timestamp]],10))</f>
        <v>44208</v>
      </c>
      <c r="D66" s="22" t="str">
        <f>TEXT(WEEKDAY(LEFT(Transaction[[#This Row],[timestamp]],10)),"dddd")</f>
        <v>Tuesday</v>
      </c>
      <c r="E66" s="18" t="s">
        <v>161</v>
      </c>
      <c r="F66" s="18">
        <v>3</v>
      </c>
      <c r="G66" s="18">
        <v>4005</v>
      </c>
      <c r="H66" s="18" t="str">
        <f>LEFT(Transaction[[#This Row],[item_id]],2)</f>
        <v>40</v>
      </c>
      <c r="I66" s="18">
        <v>1</v>
      </c>
      <c r="J66" s="18">
        <f>Transaction[[#This Row],[quantity]]*VLOOKUP(Transaction[[#This Row],[item_id]],Item[#All],3,TRUE)</f>
        <v>220000</v>
      </c>
      <c r="K66" s="18">
        <v>50075</v>
      </c>
    </row>
    <row r="67" spans="1:11" ht="12.75">
      <c r="A67" s="24" t="s">
        <v>162</v>
      </c>
      <c r="B67" s="32" t="str">
        <f>RIGHT(Transaction[[#This Row],[timestamp]],5)</f>
        <v>23:17</v>
      </c>
      <c r="C67" s="24">
        <f>DATEVALUE(LEFT(Transaction[[#This Row],[timestamp]],10))</f>
        <v>44208</v>
      </c>
      <c r="D67" s="22" t="str">
        <f>TEXT(WEEKDAY(LEFT(Transaction[[#This Row],[timestamp]],10)),"dddd")</f>
        <v>Tuesday</v>
      </c>
      <c r="E67" s="18" t="s">
        <v>163</v>
      </c>
      <c r="F67" s="18">
        <v>3</v>
      </c>
      <c r="G67" s="18">
        <v>4001</v>
      </c>
      <c r="H67" s="18" t="str">
        <f>LEFT(Transaction[[#This Row],[item_id]],2)</f>
        <v>40</v>
      </c>
      <c r="I67" s="18">
        <v>1</v>
      </c>
      <c r="J67" s="18">
        <f>Transaction[[#This Row],[quantity]]*VLOOKUP(Transaction[[#This Row],[item_id]],Item[#All],3,TRUE)</f>
        <v>177000</v>
      </c>
      <c r="K67" s="18">
        <v>50072</v>
      </c>
    </row>
    <row r="68" spans="1:11" ht="12.75">
      <c r="A68" s="24" t="s">
        <v>164</v>
      </c>
      <c r="B68" s="32" t="str">
        <f>RIGHT(Transaction[[#This Row],[timestamp]],5)</f>
        <v>00:21</v>
      </c>
      <c r="C68" s="24">
        <f>DATEVALUE(LEFT(Transaction[[#This Row],[timestamp]],10))</f>
        <v>44209</v>
      </c>
      <c r="D68" s="22" t="str">
        <f>TEXT(WEEKDAY(LEFT(Transaction[[#This Row],[timestamp]],10)),"dddd")</f>
        <v>Wednesday</v>
      </c>
      <c r="E68" s="18" t="s">
        <v>165</v>
      </c>
      <c r="F68" s="18">
        <v>3</v>
      </c>
      <c r="G68" s="18">
        <v>4003</v>
      </c>
      <c r="H68" s="18" t="str">
        <f>LEFT(Transaction[[#This Row],[item_id]],2)</f>
        <v>40</v>
      </c>
      <c r="I68" s="18">
        <v>1</v>
      </c>
      <c r="J68" s="18">
        <f>Transaction[[#This Row],[quantity]]*VLOOKUP(Transaction[[#This Row],[item_id]],Item[#All],3,TRUE)</f>
        <v>445000</v>
      </c>
      <c r="K68" s="18">
        <v>51961</v>
      </c>
    </row>
    <row r="69" spans="1:11" ht="12.75">
      <c r="A69" s="24" t="s">
        <v>166</v>
      </c>
      <c r="B69" s="32" t="str">
        <f>RIGHT(Transaction[[#This Row],[timestamp]],5)</f>
        <v>09:15</v>
      </c>
      <c r="C69" s="24">
        <f>DATEVALUE(LEFT(Transaction[[#This Row],[timestamp]],10))</f>
        <v>44209</v>
      </c>
      <c r="D69" s="22" t="str">
        <f>TEXT(WEEKDAY(LEFT(Transaction[[#This Row],[timestamp]],10)),"dddd")</f>
        <v>Wednesday</v>
      </c>
      <c r="E69" s="18" t="s">
        <v>167</v>
      </c>
      <c r="F69" s="18">
        <v>3</v>
      </c>
      <c r="G69" s="18">
        <v>3003</v>
      </c>
      <c r="H69" s="18" t="str">
        <f>LEFT(Transaction[[#This Row],[item_id]],2)</f>
        <v>30</v>
      </c>
      <c r="I69" s="18">
        <v>1</v>
      </c>
      <c r="J69" s="18">
        <f>Transaction[[#This Row],[quantity]]*VLOOKUP(Transaction[[#This Row],[item_id]],Item[#All],3,TRUE)</f>
        <v>5490000</v>
      </c>
      <c r="K69" s="18">
        <v>54648</v>
      </c>
    </row>
    <row r="70" spans="1:11" ht="12.75">
      <c r="A70" s="24" t="s">
        <v>168</v>
      </c>
      <c r="B70" s="32" t="str">
        <f>RIGHT(Transaction[[#This Row],[timestamp]],5)</f>
        <v>16:09</v>
      </c>
      <c r="C70" s="24">
        <f>DATEVALUE(LEFT(Transaction[[#This Row],[timestamp]],10))</f>
        <v>44209</v>
      </c>
      <c r="D70" s="22" t="str">
        <f>TEXT(WEEKDAY(LEFT(Transaction[[#This Row],[timestamp]],10)),"dddd")</f>
        <v>Wednesday</v>
      </c>
      <c r="E70" s="18" t="s">
        <v>169</v>
      </c>
      <c r="F70" s="18">
        <v>3</v>
      </c>
      <c r="G70" s="18">
        <v>4005</v>
      </c>
      <c r="H70" s="18" t="str">
        <f>LEFT(Transaction[[#This Row],[item_id]],2)</f>
        <v>40</v>
      </c>
      <c r="I70" s="18">
        <v>1</v>
      </c>
      <c r="J70" s="18">
        <f>Transaction[[#This Row],[quantity]]*VLOOKUP(Transaction[[#This Row],[item_id]],Item[#All],3,TRUE)</f>
        <v>220000</v>
      </c>
      <c r="K70" s="18">
        <v>53206</v>
      </c>
    </row>
    <row r="71" spans="1:11" ht="12.75">
      <c r="A71" s="24" t="s">
        <v>170</v>
      </c>
      <c r="B71" s="32" t="str">
        <f>RIGHT(Transaction[[#This Row],[timestamp]],5)</f>
        <v>16:12</v>
      </c>
      <c r="C71" s="24">
        <f>DATEVALUE(LEFT(Transaction[[#This Row],[timestamp]],10))</f>
        <v>44209</v>
      </c>
      <c r="D71" s="22" t="str">
        <f>TEXT(WEEKDAY(LEFT(Transaction[[#This Row],[timestamp]],10)),"dddd")</f>
        <v>Wednesday</v>
      </c>
      <c r="E71" s="18" t="s">
        <v>171</v>
      </c>
      <c r="F71" s="18">
        <v>3</v>
      </c>
      <c r="G71" s="18">
        <v>1002</v>
      </c>
      <c r="H71" s="18" t="str">
        <f>LEFT(Transaction[[#This Row],[item_id]],2)</f>
        <v>10</v>
      </c>
      <c r="I71" s="18">
        <v>1</v>
      </c>
      <c r="J71" s="18">
        <f>Transaction[[#This Row],[quantity]]*VLOOKUP(Transaction[[#This Row],[item_id]],Item[#All],3,TRUE)</f>
        <v>3990000</v>
      </c>
      <c r="K71" s="18">
        <v>56108</v>
      </c>
    </row>
    <row r="72" spans="1:11" ht="12.75">
      <c r="A72" s="24" t="s">
        <v>172</v>
      </c>
      <c r="B72" s="32" t="str">
        <f>RIGHT(Transaction[[#This Row],[timestamp]],5)</f>
        <v>13:01</v>
      </c>
      <c r="C72" s="24">
        <f>DATEVALUE(LEFT(Transaction[[#This Row],[timestamp]],10))</f>
        <v>44210</v>
      </c>
      <c r="D72" s="22" t="str">
        <f>TEXT(WEEKDAY(LEFT(Transaction[[#This Row],[timestamp]],10)),"dddd")</f>
        <v>Thursday</v>
      </c>
      <c r="E72" s="18" t="s">
        <v>173</v>
      </c>
      <c r="F72" s="18">
        <v>3</v>
      </c>
      <c r="G72" s="18">
        <v>3002</v>
      </c>
      <c r="H72" s="18" t="str">
        <f>LEFT(Transaction[[#This Row],[item_id]],2)</f>
        <v>30</v>
      </c>
      <c r="I72" s="18">
        <v>1</v>
      </c>
      <c r="J72" s="18">
        <f>Transaction[[#This Row],[quantity]]*VLOOKUP(Transaction[[#This Row],[item_id]],Item[#All],3,TRUE)</f>
        <v>399000</v>
      </c>
      <c r="K72" s="18">
        <v>55147</v>
      </c>
    </row>
    <row r="73" spans="1:11" ht="12.75">
      <c r="A73" s="24" t="s">
        <v>174</v>
      </c>
      <c r="B73" s="32" t="str">
        <f>RIGHT(Transaction[[#This Row],[timestamp]],5)</f>
        <v>20:02</v>
      </c>
      <c r="C73" s="24">
        <f>DATEVALUE(LEFT(Transaction[[#This Row],[timestamp]],10))</f>
        <v>44210</v>
      </c>
      <c r="D73" s="22" t="str">
        <f>TEXT(WEEKDAY(LEFT(Transaction[[#This Row],[timestamp]],10)),"dddd")</f>
        <v>Thursday</v>
      </c>
      <c r="E73" s="18" t="s">
        <v>175</v>
      </c>
      <c r="F73" s="18">
        <v>3</v>
      </c>
      <c r="G73" s="18">
        <v>3004</v>
      </c>
      <c r="H73" s="18" t="str">
        <f>LEFT(Transaction[[#This Row],[item_id]],2)</f>
        <v>30</v>
      </c>
      <c r="I73" s="18">
        <v>1</v>
      </c>
      <c r="J73" s="18">
        <f>Transaction[[#This Row],[quantity]]*VLOOKUP(Transaction[[#This Row],[item_id]],Item[#All],3,TRUE)</f>
        <v>170000</v>
      </c>
      <c r="K73" s="18">
        <v>56579</v>
      </c>
    </row>
    <row r="74" spans="1:11" ht="12.75">
      <c r="A74" s="24" t="s">
        <v>176</v>
      </c>
      <c r="B74" s="32" t="str">
        <f>RIGHT(Transaction[[#This Row],[timestamp]],5)</f>
        <v>21:27</v>
      </c>
      <c r="C74" s="24">
        <f>DATEVALUE(LEFT(Transaction[[#This Row],[timestamp]],10))</f>
        <v>44210</v>
      </c>
      <c r="D74" s="22" t="str">
        <f>TEXT(WEEKDAY(LEFT(Transaction[[#This Row],[timestamp]],10)),"dddd")</f>
        <v>Thursday</v>
      </c>
      <c r="E74" s="18" t="s">
        <v>177</v>
      </c>
      <c r="F74" s="18">
        <v>3</v>
      </c>
      <c r="G74" s="18">
        <v>4003</v>
      </c>
      <c r="H74" s="18" t="str">
        <f>LEFT(Transaction[[#This Row],[item_id]],2)</f>
        <v>40</v>
      </c>
      <c r="I74" s="18">
        <v>1</v>
      </c>
      <c r="J74" s="18">
        <f>Transaction[[#This Row],[quantity]]*VLOOKUP(Transaction[[#This Row],[item_id]],Item[#All],3,TRUE)</f>
        <v>445000</v>
      </c>
      <c r="K74" s="18">
        <v>50976</v>
      </c>
    </row>
    <row r="75" spans="1:11" ht="12.75">
      <c r="A75" s="24" t="s">
        <v>178</v>
      </c>
      <c r="B75" s="32" t="str">
        <f>RIGHT(Transaction[[#This Row],[timestamp]],5)</f>
        <v>22:14</v>
      </c>
      <c r="C75" s="24">
        <f>DATEVALUE(LEFT(Transaction[[#This Row],[timestamp]],10))</f>
        <v>44210</v>
      </c>
      <c r="D75" s="22" t="str">
        <f>TEXT(WEEKDAY(LEFT(Transaction[[#This Row],[timestamp]],10)),"dddd")</f>
        <v>Thursday</v>
      </c>
      <c r="E75" s="18" t="s">
        <v>179</v>
      </c>
      <c r="F75" s="18">
        <v>3</v>
      </c>
      <c r="G75" s="18">
        <v>4002</v>
      </c>
      <c r="H75" s="18" t="str">
        <f>LEFT(Transaction[[#This Row],[item_id]],2)</f>
        <v>40</v>
      </c>
      <c r="I75" s="18">
        <v>1</v>
      </c>
      <c r="J75" s="18">
        <f>Transaction[[#This Row],[quantity]]*VLOOKUP(Transaction[[#This Row],[item_id]],Item[#All],3,TRUE)</f>
        <v>350000</v>
      </c>
      <c r="K75" s="18">
        <v>51044</v>
      </c>
    </row>
    <row r="76" spans="1:11" ht="12.75">
      <c r="A76" s="24" t="s">
        <v>180</v>
      </c>
      <c r="B76" s="32" t="str">
        <f>RIGHT(Transaction[[#This Row],[timestamp]],5)</f>
        <v>00:01</v>
      </c>
      <c r="C76" s="24">
        <f>DATEVALUE(LEFT(Transaction[[#This Row],[timestamp]],10))</f>
        <v>44211</v>
      </c>
      <c r="D76" s="22" t="str">
        <f>TEXT(WEEKDAY(LEFT(Transaction[[#This Row],[timestamp]],10)),"dddd")</f>
        <v>Friday</v>
      </c>
      <c r="E76" s="18" t="s">
        <v>181</v>
      </c>
      <c r="F76" s="18">
        <v>3</v>
      </c>
      <c r="G76" s="18">
        <v>4001</v>
      </c>
      <c r="H76" s="18" t="str">
        <f>LEFT(Transaction[[#This Row],[item_id]],2)</f>
        <v>40</v>
      </c>
      <c r="I76" s="18">
        <v>1</v>
      </c>
      <c r="J76" s="18">
        <f>Transaction[[#This Row],[quantity]]*VLOOKUP(Transaction[[#This Row],[item_id]],Item[#All],3,TRUE)</f>
        <v>177000</v>
      </c>
      <c r="K76" s="18">
        <v>56322</v>
      </c>
    </row>
    <row r="77" spans="1:11" ht="12.75">
      <c r="A77" s="24" t="s">
        <v>182</v>
      </c>
      <c r="B77" s="32" t="str">
        <f>RIGHT(Transaction[[#This Row],[timestamp]],5)</f>
        <v>00:03</v>
      </c>
      <c r="C77" s="24">
        <f>DATEVALUE(LEFT(Transaction[[#This Row],[timestamp]],10))</f>
        <v>44211</v>
      </c>
      <c r="D77" s="22" t="str">
        <f>TEXT(WEEKDAY(LEFT(Transaction[[#This Row],[timestamp]],10)),"dddd")</f>
        <v>Friday</v>
      </c>
      <c r="E77" s="18" t="s">
        <v>183</v>
      </c>
      <c r="F77" s="18">
        <v>3</v>
      </c>
      <c r="G77" s="18">
        <v>4001</v>
      </c>
      <c r="H77" s="18" t="str">
        <f>LEFT(Transaction[[#This Row],[item_id]],2)</f>
        <v>40</v>
      </c>
      <c r="I77" s="18">
        <v>1</v>
      </c>
      <c r="J77" s="18">
        <f>Transaction[[#This Row],[quantity]]*VLOOKUP(Transaction[[#This Row],[item_id]],Item[#All],3,TRUE)</f>
        <v>177000</v>
      </c>
      <c r="K77" s="18">
        <v>57215</v>
      </c>
    </row>
    <row r="78" spans="1:11" ht="12.75">
      <c r="A78" s="24" t="s">
        <v>184</v>
      </c>
      <c r="B78" s="32" t="str">
        <f>RIGHT(Transaction[[#This Row],[timestamp]],5)</f>
        <v>01:24</v>
      </c>
      <c r="C78" s="24">
        <f>DATEVALUE(LEFT(Transaction[[#This Row],[timestamp]],10))</f>
        <v>44211</v>
      </c>
      <c r="D78" s="22" t="str">
        <f>TEXT(WEEKDAY(LEFT(Transaction[[#This Row],[timestamp]],10)),"dddd")</f>
        <v>Friday</v>
      </c>
      <c r="E78" s="18" t="s">
        <v>185</v>
      </c>
      <c r="F78" s="18">
        <v>3</v>
      </c>
      <c r="G78" s="18">
        <v>4001</v>
      </c>
      <c r="H78" s="18" t="str">
        <f>LEFT(Transaction[[#This Row],[item_id]],2)</f>
        <v>40</v>
      </c>
      <c r="I78" s="18">
        <v>1</v>
      </c>
      <c r="J78" s="18">
        <f>Transaction[[#This Row],[quantity]]*VLOOKUP(Transaction[[#This Row],[item_id]],Item[#All],3,TRUE)</f>
        <v>177000</v>
      </c>
      <c r="K78" s="18">
        <v>55082</v>
      </c>
    </row>
    <row r="79" spans="1:11" ht="12.75">
      <c r="A79" s="24" t="s">
        <v>186</v>
      </c>
      <c r="B79" s="32" t="str">
        <f>RIGHT(Transaction[[#This Row],[timestamp]],5)</f>
        <v>09:15</v>
      </c>
      <c r="C79" s="24">
        <f>DATEVALUE(LEFT(Transaction[[#This Row],[timestamp]],10))</f>
        <v>44211</v>
      </c>
      <c r="D79" s="22" t="str">
        <f>TEXT(WEEKDAY(LEFT(Transaction[[#This Row],[timestamp]],10)),"dddd")</f>
        <v>Friday</v>
      </c>
      <c r="E79" s="18" t="s">
        <v>187</v>
      </c>
      <c r="F79" s="18">
        <v>3</v>
      </c>
      <c r="G79" s="18">
        <v>4003</v>
      </c>
      <c r="H79" s="18" t="str">
        <f>LEFT(Transaction[[#This Row],[item_id]],2)</f>
        <v>40</v>
      </c>
      <c r="I79" s="18">
        <v>1</v>
      </c>
      <c r="J79" s="18">
        <f>Transaction[[#This Row],[quantity]]*VLOOKUP(Transaction[[#This Row],[item_id]],Item[#All],3,TRUE)</f>
        <v>445000</v>
      </c>
      <c r="K79" s="18">
        <v>47189</v>
      </c>
    </row>
    <row r="80" spans="1:11" ht="12.75">
      <c r="A80" s="24" t="s">
        <v>188</v>
      </c>
      <c r="B80" s="32" t="str">
        <f>RIGHT(Transaction[[#This Row],[timestamp]],5)</f>
        <v>12:14</v>
      </c>
      <c r="C80" s="24">
        <f>DATEVALUE(LEFT(Transaction[[#This Row],[timestamp]],10))</f>
        <v>44211</v>
      </c>
      <c r="D80" s="22" t="str">
        <f>TEXT(WEEKDAY(LEFT(Transaction[[#This Row],[timestamp]],10)),"dddd")</f>
        <v>Friday</v>
      </c>
      <c r="E80" s="18" t="s">
        <v>189</v>
      </c>
      <c r="F80" s="18">
        <v>3</v>
      </c>
      <c r="G80" s="18">
        <v>3003</v>
      </c>
      <c r="H80" s="18" t="str">
        <f>LEFT(Transaction[[#This Row],[item_id]],2)</f>
        <v>30</v>
      </c>
      <c r="I80" s="18">
        <v>1</v>
      </c>
      <c r="J80" s="18">
        <f>Transaction[[#This Row],[quantity]]*VLOOKUP(Transaction[[#This Row],[item_id]],Item[#All],3,TRUE)</f>
        <v>5490000</v>
      </c>
      <c r="K80" s="18">
        <v>47940</v>
      </c>
    </row>
    <row r="81" spans="1:11" ht="12.75">
      <c r="A81" s="24" t="s">
        <v>190</v>
      </c>
      <c r="B81" s="32" t="str">
        <f>RIGHT(Transaction[[#This Row],[timestamp]],5)</f>
        <v>13:02</v>
      </c>
      <c r="C81" s="24">
        <f>DATEVALUE(LEFT(Transaction[[#This Row],[timestamp]],10))</f>
        <v>44211</v>
      </c>
      <c r="D81" s="22" t="str">
        <f>TEXT(WEEKDAY(LEFT(Transaction[[#This Row],[timestamp]],10)),"dddd")</f>
        <v>Friday</v>
      </c>
      <c r="E81" s="18" t="s">
        <v>191</v>
      </c>
      <c r="F81" s="18">
        <v>3</v>
      </c>
      <c r="G81" s="18">
        <v>4005</v>
      </c>
      <c r="H81" s="18" t="str">
        <f>LEFT(Transaction[[#This Row],[item_id]],2)</f>
        <v>40</v>
      </c>
      <c r="I81" s="18">
        <v>1</v>
      </c>
      <c r="J81" s="18">
        <f>Transaction[[#This Row],[quantity]]*VLOOKUP(Transaction[[#This Row],[item_id]],Item[#All],3,TRUE)</f>
        <v>220000</v>
      </c>
      <c r="K81" s="18">
        <v>54031</v>
      </c>
    </row>
    <row r="82" spans="1:11" ht="12.75">
      <c r="A82" s="24" t="s">
        <v>192</v>
      </c>
      <c r="B82" s="32" t="str">
        <f>RIGHT(Transaction[[#This Row],[timestamp]],5)</f>
        <v>13:10</v>
      </c>
      <c r="C82" s="24">
        <f>DATEVALUE(LEFT(Transaction[[#This Row],[timestamp]],10))</f>
        <v>44211</v>
      </c>
      <c r="D82" s="22" t="str">
        <f>TEXT(WEEKDAY(LEFT(Transaction[[#This Row],[timestamp]],10)),"dddd")</f>
        <v>Friday</v>
      </c>
      <c r="E82" s="18" t="s">
        <v>193</v>
      </c>
      <c r="F82" s="18">
        <v>3</v>
      </c>
      <c r="G82" s="18">
        <v>4001</v>
      </c>
      <c r="H82" s="18" t="str">
        <f>LEFT(Transaction[[#This Row],[item_id]],2)</f>
        <v>40</v>
      </c>
      <c r="I82" s="18">
        <v>1</v>
      </c>
      <c r="J82" s="18">
        <f>Transaction[[#This Row],[quantity]]*VLOOKUP(Transaction[[#This Row],[item_id]],Item[#All],3,TRUE)</f>
        <v>177000</v>
      </c>
      <c r="K82" s="18">
        <v>47019</v>
      </c>
    </row>
    <row r="83" spans="1:11" ht="12.75">
      <c r="A83" s="24" t="s">
        <v>194</v>
      </c>
      <c r="B83" s="32" t="str">
        <f>RIGHT(Transaction[[#This Row],[timestamp]],5)</f>
        <v>13:35</v>
      </c>
      <c r="C83" s="24">
        <f>DATEVALUE(LEFT(Transaction[[#This Row],[timestamp]],10))</f>
        <v>44211</v>
      </c>
      <c r="D83" s="22" t="str">
        <f>TEXT(WEEKDAY(LEFT(Transaction[[#This Row],[timestamp]],10)),"dddd")</f>
        <v>Friday</v>
      </c>
      <c r="E83" s="18" t="s">
        <v>195</v>
      </c>
      <c r="F83" s="18">
        <v>3</v>
      </c>
      <c r="G83" s="18">
        <v>4004</v>
      </c>
      <c r="H83" s="18" t="str">
        <f>LEFT(Transaction[[#This Row],[item_id]],2)</f>
        <v>40</v>
      </c>
      <c r="I83" s="18">
        <v>1</v>
      </c>
      <c r="J83" s="18">
        <f>Transaction[[#This Row],[quantity]]*VLOOKUP(Transaction[[#This Row],[item_id]],Item[#All],3,TRUE)</f>
        <v>685000</v>
      </c>
      <c r="K83" s="18">
        <v>49697</v>
      </c>
    </row>
    <row r="84" spans="1:11" ht="12.75">
      <c r="A84" s="24" t="s">
        <v>196</v>
      </c>
      <c r="B84" s="32" t="str">
        <f>RIGHT(Transaction[[#This Row],[timestamp]],5)</f>
        <v>04:15</v>
      </c>
      <c r="C84" s="24">
        <f>DATEVALUE(LEFT(Transaction[[#This Row],[timestamp]],10))</f>
        <v>44212</v>
      </c>
      <c r="D84" s="22" t="str">
        <f>TEXT(WEEKDAY(LEFT(Transaction[[#This Row],[timestamp]],10)),"dddd")</f>
        <v>Saturday</v>
      </c>
      <c r="E84" s="18" t="s">
        <v>197</v>
      </c>
      <c r="F84" s="18">
        <v>3</v>
      </c>
      <c r="G84" s="18">
        <v>4001</v>
      </c>
      <c r="H84" s="18" t="str">
        <f>LEFT(Transaction[[#This Row],[item_id]],2)</f>
        <v>40</v>
      </c>
      <c r="I84" s="18">
        <v>2</v>
      </c>
      <c r="J84" s="18">
        <f>Transaction[[#This Row],[quantity]]*VLOOKUP(Transaction[[#This Row],[item_id]],Item[#All],3,TRUE)</f>
        <v>354000</v>
      </c>
      <c r="K84" s="18">
        <v>48283</v>
      </c>
    </row>
    <row r="85" spans="1:11" ht="12.75">
      <c r="A85" s="24" t="s">
        <v>198</v>
      </c>
      <c r="B85" s="32" t="str">
        <f>RIGHT(Transaction[[#This Row],[timestamp]],5)</f>
        <v>10:00</v>
      </c>
      <c r="C85" s="24">
        <f>DATEVALUE(LEFT(Transaction[[#This Row],[timestamp]],10))</f>
        <v>44212</v>
      </c>
      <c r="D85" s="22" t="str">
        <f>TEXT(WEEKDAY(LEFT(Transaction[[#This Row],[timestamp]],10)),"dddd")</f>
        <v>Saturday</v>
      </c>
      <c r="E85" s="18" t="s">
        <v>199</v>
      </c>
      <c r="F85" s="18">
        <v>3</v>
      </c>
      <c r="G85" s="18">
        <v>4001</v>
      </c>
      <c r="H85" s="18" t="str">
        <f>LEFT(Transaction[[#This Row],[item_id]],2)</f>
        <v>40</v>
      </c>
      <c r="I85" s="18">
        <v>1</v>
      </c>
      <c r="J85" s="18">
        <f>Transaction[[#This Row],[quantity]]*VLOOKUP(Transaction[[#This Row],[item_id]],Item[#All],3,TRUE)</f>
        <v>177000</v>
      </c>
      <c r="K85" s="18">
        <v>60520</v>
      </c>
    </row>
    <row r="86" spans="1:11" ht="12.75">
      <c r="A86" s="24" t="s">
        <v>200</v>
      </c>
      <c r="B86" s="32" t="str">
        <f>RIGHT(Transaction[[#This Row],[timestamp]],5)</f>
        <v>12:03</v>
      </c>
      <c r="C86" s="24">
        <f>DATEVALUE(LEFT(Transaction[[#This Row],[timestamp]],10))</f>
        <v>44212</v>
      </c>
      <c r="D86" s="22" t="str">
        <f>TEXT(WEEKDAY(LEFT(Transaction[[#This Row],[timestamp]],10)),"dddd")</f>
        <v>Saturday</v>
      </c>
      <c r="E86" s="18" t="s">
        <v>201</v>
      </c>
      <c r="F86" s="18">
        <v>3</v>
      </c>
      <c r="G86" s="18">
        <v>4004</v>
      </c>
      <c r="H86" s="18" t="str">
        <f>LEFT(Transaction[[#This Row],[item_id]],2)</f>
        <v>40</v>
      </c>
      <c r="I86" s="18">
        <v>1</v>
      </c>
      <c r="J86" s="18">
        <f>Transaction[[#This Row],[quantity]]*VLOOKUP(Transaction[[#This Row],[item_id]],Item[#All],3,TRUE)</f>
        <v>685000</v>
      </c>
      <c r="K86" s="18">
        <v>46290</v>
      </c>
    </row>
    <row r="87" spans="1:11" ht="12.75">
      <c r="A87" s="24" t="s">
        <v>202</v>
      </c>
      <c r="B87" s="32" t="str">
        <f>RIGHT(Transaction[[#This Row],[timestamp]],5)</f>
        <v>14:15</v>
      </c>
      <c r="C87" s="24">
        <f>DATEVALUE(LEFT(Transaction[[#This Row],[timestamp]],10))</f>
        <v>44212</v>
      </c>
      <c r="D87" s="22" t="str">
        <f>TEXT(WEEKDAY(LEFT(Transaction[[#This Row],[timestamp]],10)),"dddd")</f>
        <v>Saturday</v>
      </c>
      <c r="E87" s="18" t="s">
        <v>203</v>
      </c>
      <c r="F87" s="18">
        <v>3</v>
      </c>
      <c r="G87" s="18">
        <v>4002</v>
      </c>
      <c r="H87" s="18" t="str">
        <f>LEFT(Transaction[[#This Row],[item_id]],2)</f>
        <v>40</v>
      </c>
      <c r="I87" s="18">
        <v>1</v>
      </c>
      <c r="J87" s="18">
        <f>Transaction[[#This Row],[quantity]]*VLOOKUP(Transaction[[#This Row],[item_id]],Item[#All],3,TRUE)</f>
        <v>350000</v>
      </c>
      <c r="K87" s="18">
        <v>50832</v>
      </c>
    </row>
    <row r="88" spans="1:11" ht="12.75">
      <c r="A88" s="24" t="s">
        <v>204</v>
      </c>
      <c r="B88" s="32" t="str">
        <f>RIGHT(Transaction[[#This Row],[timestamp]],5)</f>
        <v>14:18</v>
      </c>
      <c r="C88" s="24">
        <f>DATEVALUE(LEFT(Transaction[[#This Row],[timestamp]],10))</f>
        <v>44212</v>
      </c>
      <c r="D88" s="22" t="str">
        <f>TEXT(WEEKDAY(LEFT(Transaction[[#This Row],[timestamp]],10)),"dddd")</f>
        <v>Saturday</v>
      </c>
      <c r="E88" s="18" t="s">
        <v>205</v>
      </c>
      <c r="F88" s="18">
        <v>3</v>
      </c>
      <c r="G88" s="18">
        <v>4003</v>
      </c>
      <c r="H88" s="18" t="str">
        <f>LEFT(Transaction[[#This Row],[item_id]],2)</f>
        <v>40</v>
      </c>
      <c r="I88" s="18">
        <v>1</v>
      </c>
      <c r="J88" s="18">
        <f>Transaction[[#This Row],[quantity]]*VLOOKUP(Transaction[[#This Row],[item_id]],Item[#All],3,TRUE)</f>
        <v>445000</v>
      </c>
      <c r="K88" s="18">
        <v>53413</v>
      </c>
    </row>
    <row r="89" spans="1:11" ht="12.75">
      <c r="A89" s="24" t="s">
        <v>206</v>
      </c>
      <c r="B89" s="32" t="str">
        <f>RIGHT(Transaction[[#This Row],[timestamp]],5)</f>
        <v>20:34</v>
      </c>
      <c r="C89" s="24">
        <f>DATEVALUE(LEFT(Transaction[[#This Row],[timestamp]],10))</f>
        <v>44212</v>
      </c>
      <c r="D89" s="22" t="str">
        <f>TEXT(WEEKDAY(LEFT(Transaction[[#This Row],[timestamp]],10)),"dddd")</f>
        <v>Saturday</v>
      </c>
      <c r="E89" s="18" t="s">
        <v>207</v>
      </c>
      <c r="F89" s="18">
        <v>3</v>
      </c>
      <c r="G89" s="18">
        <v>3002</v>
      </c>
      <c r="H89" s="18" t="str">
        <f>LEFT(Transaction[[#This Row],[item_id]],2)</f>
        <v>30</v>
      </c>
      <c r="I89" s="18">
        <v>1</v>
      </c>
      <c r="J89" s="18">
        <f>Transaction[[#This Row],[quantity]]*VLOOKUP(Transaction[[#This Row],[item_id]],Item[#All],3,TRUE)</f>
        <v>399000</v>
      </c>
      <c r="K89" s="18">
        <v>50708</v>
      </c>
    </row>
    <row r="90" spans="1:11" ht="12.75">
      <c r="A90" s="24" t="s">
        <v>208</v>
      </c>
      <c r="B90" s="32" t="str">
        <f>RIGHT(Transaction[[#This Row],[timestamp]],5)</f>
        <v>21:22</v>
      </c>
      <c r="C90" s="24">
        <f>DATEVALUE(LEFT(Transaction[[#This Row],[timestamp]],10))</f>
        <v>44212</v>
      </c>
      <c r="D90" s="22" t="str">
        <f>TEXT(WEEKDAY(LEFT(Transaction[[#This Row],[timestamp]],10)),"dddd")</f>
        <v>Saturday</v>
      </c>
      <c r="E90" s="18" t="s">
        <v>209</v>
      </c>
      <c r="F90" s="18">
        <v>3</v>
      </c>
      <c r="G90" s="18">
        <v>2004</v>
      </c>
      <c r="H90" s="18" t="str">
        <f>LEFT(Transaction[[#This Row],[item_id]],2)</f>
        <v>20</v>
      </c>
      <c r="I90" s="18">
        <v>1</v>
      </c>
      <c r="J90" s="18">
        <f>Transaction[[#This Row],[quantity]]*VLOOKUP(Transaction[[#This Row],[item_id]],Item[#All],3,TRUE)</f>
        <v>4090000</v>
      </c>
      <c r="K90" s="18">
        <v>56372</v>
      </c>
    </row>
    <row r="91" spans="1:11" ht="12.75">
      <c r="A91" s="24" t="s">
        <v>210</v>
      </c>
      <c r="B91" s="32" t="str">
        <f>RIGHT(Transaction[[#This Row],[timestamp]],5)</f>
        <v>22:22</v>
      </c>
      <c r="C91" s="24">
        <f>DATEVALUE(LEFT(Transaction[[#This Row],[timestamp]],10))</f>
        <v>44212</v>
      </c>
      <c r="D91" s="22" t="str">
        <f>TEXT(WEEKDAY(LEFT(Transaction[[#This Row],[timestamp]],10)),"dddd")</f>
        <v>Saturday</v>
      </c>
      <c r="E91" s="18" t="s">
        <v>211</v>
      </c>
      <c r="F91" s="18">
        <v>3</v>
      </c>
      <c r="G91" s="18">
        <v>2005</v>
      </c>
      <c r="H91" s="18" t="str">
        <f>LEFT(Transaction[[#This Row],[item_id]],2)</f>
        <v>20</v>
      </c>
      <c r="I91" s="18">
        <v>1</v>
      </c>
      <c r="J91" s="18">
        <f>Transaction[[#This Row],[quantity]]*VLOOKUP(Transaction[[#This Row],[item_id]],Item[#All],3,TRUE)</f>
        <v>20900000</v>
      </c>
      <c r="K91" s="19">
        <v>47997</v>
      </c>
    </row>
    <row r="92" spans="1:11" ht="12.75">
      <c r="A92" s="24" t="s">
        <v>212</v>
      </c>
      <c r="B92" s="32" t="str">
        <f>RIGHT(Transaction[[#This Row],[timestamp]],5)</f>
        <v>22:26</v>
      </c>
      <c r="C92" s="24">
        <f>DATEVALUE(LEFT(Transaction[[#This Row],[timestamp]],10))</f>
        <v>44212</v>
      </c>
      <c r="D92" s="22" t="str">
        <f>TEXT(WEEKDAY(LEFT(Transaction[[#This Row],[timestamp]],10)),"dddd")</f>
        <v>Saturday</v>
      </c>
      <c r="E92" s="18" t="s">
        <v>213</v>
      </c>
      <c r="F92" s="18">
        <v>3</v>
      </c>
      <c r="G92" s="18">
        <v>4001</v>
      </c>
      <c r="H92" s="18" t="str">
        <f>LEFT(Transaction[[#This Row],[item_id]],2)</f>
        <v>40</v>
      </c>
      <c r="I92" s="18">
        <v>1</v>
      </c>
      <c r="J92" s="18">
        <f>Transaction[[#This Row],[quantity]]*VLOOKUP(Transaction[[#This Row],[item_id]],Item[#All],3,TRUE)</f>
        <v>177000</v>
      </c>
      <c r="K92" s="18">
        <v>46755</v>
      </c>
    </row>
    <row r="93" spans="1:11" ht="12.75">
      <c r="A93" s="24" t="s">
        <v>214</v>
      </c>
      <c r="B93" s="32" t="str">
        <f>RIGHT(Transaction[[#This Row],[timestamp]],5)</f>
        <v>23:19</v>
      </c>
      <c r="C93" s="24">
        <f>DATEVALUE(LEFT(Transaction[[#This Row],[timestamp]],10))</f>
        <v>44212</v>
      </c>
      <c r="D93" s="22" t="str">
        <f>TEXT(WEEKDAY(LEFT(Transaction[[#This Row],[timestamp]],10)),"dddd")</f>
        <v>Saturday</v>
      </c>
      <c r="E93" s="18" t="s">
        <v>215</v>
      </c>
      <c r="F93" s="18">
        <v>3</v>
      </c>
      <c r="G93" s="18">
        <v>3005</v>
      </c>
      <c r="H93" s="18" t="str">
        <f>LEFT(Transaction[[#This Row],[item_id]],2)</f>
        <v>30</v>
      </c>
      <c r="I93" s="18">
        <v>1</v>
      </c>
      <c r="J93" s="18">
        <f>Transaction[[#This Row],[quantity]]*VLOOKUP(Transaction[[#This Row],[item_id]],Item[#All],3,TRUE)</f>
        <v>8990000</v>
      </c>
      <c r="K93" s="18">
        <v>50066</v>
      </c>
    </row>
    <row r="94" spans="1:11" ht="12.75">
      <c r="A94" s="24" t="s">
        <v>216</v>
      </c>
      <c r="B94" s="32" t="str">
        <f>RIGHT(Transaction[[#This Row],[timestamp]],5)</f>
        <v>23:25</v>
      </c>
      <c r="C94" s="24">
        <f>DATEVALUE(LEFT(Transaction[[#This Row],[timestamp]],10))</f>
        <v>44212</v>
      </c>
      <c r="D94" s="22" t="str">
        <f>TEXT(WEEKDAY(LEFT(Transaction[[#This Row],[timestamp]],10)),"dddd")</f>
        <v>Saturday</v>
      </c>
      <c r="E94" s="18" t="s">
        <v>217</v>
      </c>
      <c r="F94" s="18">
        <v>3</v>
      </c>
      <c r="G94" s="18">
        <v>4004</v>
      </c>
      <c r="H94" s="18" t="str">
        <f>LEFT(Transaction[[#This Row],[item_id]],2)</f>
        <v>40</v>
      </c>
      <c r="I94" s="18">
        <v>1</v>
      </c>
      <c r="J94" s="18">
        <f>Transaction[[#This Row],[quantity]]*VLOOKUP(Transaction[[#This Row],[item_id]],Item[#All],3,TRUE)</f>
        <v>685000</v>
      </c>
      <c r="K94" s="18">
        <v>58250</v>
      </c>
    </row>
    <row r="95" spans="1:11" ht="12.75">
      <c r="A95" s="24" t="s">
        <v>218</v>
      </c>
      <c r="B95" s="32" t="str">
        <f>RIGHT(Transaction[[#This Row],[timestamp]],5)</f>
        <v>11:50</v>
      </c>
      <c r="C95" s="24">
        <f>DATEVALUE(LEFT(Transaction[[#This Row],[timestamp]],10))</f>
        <v>44213</v>
      </c>
      <c r="D95" s="22" t="str">
        <f>TEXT(WEEKDAY(LEFT(Transaction[[#This Row],[timestamp]],10)),"dddd")</f>
        <v>Sunday</v>
      </c>
      <c r="E95" s="18" t="s">
        <v>219</v>
      </c>
      <c r="F95" s="18">
        <v>3</v>
      </c>
      <c r="G95" s="18">
        <v>4004</v>
      </c>
      <c r="H95" s="18" t="str">
        <f>LEFT(Transaction[[#This Row],[item_id]],2)</f>
        <v>40</v>
      </c>
      <c r="I95" s="18">
        <v>1</v>
      </c>
      <c r="J95" s="18">
        <f>Transaction[[#This Row],[quantity]]*VLOOKUP(Transaction[[#This Row],[item_id]],Item[#All],3,TRUE)</f>
        <v>685000</v>
      </c>
      <c r="K95" s="18">
        <v>55251</v>
      </c>
    </row>
    <row r="96" spans="1:11" ht="12.75">
      <c r="A96" s="24" t="s">
        <v>220</v>
      </c>
      <c r="B96" s="32" t="str">
        <f>RIGHT(Transaction[[#This Row],[timestamp]],5)</f>
        <v>12:04</v>
      </c>
      <c r="C96" s="24">
        <f>DATEVALUE(LEFT(Transaction[[#This Row],[timestamp]],10))</f>
        <v>44213</v>
      </c>
      <c r="D96" s="22" t="str">
        <f>TEXT(WEEKDAY(LEFT(Transaction[[#This Row],[timestamp]],10)),"dddd")</f>
        <v>Sunday</v>
      </c>
      <c r="E96" s="18" t="s">
        <v>221</v>
      </c>
      <c r="F96" s="18">
        <v>3</v>
      </c>
      <c r="G96" s="18">
        <v>3004</v>
      </c>
      <c r="H96" s="18" t="str">
        <f>LEFT(Transaction[[#This Row],[item_id]],2)</f>
        <v>30</v>
      </c>
      <c r="I96" s="18">
        <v>1</v>
      </c>
      <c r="J96" s="18">
        <f>Transaction[[#This Row],[quantity]]*VLOOKUP(Transaction[[#This Row],[item_id]],Item[#All],3,TRUE)</f>
        <v>170000</v>
      </c>
      <c r="K96" s="19">
        <v>46997</v>
      </c>
    </row>
    <row r="97" spans="1:11" ht="12.75">
      <c r="A97" s="24" t="s">
        <v>222</v>
      </c>
      <c r="B97" s="32" t="str">
        <f>RIGHT(Transaction[[#This Row],[timestamp]],5)</f>
        <v>12:06</v>
      </c>
      <c r="C97" s="24">
        <f>DATEVALUE(LEFT(Transaction[[#This Row],[timestamp]],10))</f>
        <v>44213</v>
      </c>
      <c r="D97" s="22" t="str">
        <f>TEXT(WEEKDAY(LEFT(Transaction[[#This Row],[timestamp]],10)),"dddd")</f>
        <v>Sunday</v>
      </c>
      <c r="E97" s="18" t="s">
        <v>223</v>
      </c>
      <c r="F97" s="18">
        <v>3</v>
      </c>
      <c r="G97" s="18">
        <v>3001</v>
      </c>
      <c r="H97" s="18" t="str">
        <f>LEFT(Transaction[[#This Row],[item_id]],2)</f>
        <v>30</v>
      </c>
      <c r="I97" s="18">
        <v>1</v>
      </c>
      <c r="J97" s="18">
        <f>Transaction[[#This Row],[quantity]]*VLOOKUP(Transaction[[#This Row],[item_id]],Item[#All],3,TRUE)</f>
        <v>8500000</v>
      </c>
      <c r="K97" s="19">
        <v>48013</v>
      </c>
    </row>
    <row r="98" spans="1:11" ht="12.75">
      <c r="A98" s="24" t="s">
        <v>224</v>
      </c>
      <c r="B98" s="32" t="str">
        <f>RIGHT(Transaction[[#This Row],[timestamp]],5)</f>
        <v>13:03</v>
      </c>
      <c r="C98" s="24">
        <f>DATEVALUE(LEFT(Transaction[[#This Row],[timestamp]],10))</f>
        <v>44213</v>
      </c>
      <c r="D98" s="22" t="str">
        <f>TEXT(WEEKDAY(LEFT(Transaction[[#This Row],[timestamp]],10)),"dddd")</f>
        <v>Sunday</v>
      </c>
      <c r="E98" s="18" t="s">
        <v>225</v>
      </c>
      <c r="F98" s="18">
        <v>3</v>
      </c>
      <c r="G98" s="18">
        <v>3005</v>
      </c>
      <c r="H98" s="18" t="str">
        <f>LEFT(Transaction[[#This Row],[item_id]],2)</f>
        <v>30</v>
      </c>
      <c r="I98" s="18">
        <v>1</v>
      </c>
      <c r="J98" s="18">
        <f>Transaction[[#This Row],[quantity]]*VLOOKUP(Transaction[[#This Row],[item_id]],Item[#All],3,TRUE)</f>
        <v>8990000</v>
      </c>
      <c r="K98" s="18">
        <v>52777</v>
      </c>
    </row>
    <row r="99" spans="1:11" ht="12.75">
      <c r="A99" s="24" t="s">
        <v>226</v>
      </c>
      <c r="B99" s="32" t="str">
        <f>RIGHT(Transaction[[#This Row],[timestamp]],5)</f>
        <v>13:28</v>
      </c>
      <c r="C99" s="24">
        <f>DATEVALUE(LEFT(Transaction[[#This Row],[timestamp]],10))</f>
        <v>44213</v>
      </c>
      <c r="D99" s="22" t="str">
        <f>TEXT(WEEKDAY(LEFT(Transaction[[#This Row],[timestamp]],10)),"dddd")</f>
        <v>Sunday</v>
      </c>
      <c r="E99" s="18" t="s">
        <v>227</v>
      </c>
      <c r="F99" s="18">
        <v>3</v>
      </c>
      <c r="G99" s="18">
        <v>4002</v>
      </c>
      <c r="H99" s="18" t="str">
        <f>LEFT(Transaction[[#This Row],[item_id]],2)</f>
        <v>40</v>
      </c>
      <c r="I99" s="18">
        <v>1</v>
      </c>
      <c r="J99" s="18">
        <f>Transaction[[#This Row],[quantity]]*VLOOKUP(Transaction[[#This Row],[item_id]],Item[#All],3,TRUE)</f>
        <v>350000</v>
      </c>
      <c r="K99" s="18">
        <v>56722</v>
      </c>
    </row>
    <row r="100" spans="1:11" ht="12.75">
      <c r="A100" s="24" t="s">
        <v>228</v>
      </c>
      <c r="B100" s="32" t="str">
        <f>RIGHT(Transaction[[#This Row],[timestamp]],5)</f>
        <v>14:11</v>
      </c>
      <c r="C100" s="24">
        <f>DATEVALUE(LEFT(Transaction[[#This Row],[timestamp]],10))</f>
        <v>44213</v>
      </c>
      <c r="D100" s="22" t="str">
        <f>TEXT(WEEKDAY(LEFT(Transaction[[#This Row],[timestamp]],10)),"dddd")</f>
        <v>Sunday</v>
      </c>
      <c r="E100" s="18" t="s">
        <v>229</v>
      </c>
      <c r="F100" s="18">
        <v>3</v>
      </c>
      <c r="G100" s="18">
        <v>4003</v>
      </c>
      <c r="H100" s="18" t="str">
        <f>LEFT(Transaction[[#This Row],[item_id]],2)</f>
        <v>40</v>
      </c>
      <c r="I100" s="18">
        <v>1</v>
      </c>
      <c r="J100" s="18">
        <f>Transaction[[#This Row],[quantity]]*VLOOKUP(Transaction[[#This Row],[item_id]],Item[#All],3,TRUE)</f>
        <v>445000</v>
      </c>
      <c r="K100" s="18">
        <v>50001</v>
      </c>
    </row>
    <row r="101" spans="1:11" ht="12.75">
      <c r="A101" s="24" t="s">
        <v>230</v>
      </c>
      <c r="B101" s="32" t="str">
        <f>RIGHT(Transaction[[#This Row],[timestamp]],5)</f>
        <v>20:13</v>
      </c>
      <c r="C101" s="24">
        <f>DATEVALUE(LEFT(Transaction[[#This Row],[timestamp]],10))</f>
        <v>44213</v>
      </c>
      <c r="D101" s="22" t="str">
        <f>TEXT(WEEKDAY(LEFT(Transaction[[#This Row],[timestamp]],10)),"dddd")</f>
        <v>Sunday</v>
      </c>
      <c r="E101" s="18" t="s">
        <v>231</v>
      </c>
      <c r="F101" s="18">
        <v>3</v>
      </c>
      <c r="G101" s="18">
        <v>4003</v>
      </c>
      <c r="H101" s="18" t="str">
        <f>LEFT(Transaction[[#This Row],[item_id]],2)</f>
        <v>40</v>
      </c>
      <c r="I101" s="18">
        <v>1</v>
      </c>
      <c r="J101" s="18">
        <f>Transaction[[#This Row],[quantity]]*VLOOKUP(Transaction[[#This Row],[item_id]],Item[#All],3,TRUE)</f>
        <v>445000</v>
      </c>
      <c r="K101" s="18">
        <v>53328</v>
      </c>
    </row>
    <row r="102" spans="1:11" ht="12.75">
      <c r="A102" s="24" t="s">
        <v>232</v>
      </c>
      <c r="B102" s="32" t="str">
        <f>RIGHT(Transaction[[#This Row],[timestamp]],5)</f>
        <v>21:06</v>
      </c>
      <c r="C102" s="24">
        <f>DATEVALUE(LEFT(Transaction[[#This Row],[timestamp]],10))</f>
        <v>44213</v>
      </c>
      <c r="D102" s="22" t="str">
        <f>TEXT(WEEKDAY(LEFT(Transaction[[#This Row],[timestamp]],10)),"dddd")</f>
        <v>Sunday</v>
      </c>
      <c r="E102" s="18" t="s">
        <v>233</v>
      </c>
      <c r="F102" s="18">
        <v>3</v>
      </c>
      <c r="G102" s="18">
        <v>2004</v>
      </c>
      <c r="H102" s="18" t="str">
        <f>LEFT(Transaction[[#This Row],[item_id]],2)</f>
        <v>20</v>
      </c>
      <c r="I102" s="18">
        <v>1</v>
      </c>
      <c r="J102" s="18">
        <f>Transaction[[#This Row],[quantity]]*VLOOKUP(Transaction[[#This Row],[item_id]],Item[#All],3,TRUE)</f>
        <v>4090000</v>
      </c>
      <c r="K102" s="18">
        <v>49975</v>
      </c>
    </row>
    <row r="103" spans="1:11" ht="12.75">
      <c r="A103" s="24" t="s">
        <v>234</v>
      </c>
      <c r="B103" s="32" t="str">
        <f>RIGHT(Transaction[[#This Row],[timestamp]],5)</f>
        <v>22:14</v>
      </c>
      <c r="C103" s="24">
        <f>DATEVALUE(LEFT(Transaction[[#This Row],[timestamp]],10))</f>
        <v>44213</v>
      </c>
      <c r="D103" s="22" t="str">
        <f>TEXT(WEEKDAY(LEFT(Transaction[[#This Row],[timestamp]],10)),"dddd")</f>
        <v>Sunday</v>
      </c>
      <c r="E103" s="18" t="s">
        <v>235</v>
      </c>
      <c r="F103" s="18">
        <v>3</v>
      </c>
      <c r="G103" s="18">
        <v>3002</v>
      </c>
      <c r="H103" s="18" t="str">
        <f>LEFT(Transaction[[#This Row],[item_id]],2)</f>
        <v>30</v>
      </c>
      <c r="I103" s="18">
        <v>1</v>
      </c>
      <c r="J103" s="18">
        <f>Transaction[[#This Row],[quantity]]*VLOOKUP(Transaction[[#This Row],[item_id]],Item[#All],3,TRUE)</f>
        <v>399000</v>
      </c>
      <c r="K103" s="18">
        <v>55688</v>
      </c>
    </row>
    <row r="104" spans="1:11" ht="12.75">
      <c r="A104" s="24" t="s">
        <v>236</v>
      </c>
      <c r="B104" s="32" t="str">
        <f>RIGHT(Transaction[[#This Row],[timestamp]],5)</f>
        <v>22:17</v>
      </c>
      <c r="C104" s="24">
        <f>DATEVALUE(LEFT(Transaction[[#This Row],[timestamp]],10))</f>
        <v>44213</v>
      </c>
      <c r="D104" s="22" t="str">
        <f>TEXT(WEEKDAY(LEFT(Transaction[[#This Row],[timestamp]],10)),"dddd")</f>
        <v>Sunday</v>
      </c>
      <c r="E104" s="18" t="s">
        <v>237</v>
      </c>
      <c r="F104" s="18">
        <v>3</v>
      </c>
      <c r="G104" s="18">
        <v>4001</v>
      </c>
      <c r="H104" s="18" t="str">
        <f>LEFT(Transaction[[#This Row],[item_id]],2)</f>
        <v>40</v>
      </c>
      <c r="I104" s="18">
        <v>1</v>
      </c>
      <c r="J104" s="18">
        <f>Transaction[[#This Row],[quantity]]*VLOOKUP(Transaction[[#This Row],[item_id]],Item[#All],3,TRUE)</f>
        <v>177000</v>
      </c>
      <c r="K104" s="18">
        <v>46952</v>
      </c>
    </row>
    <row r="105" spans="1:11" ht="12.75">
      <c r="A105" s="24" t="s">
        <v>238</v>
      </c>
      <c r="B105" s="32" t="str">
        <f>RIGHT(Transaction[[#This Row],[timestamp]],5)</f>
        <v>22:39</v>
      </c>
      <c r="C105" s="24">
        <f>DATEVALUE(LEFT(Transaction[[#This Row],[timestamp]],10))</f>
        <v>44213</v>
      </c>
      <c r="D105" s="22" t="str">
        <f>TEXT(WEEKDAY(LEFT(Transaction[[#This Row],[timestamp]],10)),"dddd")</f>
        <v>Sunday</v>
      </c>
      <c r="E105" s="18" t="s">
        <v>239</v>
      </c>
      <c r="F105" s="18">
        <v>3</v>
      </c>
      <c r="G105" s="18">
        <v>3003</v>
      </c>
      <c r="H105" s="18" t="str">
        <f>LEFT(Transaction[[#This Row],[item_id]],2)</f>
        <v>30</v>
      </c>
      <c r="I105" s="18">
        <v>1</v>
      </c>
      <c r="J105" s="18">
        <f>Transaction[[#This Row],[quantity]]*VLOOKUP(Transaction[[#This Row],[item_id]],Item[#All],3,TRUE)</f>
        <v>5490000</v>
      </c>
      <c r="K105" s="18">
        <v>54656</v>
      </c>
    </row>
    <row r="106" spans="1:11" ht="12.75">
      <c r="A106" s="24" t="s">
        <v>238</v>
      </c>
      <c r="B106" s="32" t="str">
        <f>RIGHT(Transaction[[#This Row],[timestamp]],5)</f>
        <v>22:39</v>
      </c>
      <c r="C106" s="24">
        <f>DATEVALUE(LEFT(Transaction[[#This Row],[timestamp]],10))</f>
        <v>44213</v>
      </c>
      <c r="D106" s="22" t="str">
        <f>TEXT(WEEKDAY(LEFT(Transaction[[#This Row],[timestamp]],10)),"dddd")</f>
        <v>Sunday</v>
      </c>
      <c r="E106" s="18" t="s">
        <v>239</v>
      </c>
      <c r="F106" s="18">
        <v>3</v>
      </c>
      <c r="G106" s="18">
        <v>4005</v>
      </c>
      <c r="H106" s="18" t="str">
        <f>LEFT(Transaction[[#This Row],[item_id]],2)</f>
        <v>40</v>
      </c>
      <c r="I106" s="18">
        <v>1</v>
      </c>
      <c r="J106" s="18">
        <f>Transaction[[#This Row],[quantity]]*VLOOKUP(Transaction[[#This Row],[item_id]],Item[#All],3,TRUE)</f>
        <v>220000</v>
      </c>
      <c r="K106" s="18">
        <v>57297</v>
      </c>
    </row>
    <row r="107" spans="1:11" ht="12.75">
      <c r="A107" s="24" t="s">
        <v>240</v>
      </c>
      <c r="B107" s="32" t="str">
        <f>RIGHT(Transaction[[#This Row],[timestamp]],5)</f>
        <v>13:25</v>
      </c>
      <c r="C107" s="24">
        <f>DATEVALUE(LEFT(Transaction[[#This Row],[timestamp]],10))</f>
        <v>44216</v>
      </c>
      <c r="D107" s="22" t="str">
        <f>TEXT(WEEKDAY(LEFT(Transaction[[#This Row],[timestamp]],10)),"dddd")</f>
        <v>Wednesday</v>
      </c>
      <c r="E107" s="18" t="s">
        <v>241</v>
      </c>
      <c r="F107" s="18">
        <v>3</v>
      </c>
      <c r="G107" s="18">
        <v>4001</v>
      </c>
      <c r="H107" s="18" t="str">
        <f>LEFT(Transaction[[#This Row],[item_id]],2)</f>
        <v>40</v>
      </c>
      <c r="I107" s="18">
        <v>1</v>
      </c>
      <c r="J107" s="18">
        <f>Transaction[[#This Row],[quantity]]*VLOOKUP(Transaction[[#This Row],[item_id]],Item[#All],3,TRUE)</f>
        <v>177000</v>
      </c>
      <c r="K107" s="18">
        <v>46575</v>
      </c>
    </row>
    <row r="108" spans="1:11" ht="12.75">
      <c r="A108" s="24" t="s">
        <v>242</v>
      </c>
      <c r="B108" s="32" t="str">
        <f>RIGHT(Transaction[[#This Row],[timestamp]],5)</f>
        <v>14:37</v>
      </c>
      <c r="C108" s="24">
        <f>DATEVALUE(LEFT(Transaction[[#This Row],[timestamp]],10))</f>
        <v>44216</v>
      </c>
      <c r="D108" s="22" t="str">
        <f>TEXT(WEEKDAY(LEFT(Transaction[[#This Row],[timestamp]],10)),"dddd")</f>
        <v>Wednesday</v>
      </c>
      <c r="E108" s="18" t="s">
        <v>243</v>
      </c>
      <c r="F108" s="18">
        <v>3</v>
      </c>
      <c r="G108" s="18">
        <v>4002</v>
      </c>
      <c r="H108" s="18" t="str">
        <f>LEFT(Transaction[[#This Row],[item_id]],2)</f>
        <v>40</v>
      </c>
      <c r="I108" s="18">
        <v>3</v>
      </c>
      <c r="J108" s="18">
        <f>Transaction[[#This Row],[quantity]]*VLOOKUP(Transaction[[#This Row],[item_id]],Item[#All],3,TRUE)</f>
        <v>1050000</v>
      </c>
      <c r="K108" s="18">
        <v>53167</v>
      </c>
    </row>
    <row r="109" spans="1:11" ht="12.75">
      <c r="A109" s="24" t="s">
        <v>244</v>
      </c>
      <c r="B109" s="32" t="str">
        <f>RIGHT(Transaction[[#This Row],[timestamp]],5)</f>
        <v>23:48</v>
      </c>
      <c r="C109" s="24">
        <f>DATEVALUE(LEFT(Transaction[[#This Row],[timestamp]],10))</f>
        <v>44216</v>
      </c>
      <c r="D109" s="22" t="str">
        <f>TEXT(WEEKDAY(LEFT(Transaction[[#This Row],[timestamp]],10)),"dddd")</f>
        <v>Wednesday</v>
      </c>
      <c r="E109" s="18" t="s">
        <v>245</v>
      </c>
      <c r="F109" s="18">
        <v>4</v>
      </c>
      <c r="G109" s="18">
        <v>4005</v>
      </c>
      <c r="H109" s="18" t="str">
        <f>LEFT(Transaction[[#This Row],[item_id]],2)</f>
        <v>40</v>
      </c>
      <c r="I109" s="18">
        <v>1</v>
      </c>
      <c r="J109" s="18">
        <f>Transaction[[#This Row],[quantity]]*VLOOKUP(Transaction[[#This Row],[item_id]],Item[#All],3,TRUE)</f>
        <v>220000</v>
      </c>
      <c r="K109" s="18">
        <v>52988</v>
      </c>
    </row>
    <row r="110" spans="1:11" ht="12.75">
      <c r="A110" s="24" t="s">
        <v>246</v>
      </c>
      <c r="B110" s="32" t="str">
        <f>RIGHT(Transaction[[#This Row],[timestamp]],5)</f>
        <v>20:10</v>
      </c>
      <c r="C110" s="24">
        <f>DATEVALUE(LEFT(Transaction[[#This Row],[timestamp]],10))</f>
        <v>44217</v>
      </c>
      <c r="D110" s="22" t="str">
        <f>TEXT(WEEKDAY(LEFT(Transaction[[#This Row],[timestamp]],10)),"dddd")</f>
        <v>Thursday</v>
      </c>
      <c r="E110" s="18" t="s">
        <v>247</v>
      </c>
      <c r="F110" s="18">
        <v>3</v>
      </c>
      <c r="G110" s="18">
        <v>2003</v>
      </c>
      <c r="H110" s="18" t="str">
        <f>LEFT(Transaction[[#This Row],[item_id]],2)</f>
        <v>20</v>
      </c>
      <c r="I110" s="18">
        <v>1</v>
      </c>
      <c r="J110" s="18">
        <f>Transaction[[#This Row],[quantity]]*VLOOKUP(Transaction[[#This Row],[item_id]],Item[#All],3,TRUE)</f>
        <v>19900000</v>
      </c>
      <c r="K110" s="18">
        <v>57377</v>
      </c>
    </row>
    <row r="111" spans="1:11" ht="12.75">
      <c r="A111" s="24" t="s">
        <v>248</v>
      </c>
      <c r="B111" s="32" t="str">
        <f>RIGHT(Transaction[[#This Row],[timestamp]],5)</f>
        <v>23:16</v>
      </c>
      <c r="C111" s="24">
        <f>DATEVALUE(LEFT(Transaction[[#This Row],[timestamp]],10))</f>
        <v>44217</v>
      </c>
      <c r="D111" s="22" t="str">
        <f>TEXT(WEEKDAY(LEFT(Transaction[[#This Row],[timestamp]],10)),"dddd")</f>
        <v>Thursday</v>
      </c>
      <c r="E111" s="18" t="s">
        <v>249</v>
      </c>
      <c r="F111" s="18">
        <v>3</v>
      </c>
      <c r="G111" s="18">
        <v>2004</v>
      </c>
      <c r="H111" s="18" t="str">
        <f>LEFT(Transaction[[#This Row],[item_id]],2)</f>
        <v>20</v>
      </c>
      <c r="I111" s="18">
        <v>1</v>
      </c>
      <c r="J111" s="18">
        <f>Transaction[[#This Row],[quantity]]*VLOOKUP(Transaction[[#This Row],[item_id]],Item[#All],3,TRUE)</f>
        <v>4090000</v>
      </c>
      <c r="K111" s="18">
        <v>48783</v>
      </c>
    </row>
    <row r="112" spans="1:11" ht="12.75">
      <c r="A112" s="24" t="s">
        <v>250</v>
      </c>
      <c r="B112" s="32" t="str">
        <f>RIGHT(Transaction[[#This Row],[timestamp]],5)</f>
        <v>01:30</v>
      </c>
      <c r="C112" s="24">
        <f>DATEVALUE(LEFT(Transaction[[#This Row],[timestamp]],10))</f>
        <v>44218</v>
      </c>
      <c r="D112" s="22" t="str">
        <f>TEXT(WEEKDAY(LEFT(Transaction[[#This Row],[timestamp]],10)),"dddd")</f>
        <v>Friday</v>
      </c>
      <c r="E112" s="18" t="s">
        <v>251</v>
      </c>
      <c r="F112" s="18">
        <v>3</v>
      </c>
      <c r="G112" s="18">
        <v>4002</v>
      </c>
      <c r="H112" s="18" t="str">
        <f>LEFT(Transaction[[#This Row],[item_id]],2)</f>
        <v>40</v>
      </c>
      <c r="I112" s="18">
        <v>1</v>
      </c>
      <c r="J112" s="18">
        <f>Transaction[[#This Row],[quantity]]*VLOOKUP(Transaction[[#This Row],[item_id]],Item[#All],3,TRUE)</f>
        <v>350000</v>
      </c>
      <c r="K112" s="18">
        <v>53408</v>
      </c>
    </row>
    <row r="113" spans="1:11" ht="12.75">
      <c r="A113" s="24" t="s">
        <v>252</v>
      </c>
      <c r="B113" s="32" t="str">
        <f>RIGHT(Transaction[[#This Row],[timestamp]],5)</f>
        <v>08:01</v>
      </c>
      <c r="C113" s="24">
        <f>DATEVALUE(LEFT(Transaction[[#This Row],[timestamp]],10))</f>
        <v>44218</v>
      </c>
      <c r="D113" s="22" t="str">
        <f>TEXT(WEEKDAY(LEFT(Transaction[[#This Row],[timestamp]],10)),"dddd")</f>
        <v>Friday</v>
      </c>
      <c r="E113" s="18" t="s">
        <v>253</v>
      </c>
      <c r="F113" s="18">
        <v>3</v>
      </c>
      <c r="G113" s="18">
        <v>4001</v>
      </c>
      <c r="H113" s="18" t="str">
        <f>LEFT(Transaction[[#This Row],[item_id]],2)</f>
        <v>40</v>
      </c>
      <c r="I113" s="18">
        <v>1</v>
      </c>
      <c r="J113" s="18">
        <f>Transaction[[#This Row],[quantity]]*VLOOKUP(Transaction[[#This Row],[item_id]],Item[#All],3,TRUE)</f>
        <v>177000</v>
      </c>
      <c r="K113" s="18">
        <v>59887</v>
      </c>
    </row>
    <row r="114" spans="1:11" ht="12.75">
      <c r="A114" s="24" t="s">
        <v>254</v>
      </c>
      <c r="B114" s="32" t="str">
        <f>RIGHT(Transaction[[#This Row],[timestamp]],5)</f>
        <v>08:35</v>
      </c>
      <c r="C114" s="24">
        <f>DATEVALUE(LEFT(Transaction[[#This Row],[timestamp]],10))</f>
        <v>44218</v>
      </c>
      <c r="D114" s="22" t="str">
        <f>TEXT(WEEKDAY(LEFT(Transaction[[#This Row],[timestamp]],10)),"dddd")</f>
        <v>Friday</v>
      </c>
      <c r="E114" s="18" t="s">
        <v>255</v>
      </c>
      <c r="F114" s="18">
        <v>3</v>
      </c>
      <c r="G114" s="18">
        <v>4001</v>
      </c>
      <c r="H114" s="18" t="str">
        <f>LEFT(Transaction[[#This Row],[item_id]],2)</f>
        <v>40</v>
      </c>
      <c r="I114" s="18">
        <v>1</v>
      </c>
      <c r="J114" s="18">
        <f>Transaction[[#This Row],[quantity]]*VLOOKUP(Transaction[[#This Row],[item_id]],Item[#All],3,TRUE)</f>
        <v>177000</v>
      </c>
      <c r="K114" s="18">
        <v>48851</v>
      </c>
    </row>
    <row r="115" spans="1:11" ht="12.75">
      <c r="A115" s="24" t="s">
        <v>256</v>
      </c>
      <c r="B115" s="32" t="str">
        <f>RIGHT(Transaction[[#This Row],[timestamp]],5)</f>
        <v>15:31</v>
      </c>
      <c r="C115" s="24">
        <f>DATEVALUE(LEFT(Transaction[[#This Row],[timestamp]],10))</f>
        <v>44218</v>
      </c>
      <c r="D115" s="22" t="str">
        <f>TEXT(WEEKDAY(LEFT(Transaction[[#This Row],[timestamp]],10)),"dddd")</f>
        <v>Friday</v>
      </c>
      <c r="E115" s="18" t="s">
        <v>257</v>
      </c>
      <c r="F115" s="18">
        <v>3</v>
      </c>
      <c r="G115" s="18">
        <v>4005</v>
      </c>
      <c r="H115" s="18" t="str">
        <f>LEFT(Transaction[[#This Row],[item_id]],2)</f>
        <v>40</v>
      </c>
      <c r="I115" s="18">
        <v>1</v>
      </c>
      <c r="J115" s="18">
        <f>Transaction[[#This Row],[quantity]]*VLOOKUP(Transaction[[#This Row],[item_id]],Item[#All],3,TRUE)</f>
        <v>220000</v>
      </c>
      <c r="K115" s="18">
        <v>50407</v>
      </c>
    </row>
    <row r="116" spans="1:11" ht="12.75">
      <c r="A116" s="24" t="s">
        <v>258</v>
      </c>
      <c r="B116" s="32" t="str">
        <f>RIGHT(Transaction[[#This Row],[timestamp]],5)</f>
        <v>23:13</v>
      </c>
      <c r="C116" s="24">
        <f>DATEVALUE(LEFT(Transaction[[#This Row],[timestamp]],10))</f>
        <v>44218</v>
      </c>
      <c r="D116" s="22" t="str">
        <f>TEXT(WEEKDAY(LEFT(Transaction[[#This Row],[timestamp]],10)),"dddd")</f>
        <v>Friday</v>
      </c>
      <c r="E116" s="18" t="s">
        <v>259</v>
      </c>
      <c r="F116" s="18">
        <v>3</v>
      </c>
      <c r="G116" s="18">
        <v>4004</v>
      </c>
      <c r="H116" s="18" t="str">
        <f>LEFT(Transaction[[#This Row],[item_id]],2)</f>
        <v>40</v>
      </c>
      <c r="I116" s="18">
        <v>1</v>
      </c>
      <c r="J116" s="18">
        <f>Transaction[[#This Row],[quantity]]*VLOOKUP(Transaction[[#This Row],[item_id]],Item[#All],3,TRUE)</f>
        <v>685000</v>
      </c>
      <c r="K116" s="18">
        <v>59918</v>
      </c>
    </row>
    <row r="117" spans="1:11" ht="12.75">
      <c r="A117" s="24" t="s">
        <v>260</v>
      </c>
      <c r="B117" s="32" t="str">
        <f>RIGHT(Transaction[[#This Row],[timestamp]],5)</f>
        <v>23:35</v>
      </c>
      <c r="C117" s="24">
        <f>DATEVALUE(LEFT(Transaction[[#This Row],[timestamp]],10))</f>
        <v>44218</v>
      </c>
      <c r="D117" s="22" t="str">
        <f>TEXT(WEEKDAY(LEFT(Transaction[[#This Row],[timestamp]],10)),"dddd")</f>
        <v>Friday</v>
      </c>
      <c r="E117" s="18" t="s">
        <v>261</v>
      </c>
      <c r="F117" s="18">
        <v>3</v>
      </c>
      <c r="G117" s="18">
        <v>1003</v>
      </c>
      <c r="H117" s="18" t="str">
        <f>LEFT(Transaction[[#This Row],[item_id]],2)</f>
        <v>10</v>
      </c>
      <c r="I117" s="18">
        <v>1</v>
      </c>
      <c r="J117" s="18">
        <f>Transaction[[#This Row],[quantity]]*VLOOKUP(Transaction[[#This Row],[item_id]],Item[#All],3,TRUE)</f>
        <v>4290000</v>
      </c>
      <c r="K117" s="18">
        <v>50834</v>
      </c>
    </row>
    <row r="118" spans="1:11" ht="12.75">
      <c r="A118" s="24" t="s">
        <v>262</v>
      </c>
      <c r="B118" s="32" t="str">
        <f>RIGHT(Transaction[[#This Row],[timestamp]],5)</f>
        <v>06:11</v>
      </c>
      <c r="C118" s="24">
        <f>DATEVALUE(LEFT(Transaction[[#This Row],[timestamp]],10))</f>
        <v>44219</v>
      </c>
      <c r="D118" s="22" t="str">
        <f>TEXT(WEEKDAY(LEFT(Transaction[[#This Row],[timestamp]],10)),"dddd")</f>
        <v>Saturday</v>
      </c>
      <c r="E118" s="18" t="s">
        <v>263</v>
      </c>
      <c r="F118" s="18">
        <v>3</v>
      </c>
      <c r="G118" s="18">
        <v>1001</v>
      </c>
      <c r="H118" s="18" t="str">
        <f>LEFT(Transaction[[#This Row],[item_id]],2)</f>
        <v>10</v>
      </c>
      <c r="I118" s="18">
        <v>1</v>
      </c>
      <c r="J118" s="18">
        <f>Transaction[[#This Row],[quantity]]*VLOOKUP(Transaction[[#This Row],[item_id]],Item[#All],3,TRUE)</f>
        <v>3290000</v>
      </c>
      <c r="K118" s="18">
        <v>60783</v>
      </c>
    </row>
    <row r="119" spans="1:11" ht="12.75">
      <c r="A119" s="24" t="s">
        <v>264</v>
      </c>
      <c r="B119" s="32" t="str">
        <f>RIGHT(Transaction[[#This Row],[timestamp]],5)</f>
        <v>12:28</v>
      </c>
      <c r="C119" s="24">
        <f>DATEVALUE(LEFT(Transaction[[#This Row],[timestamp]],10))</f>
        <v>44219</v>
      </c>
      <c r="D119" s="22" t="str">
        <f>TEXT(WEEKDAY(LEFT(Transaction[[#This Row],[timestamp]],10)),"dddd")</f>
        <v>Saturday</v>
      </c>
      <c r="E119" s="18" t="s">
        <v>265</v>
      </c>
      <c r="F119" s="18">
        <v>3</v>
      </c>
      <c r="G119" s="18">
        <v>3005</v>
      </c>
      <c r="H119" s="18" t="str">
        <f>LEFT(Transaction[[#This Row],[item_id]],2)</f>
        <v>30</v>
      </c>
      <c r="I119" s="18">
        <v>1</v>
      </c>
      <c r="J119" s="18">
        <f>Transaction[[#This Row],[quantity]]*VLOOKUP(Transaction[[#This Row],[item_id]],Item[#All],3,TRUE)</f>
        <v>8990000</v>
      </c>
      <c r="K119" s="18">
        <v>53757</v>
      </c>
    </row>
    <row r="120" spans="1:11" ht="12.75">
      <c r="A120" s="24" t="s">
        <v>266</v>
      </c>
      <c r="B120" s="32" t="str">
        <f>RIGHT(Transaction[[#This Row],[timestamp]],5)</f>
        <v>21:07</v>
      </c>
      <c r="C120" s="24">
        <f>DATEVALUE(LEFT(Transaction[[#This Row],[timestamp]],10))</f>
        <v>44219</v>
      </c>
      <c r="D120" s="22" t="str">
        <f>TEXT(WEEKDAY(LEFT(Transaction[[#This Row],[timestamp]],10)),"dddd")</f>
        <v>Saturday</v>
      </c>
      <c r="E120" s="18" t="s">
        <v>267</v>
      </c>
      <c r="F120" s="18">
        <v>3</v>
      </c>
      <c r="G120" s="18">
        <v>4004</v>
      </c>
      <c r="H120" s="18" t="str">
        <f>LEFT(Transaction[[#This Row],[item_id]],2)</f>
        <v>40</v>
      </c>
      <c r="I120" s="18">
        <v>1</v>
      </c>
      <c r="J120" s="18">
        <f>Transaction[[#This Row],[quantity]]*VLOOKUP(Transaction[[#This Row],[item_id]],Item[#All],3,TRUE)</f>
        <v>685000</v>
      </c>
      <c r="K120" s="18">
        <v>58545</v>
      </c>
    </row>
    <row r="121" spans="1:11" ht="12.75">
      <c r="A121" s="24" t="s">
        <v>268</v>
      </c>
      <c r="B121" s="32" t="str">
        <f>RIGHT(Transaction[[#This Row],[timestamp]],5)</f>
        <v>21:09</v>
      </c>
      <c r="C121" s="24">
        <f>DATEVALUE(LEFT(Transaction[[#This Row],[timestamp]],10))</f>
        <v>44219</v>
      </c>
      <c r="D121" s="22" t="str">
        <f>TEXT(WEEKDAY(LEFT(Transaction[[#This Row],[timestamp]],10)),"dddd")</f>
        <v>Saturday</v>
      </c>
      <c r="E121" s="18" t="s">
        <v>269</v>
      </c>
      <c r="F121" s="18">
        <v>4</v>
      </c>
      <c r="G121" s="18">
        <v>3003</v>
      </c>
      <c r="H121" s="18" t="str">
        <f>LEFT(Transaction[[#This Row],[item_id]],2)</f>
        <v>30</v>
      </c>
      <c r="I121" s="18">
        <v>1</v>
      </c>
      <c r="J121" s="18">
        <f>Transaction[[#This Row],[quantity]]*VLOOKUP(Transaction[[#This Row],[item_id]],Item[#All],3,TRUE)</f>
        <v>5490000</v>
      </c>
      <c r="K121" s="18">
        <v>59424</v>
      </c>
    </row>
    <row r="122" spans="1:11" ht="12.75">
      <c r="A122" s="24" t="s">
        <v>270</v>
      </c>
      <c r="B122" s="32" t="str">
        <f>RIGHT(Transaction[[#This Row],[timestamp]],5)</f>
        <v>23:08</v>
      </c>
      <c r="C122" s="24">
        <f>DATEVALUE(LEFT(Transaction[[#This Row],[timestamp]],10))</f>
        <v>44219</v>
      </c>
      <c r="D122" s="22" t="str">
        <f>TEXT(WEEKDAY(LEFT(Transaction[[#This Row],[timestamp]],10)),"dddd")</f>
        <v>Saturday</v>
      </c>
      <c r="E122" s="18" t="s">
        <v>271</v>
      </c>
      <c r="F122" s="18">
        <v>3</v>
      </c>
      <c r="G122" s="18">
        <v>4001</v>
      </c>
      <c r="H122" s="18" t="str">
        <f>LEFT(Transaction[[#This Row],[item_id]],2)</f>
        <v>40</v>
      </c>
      <c r="I122" s="18">
        <v>1</v>
      </c>
      <c r="J122" s="18">
        <f>Transaction[[#This Row],[quantity]]*VLOOKUP(Transaction[[#This Row],[item_id]],Item[#All],3,TRUE)</f>
        <v>177000</v>
      </c>
      <c r="K122" s="18">
        <v>55522</v>
      </c>
    </row>
    <row r="123" spans="1:11" ht="12.75">
      <c r="A123" s="24" t="s">
        <v>272</v>
      </c>
      <c r="B123" s="32" t="str">
        <f>RIGHT(Transaction[[#This Row],[timestamp]],5)</f>
        <v>23:10</v>
      </c>
      <c r="C123" s="24">
        <f>DATEVALUE(LEFT(Transaction[[#This Row],[timestamp]],10))</f>
        <v>44219</v>
      </c>
      <c r="D123" s="22" t="str">
        <f>TEXT(WEEKDAY(LEFT(Transaction[[#This Row],[timestamp]],10)),"dddd")</f>
        <v>Saturday</v>
      </c>
      <c r="E123" s="18" t="s">
        <v>273</v>
      </c>
      <c r="F123" s="18">
        <v>3</v>
      </c>
      <c r="G123" s="18">
        <v>2004</v>
      </c>
      <c r="H123" s="18" t="str">
        <f>LEFT(Transaction[[#This Row],[item_id]],2)</f>
        <v>20</v>
      </c>
      <c r="I123" s="18">
        <v>1</v>
      </c>
      <c r="J123" s="18">
        <f>Transaction[[#This Row],[quantity]]*VLOOKUP(Transaction[[#This Row],[item_id]],Item[#All],3,TRUE)</f>
        <v>4090000</v>
      </c>
      <c r="K123" s="18">
        <v>51566</v>
      </c>
    </row>
    <row r="124" spans="1:11" ht="12.75">
      <c r="A124" s="24" t="s">
        <v>274</v>
      </c>
      <c r="B124" s="32" t="str">
        <f>RIGHT(Transaction[[#This Row],[timestamp]],5)</f>
        <v>00:17</v>
      </c>
      <c r="C124" s="24">
        <f>DATEVALUE(LEFT(Transaction[[#This Row],[timestamp]],10))</f>
        <v>44220</v>
      </c>
      <c r="D124" s="22" t="str">
        <f>TEXT(WEEKDAY(LEFT(Transaction[[#This Row],[timestamp]],10)),"dddd")</f>
        <v>Sunday</v>
      </c>
      <c r="E124" s="18" t="s">
        <v>275</v>
      </c>
      <c r="F124" s="18">
        <v>3</v>
      </c>
      <c r="G124" s="18">
        <v>4001</v>
      </c>
      <c r="H124" s="18" t="str">
        <f>LEFT(Transaction[[#This Row],[item_id]],2)</f>
        <v>40</v>
      </c>
      <c r="I124" s="18">
        <v>2</v>
      </c>
      <c r="J124" s="18">
        <f>Transaction[[#This Row],[quantity]]*VLOOKUP(Transaction[[#This Row],[item_id]],Item[#All],3,TRUE)</f>
        <v>354000</v>
      </c>
      <c r="K124" s="18">
        <v>51306</v>
      </c>
    </row>
    <row r="125" spans="1:11" ht="12.75">
      <c r="A125" s="24" t="s">
        <v>276</v>
      </c>
      <c r="B125" s="32" t="str">
        <f>RIGHT(Transaction[[#This Row],[timestamp]],5)</f>
        <v>06:09</v>
      </c>
      <c r="C125" s="24">
        <f>DATEVALUE(LEFT(Transaction[[#This Row],[timestamp]],10))</f>
        <v>44220</v>
      </c>
      <c r="D125" s="22" t="str">
        <f>TEXT(WEEKDAY(LEFT(Transaction[[#This Row],[timestamp]],10)),"dddd")</f>
        <v>Sunday</v>
      </c>
      <c r="E125" s="18" t="s">
        <v>277</v>
      </c>
      <c r="F125" s="18">
        <v>3</v>
      </c>
      <c r="G125" s="18">
        <v>4005</v>
      </c>
      <c r="H125" s="18" t="str">
        <f>LEFT(Transaction[[#This Row],[item_id]],2)</f>
        <v>40</v>
      </c>
      <c r="I125" s="18">
        <v>1</v>
      </c>
      <c r="J125" s="18">
        <f>Transaction[[#This Row],[quantity]]*VLOOKUP(Transaction[[#This Row],[item_id]],Item[#All],3,TRUE)</f>
        <v>220000</v>
      </c>
      <c r="K125" s="18">
        <v>56749</v>
      </c>
    </row>
    <row r="126" spans="1:11" ht="12.75">
      <c r="A126" s="24" t="s">
        <v>278</v>
      </c>
      <c r="B126" s="32" t="str">
        <f>RIGHT(Transaction[[#This Row],[timestamp]],5)</f>
        <v>08:30</v>
      </c>
      <c r="C126" s="24">
        <f>DATEVALUE(LEFT(Transaction[[#This Row],[timestamp]],10))</f>
        <v>44220</v>
      </c>
      <c r="D126" s="22" t="str">
        <f>TEXT(WEEKDAY(LEFT(Transaction[[#This Row],[timestamp]],10)),"dddd")</f>
        <v>Sunday</v>
      </c>
      <c r="E126" s="18" t="s">
        <v>279</v>
      </c>
      <c r="F126" s="18">
        <v>3</v>
      </c>
      <c r="G126" s="18">
        <v>1005</v>
      </c>
      <c r="H126" s="18" t="str">
        <f>LEFT(Transaction[[#This Row],[item_id]],2)</f>
        <v>10</v>
      </c>
      <c r="I126" s="18">
        <v>1</v>
      </c>
      <c r="J126" s="18">
        <f>Transaction[[#This Row],[quantity]]*VLOOKUP(Transaction[[#This Row],[item_id]],Item[#All],3,TRUE)</f>
        <v>4690000</v>
      </c>
      <c r="K126" s="19">
        <v>48220</v>
      </c>
    </row>
    <row r="127" spans="1:11" ht="12.75">
      <c r="A127" s="24" t="s">
        <v>280</v>
      </c>
      <c r="B127" s="32" t="str">
        <f>RIGHT(Transaction[[#This Row],[timestamp]],5)</f>
        <v>11:00</v>
      </c>
      <c r="C127" s="24">
        <f>DATEVALUE(LEFT(Transaction[[#This Row],[timestamp]],10))</f>
        <v>44220</v>
      </c>
      <c r="D127" s="22" t="str">
        <f>TEXT(WEEKDAY(LEFT(Transaction[[#This Row],[timestamp]],10)),"dddd")</f>
        <v>Sunday</v>
      </c>
      <c r="E127" s="18" t="s">
        <v>281</v>
      </c>
      <c r="F127" s="18">
        <v>3</v>
      </c>
      <c r="G127" s="18">
        <v>2004</v>
      </c>
      <c r="H127" s="18" t="str">
        <f>LEFT(Transaction[[#This Row],[item_id]],2)</f>
        <v>20</v>
      </c>
      <c r="I127" s="18">
        <v>1</v>
      </c>
      <c r="J127" s="18">
        <f>Transaction[[#This Row],[quantity]]*VLOOKUP(Transaction[[#This Row],[item_id]],Item[#All],3,TRUE)</f>
        <v>4090000</v>
      </c>
      <c r="K127" s="18">
        <v>46187</v>
      </c>
    </row>
    <row r="128" spans="1:11" ht="12.75">
      <c r="A128" s="24" t="s">
        <v>282</v>
      </c>
      <c r="B128" s="32" t="str">
        <f>RIGHT(Transaction[[#This Row],[timestamp]],5)</f>
        <v>13:11</v>
      </c>
      <c r="C128" s="24">
        <f>DATEVALUE(LEFT(Transaction[[#This Row],[timestamp]],10))</f>
        <v>44220</v>
      </c>
      <c r="D128" s="22" t="str">
        <f>TEXT(WEEKDAY(LEFT(Transaction[[#This Row],[timestamp]],10)),"dddd")</f>
        <v>Sunday</v>
      </c>
      <c r="E128" s="18" t="s">
        <v>283</v>
      </c>
      <c r="F128" s="18">
        <v>3</v>
      </c>
      <c r="G128" s="18">
        <v>4003</v>
      </c>
      <c r="H128" s="18" t="str">
        <f>LEFT(Transaction[[#This Row],[item_id]],2)</f>
        <v>40</v>
      </c>
      <c r="I128" s="18">
        <v>1</v>
      </c>
      <c r="J128" s="18">
        <f>Transaction[[#This Row],[quantity]]*VLOOKUP(Transaction[[#This Row],[item_id]],Item[#All],3,TRUE)</f>
        <v>445000</v>
      </c>
      <c r="K128" s="19">
        <v>49399</v>
      </c>
    </row>
    <row r="129" spans="1:11" ht="12.75">
      <c r="A129" s="24" t="s">
        <v>284</v>
      </c>
      <c r="B129" s="32" t="str">
        <f>RIGHT(Transaction[[#This Row],[timestamp]],5)</f>
        <v>16:03</v>
      </c>
      <c r="C129" s="24">
        <f>DATEVALUE(LEFT(Transaction[[#This Row],[timestamp]],10))</f>
        <v>44220</v>
      </c>
      <c r="D129" s="22" t="str">
        <f>TEXT(WEEKDAY(LEFT(Transaction[[#This Row],[timestamp]],10)),"dddd")</f>
        <v>Sunday</v>
      </c>
      <c r="E129" s="18" t="s">
        <v>285</v>
      </c>
      <c r="F129" s="18">
        <v>3</v>
      </c>
      <c r="G129" s="18">
        <v>4003</v>
      </c>
      <c r="H129" s="18" t="str">
        <f>LEFT(Transaction[[#This Row],[item_id]],2)</f>
        <v>40</v>
      </c>
      <c r="I129" s="18">
        <v>1</v>
      </c>
      <c r="J129" s="18">
        <f>Transaction[[#This Row],[quantity]]*VLOOKUP(Transaction[[#This Row],[item_id]],Item[#All],3,TRUE)</f>
        <v>445000</v>
      </c>
      <c r="K129" s="18">
        <v>59897</v>
      </c>
    </row>
    <row r="130" spans="1:11" ht="12.75">
      <c r="A130" s="24" t="s">
        <v>286</v>
      </c>
      <c r="B130" s="32" t="str">
        <f>RIGHT(Transaction[[#This Row],[timestamp]],5)</f>
        <v>18:02</v>
      </c>
      <c r="C130" s="24">
        <f>DATEVALUE(LEFT(Transaction[[#This Row],[timestamp]],10))</f>
        <v>44220</v>
      </c>
      <c r="D130" s="22" t="str">
        <f>TEXT(WEEKDAY(LEFT(Transaction[[#This Row],[timestamp]],10)),"dddd")</f>
        <v>Sunday</v>
      </c>
      <c r="E130" s="18" t="s">
        <v>287</v>
      </c>
      <c r="F130" s="18">
        <v>3</v>
      </c>
      <c r="G130" s="18">
        <v>3003</v>
      </c>
      <c r="H130" s="18" t="str">
        <f>LEFT(Transaction[[#This Row],[item_id]],2)</f>
        <v>30</v>
      </c>
      <c r="I130" s="18">
        <v>1</v>
      </c>
      <c r="J130" s="18">
        <f>Transaction[[#This Row],[quantity]]*VLOOKUP(Transaction[[#This Row],[item_id]],Item[#All],3,TRUE)</f>
        <v>5490000</v>
      </c>
      <c r="K130" s="18">
        <v>48200</v>
      </c>
    </row>
    <row r="131" spans="1:11" ht="12.75">
      <c r="A131" s="24" t="s">
        <v>288</v>
      </c>
      <c r="B131" s="32" t="str">
        <f>RIGHT(Transaction[[#This Row],[timestamp]],5)</f>
        <v>20:14</v>
      </c>
      <c r="C131" s="24">
        <f>DATEVALUE(LEFT(Transaction[[#This Row],[timestamp]],10))</f>
        <v>44220</v>
      </c>
      <c r="D131" s="22" t="str">
        <f>TEXT(WEEKDAY(LEFT(Transaction[[#This Row],[timestamp]],10)),"dddd")</f>
        <v>Sunday</v>
      </c>
      <c r="E131" s="18" t="s">
        <v>289</v>
      </c>
      <c r="F131" s="18">
        <v>3</v>
      </c>
      <c r="G131" s="18">
        <v>3005</v>
      </c>
      <c r="H131" s="18" t="str">
        <f>LEFT(Transaction[[#This Row],[item_id]],2)</f>
        <v>30</v>
      </c>
      <c r="I131" s="18">
        <v>1</v>
      </c>
      <c r="J131" s="18">
        <f>Transaction[[#This Row],[quantity]]*VLOOKUP(Transaction[[#This Row],[item_id]],Item[#All],3,TRUE)</f>
        <v>8990000</v>
      </c>
      <c r="K131" s="18">
        <v>54109</v>
      </c>
    </row>
    <row r="132" spans="1:11" ht="12.75">
      <c r="A132" s="24" t="s">
        <v>290</v>
      </c>
      <c r="B132" s="32" t="str">
        <f>RIGHT(Transaction[[#This Row],[timestamp]],5)</f>
        <v>21:15</v>
      </c>
      <c r="C132" s="24">
        <f>DATEVALUE(LEFT(Transaction[[#This Row],[timestamp]],10))</f>
        <v>44220</v>
      </c>
      <c r="D132" s="22" t="str">
        <f>TEXT(WEEKDAY(LEFT(Transaction[[#This Row],[timestamp]],10)),"dddd")</f>
        <v>Sunday</v>
      </c>
      <c r="E132" s="18" t="s">
        <v>291</v>
      </c>
      <c r="F132" s="18">
        <v>3</v>
      </c>
      <c r="G132" s="18">
        <v>4002</v>
      </c>
      <c r="H132" s="18" t="str">
        <f>LEFT(Transaction[[#This Row],[item_id]],2)</f>
        <v>40</v>
      </c>
      <c r="I132" s="18">
        <v>1</v>
      </c>
      <c r="J132" s="18">
        <f>Transaction[[#This Row],[quantity]]*VLOOKUP(Transaction[[#This Row],[item_id]],Item[#All],3,TRUE)</f>
        <v>350000</v>
      </c>
      <c r="K132" s="18">
        <v>54532</v>
      </c>
    </row>
    <row r="133" spans="1:11" ht="12.75">
      <c r="A133" s="24" t="s">
        <v>292</v>
      </c>
      <c r="B133" s="32" t="str">
        <f>RIGHT(Transaction[[#This Row],[timestamp]],5)</f>
        <v>22:07</v>
      </c>
      <c r="C133" s="24">
        <f>DATEVALUE(LEFT(Transaction[[#This Row],[timestamp]],10))</f>
        <v>44220</v>
      </c>
      <c r="D133" s="22" t="str">
        <f>TEXT(WEEKDAY(LEFT(Transaction[[#This Row],[timestamp]],10)),"dddd")</f>
        <v>Sunday</v>
      </c>
      <c r="E133" s="18" t="s">
        <v>293</v>
      </c>
      <c r="F133" s="18">
        <v>3</v>
      </c>
      <c r="G133" s="18">
        <v>2002</v>
      </c>
      <c r="H133" s="18" t="str">
        <f>LEFT(Transaction[[#This Row],[item_id]],2)</f>
        <v>20</v>
      </c>
      <c r="I133" s="18">
        <v>1</v>
      </c>
      <c r="J133" s="18">
        <f>Transaction[[#This Row],[quantity]]*VLOOKUP(Transaction[[#This Row],[item_id]],Item[#All],3,TRUE)</f>
        <v>10000000</v>
      </c>
      <c r="K133" s="18">
        <v>51105</v>
      </c>
    </row>
    <row r="134" spans="1:11" ht="12.75">
      <c r="A134" s="24" t="s">
        <v>294</v>
      </c>
      <c r="B134" s="32" t="str">
        <f>RIGHT(Transaction[[#This Row],[timestamp]],5)</f>
        <v>23:08</v>
      </c>
      <c r="C134" s="24">
        <f>DATEVALUE(LEFT(Transaction[[#This Row],[timestamp]],10))</f>
        <v>44220</v>
      </c>
      <c r="D134" s="22" t="str">
        <f>TEXT(WEEKDAY(LEFT(Transaction[[#This Row],[timestamp]],10)),"dddd")</f>
        <v>Sunday</v>
      </c>
      <c r="E134" s="18" t="s">
        <v>295</v>
      </c>
      <c r="F134" s="18">
        <v>3</v>
      </c>
      <c r="G134" s="18">
        <v>4001</v>
      </c>
      <c r="H134" s="18" t="str">
        <f>LEFT(Transaction[[#This Row],[item_id]],2)</f>
        <v>40</v>
      </c>
      <c r="I134" s="18">
        <v>1</v>
      </c>
      <c r="J134" s="18">
        <f>Transaction[[#This Row],[quantity]]*VLOOKUP(Transaction[[#This Row],[item_id]],Item[#All],3,TRUE)</f>
        <v>177000</v>
      </c>
      <c r="K134" s="18">
        <v>59977</v>
      </c>
    </row>
    <row r="135" spans="1:11" ht="12.75">
      <c r="A135" s="24" t="s">
        <v>296</v>
      </c>
      <c r="B135" s="32" t="str">
        <f>RIGHT(Transaction[[#This Row],[timestamp]],5)</f>
        <v>11:42</v>
      </c>
      <c r="C135" s="24">
        <f>DATEVALUE(LEFT(Transaction[[#This Row],[timestamp]],10))</f>
        <v>44221</v>
      </c>
      <c r="D135" s="22" t="str">
        <f>TEXT(WEEKDAY(LEFT(Transaction[[#This Row],[timestamp]],10)),"dddd")</f>
        <v>Monday</v>
      </c>
      <c r="E135" s="18" t="s">
        <v>297</v>
      </c>
      <c r="F135" s="18">
        <v>3</v>
      </c>
      <c r="G135" s="18">
        <v>3002</v>
      </c>
      <c r="H135" s="18" t="str">
        <f>LEFT(Transaction[[#This Row],[item_id]],2)</f>
        <v>30</v>
      </c>
      <c r="I135" s="18">
        <v>1</v>
      </c>
      <c r="J135" s="18">
        <f>Transaction[[#This Row],[quantity]]*VLOOKUP(Transaction[[#This Row],[item_id]],Item[#All],3,TRUE)</f>
        <v>399000</v>
      </c>
      <c r="K135" s="18">
        <v>48487</v>
      </c>
    </row>
    <row r="136" spans="1:11" ht="12.75">
      <c r="A136" s="24" t="s">
        <v>298</v>
      </c>
      <c r="B136" s="32" t="str">
        <f>RIGHT(Transaction[[#This Row],[timestamp]],5)</f>
        <v>11:05</v>
      </c>
      <c r="C136" s="24">
        <f>DATEVALUE(LEFT(Transaction[[#This Row],[timestamp]],10))</f>
        <v>44222</v>
      </c>
      <c r="D136" s="22" t="str">
        <f>TEXT(WEEKDAY(LEFT(Transaction[[#This Row],[timestamp]],10)),"dddd")</f>
        <v>Tuesday</v>
      </c>
      <c r="E136" s="18" t="s">
        <v>299</v>
      </c>
      <c r="F136" s="18">
        <v>3</v>
      </c>
      <c r="G136" s="18">
        <v>4004</v>
      </c>
      <c r="H136" s="18" t="str">
        <f>LEFT(Transaction[[#This Row],[item_id]],2)</f>
        <v>40</v>
      </c>
      <c r="I136" s="18">
        <v>1</v>
      </c>
      <c r="J136" s="18">
        <f>Transaction[[#This Row],[quantity]]*VLOOKUP(Transaction[[#This Row],[item_id]],Item[#All],3,TRUE)</f>
        <v>685000</v>
      </c>
      <c r="K136" s="18">
        <v>52283</v>
      </c>
    </row>
    <row r="137" spans="1:11" ht="12.75">
      <c r="A137" s="24" t="s">
        <v>298</v>
      </c>
      <c r="B137" s="32" t="str">
        <f>RIGHT(Transaction[[#This Row],[timestamp]],5)</f>
        <v>11:05</v>
      </c>
      <c r="C137" s="24">
        <f>DATEVALUE(LEFT(Transaction[[#This Row],[timestamp]],10))</f>
        <v>44222</v>
      </c>
      <c r="D137" s="22" t="str">
        <f>TEXT(WEEKDAY(LEFT(Transaction[[#This Row],[timestamp]],10)),"dddd")</f>
        <v>Tuesday</v>
      </c>
      <c r="E137" s="18" t="s">
        <v>299</v>
      </c>
      <c r="F137" s="18">
        <v>3</v>
      </c>
      <c r="G137" s="18">
        <v>1004</v>
      </c>
      <c r="H137" s="18" t="str">
        <f>LEFT(Transaction[[#This Row],[item_id]],2)</f>
        <v>10</v>
      </c>
      <c r="I137" s="18">
        <v>1</v>
      </c>
      <c r="J137" s="18">
        <f>Transaction[[#This Row],[quantity]]*VLOOKUP(Transaction[[#This Row],[item_id]],Item[#All],3,TRUE)</f>
        <v>2690000</v>
      </c>
      <c r="K137" s="18">
        <v>56627</v>
      </c>
    </row>
    <row r="138" spans="1:11" ht="12.75">
      <c r="A138" s="24" t="s">
        <v>300</v>
      </c>
      <c r="B138" s="32" t="str">
        <f>RIGHT(Transaction[[#This Row],[timestamp]],5)</f>
        <v>21:17</v>
      </c>
      <c r="C138" s="24">
        <f>DATEVALUE(LEFT(Transaction[[#This Row],[timestamp]],10))</f>
        <v>44222</v>
      </c>
      <c r="D138" s="22" t="str">
        <f>TEXT(WEEKDAY(LEFT(Transaction[[#This Row],[timestamp]],10)),"dddd")</f>
        <v>Tuesday</v>
      </c>
      <c r="E138" s="18" t="s">
        <v>301</v>
      </c>
      <c r="F138" s="18">
        <v>3</v>
      </c>
      <c r="G138" s="18">
        <v>4003</v>
      </c>
      <c r="H138" s="18" t="str">
        <f>LEFT(Transaction[[#This Row],[item_id]],2)</f>
        <v>40</v>
      </c>
      <c r="I138" s="18">
        <v>1</v>
      </c>
      <c r="J138" s="18">
        <f>Transaction[[#This Row],[quantity]]*VLOOKUP(Transaction[[#This Row],[item_id]],Item[#All],3,TRUE)</f>
        <v>445000</v>
      </c>
      <c r="K138" s="18">
        <v>51315</v>
      </c>
    </row>
    <row r="139" spans="1:11" ht="12.75">
      <c r="A139" s="24" t="s">
        <v>300</v>
      </c>
      <c r="B139" s="32" t="str">
        <f>RIGHT(Transaction[[#This Row],[timestamp]],5)</f>
        <v>21:17</v>
      </c>
      <c r="C139" s="24">
        <f>DATEVALUE(LEFT(Transaction[[#This Row],[timestamp]],10))</f>
        <v>44222</v>
      </c>
      <c r="D139" s="22" t="str">
        <f>TEXT(WEEKDAY(LEFT(Transaction[[#This Row],[timestamp]],10)),"dddd")</f>
        <v>Tuesday</v>
      </c>
      <c r="E139" s="18" t="s">
        <v>301</v>
      </c>
      <c r="F139" s="18">
        <v>3</v>
      </c>
      <c r="G139" s="18">
        <v>4002</v>
      </c>
      <c r="H139" s="18" t="str">
        <f>LEFT(Transaction[[#This Row],[item_id]],2)</f>
        <v>40</v>
      </c>
      <c r="I139" s="18">
        <v>1</v>
      </c>
      <c r="J139" s="18">
        <f>Transaction[[#This Row],[quantity]]*VLOOKUP(Transaction[[#This Row],[item_id]],Item[#All],3,TRUE)</f>
        <v>350000</v>
      </c>
      <c r="K139" s="18">
        <v>46960</v>
      </c>
    </row>
    <row r="140" spans="1:11" ht="12.75">
      <c r="A140" s="24" t="s">
        <v>302</v>
      </c>
      <c r="B140" s="32" t="str">
        <f>RIGHT(Transaction[[#This Row],[timestamp]],5)</f>
        <v>00:02</v>
      </c>
      <c r="C140" s="24">
        <f>DATEVALUE(LEFT(Transaction[[#This Row],[timestamp]],10))</f>
        <v>44223</v>
      </c>
      <c r="D140" s="22" t="str">
        <f>TEXT(WEEKDAY(LEFT(Transaction[[#This Row],[timestamp]],10)),"dddd")</f>
        <v>Wednesday</v>
      </c>
      <c r="E140" s="18" t="s">
        <v>303</v>
      </c>
      <c r="F140" s="18">
        <v>3</v>
      </c>
      <c r="G140" s="18">
        <v>4005</v>
      </c>
      <c r="H140" s="18" t="str">
        <f>LEFT(Transaction[[#This Row],[item_id]],2)</f>
        <v>40</v>
      </c>
      <c r="I140" s="18">
        <v>1</v>
      </c>
      <c r="J140" s="18">
        <f>Transaction[[#This Row],[quantity]]*VLOOKUP(Transaction[[#This Row],[item_id]],Item[#All],3,TRUE)</f>
        <v>220000</v>
      </c>
      <c r="K140" s="18">
        <v>59871</v>
      </c>
    </row>
    <row r="141" spans="1:11" ht="12.75">
      <c r="A141" s="24" t="s">
        <v>304</v>
      </c>
      <c r="B141" s="32" t="str">
        <f>RIGHT(Transaction[[#This Row],[timestamp]],5)</f>
        <v>00:20</v>
      </c>
      <c r="C141" s="24">
        <f>DATEVALUE(LEFT(Transaction[[#This Row],[timestamp]],10))</f>
        <v>44223</v>
      </c>
      <c r="D141" s="22" t="str">
        <f>TEXT(WEEKDAY(LEFT(Transaction[[#This Row],[timestamp]],10)),"dddd")</f>
        <v>Wednesday</v>
      </c>
      <c r="E141" s="18" t="s">
        <v>305</v>
      </c>
      <c r="F141" s="18">
        <v>4</v>
      </c>
      <c r="G141" s="18">
        <v>4003</v>
      </c>
      <c r="H141" s="18" t="str">
        <f>LEFT(Transaction[[#This Row],[item_id]],2)</f>
        <v>40</v>
      </c>
      <c r="I141" s="18">
        <v>1</v>
      </c>
      <c r="J141" s="18">
        <f>Transaction[[#This Row],[quantity]]*VLOOKUP(Transaction[[#This Row],[item_id]],Item[#All],3,TRUE)</f>
        <v>445000</v>
      </c>
      <c r="K141" s="19">
        <v>46187</v>
      </c>
    </row>
    <row r="142" spans="1:11" ht="12.75">
      <c r="A142" s="24" t="s">
        <v>306</v>
      </c>
      <c r="B142" s="32" t="str">
        <f>RIGHT(Transaction[[#This Row],[timestamp]],5)</f>
        <v>12:21</v>
      </c>
      <c r="C142" s="24">
        <f>DATEVALUE(LEFT(Transaction[[#This Row],[timestamp]],10))</f>
        <v>44223</v>
      </c>
      <c r="D142" s="22" t="str">
        <f>TEXT(WEEKDAY(LEFT(Transaction[[#This Row],[timestamp]],10)),"dddd")</f>
        <v>Wednesday</v>
      </c>
      <c r="E142" s="18" t="s">
        <v>307</v>
      </c>
      <c r="F142" s="18">
        <v>3</v>
      </c>
      <c r="G142" s="18">
        <v>3003</v>
      </c>
      <c r="H142" s="18" t="str">
        <f>LEFT(Transaction[[#This Row],[item_id]],2)</f>
        <v>30</v>
      </c>
      <c r="I142" s="18">
        <v>1</v>
      </c>
      <c r="J142" s="18">
        <f>Transaction[[#This Row],[quantity]]*VLOOKUP(Transaction[[#This Row],[item_id]],Item[#All],3,TRUE)</f>
        <v>5490000</v>
      </c>
      <c r="K142" s="18">
        <v>59914</v>
      </c>
    </row>
    <row r="143" spans="1:11" ht="12.75">
      <c r="A143" s="24" t="s">
        <v>308</v>
      </c>
      <c r="B143" s="32" t="str">
        <f>RIGHT(Transaction[[#This Row],[timestamp]],5)</f>
        <v>16:13</v>
      </c>
      <c r="C143" s="24">
        <f>DATEVALUE(LEFT(Transaction[[#This Row],[timestamp]],10))</f>
        <v>44223</v>
      </c>
      <c r="D143" s="22" t="str">
        <f>TEXT(WEEKDAY(LEFT(Transaction[[#This Row],[timestamp]],10)),"dddd")</f>
        <v>Wednesday</v>
      </c>
      <c r="E143" s="18" t="s">
        <v>309</v>
      </c>
      <c r="F143" s="18">
        <v>3</v>
      </c>
      <c r="G143" s="18">
        <v>4004</v>
      </c>
      <c r="H143" s="18" t="str">
        <f>LEFT(Transaction[[#This Row],[item_id]],2)</f>
        <v>40</v>
      </c>
      <c r="I143" s="18">
        <v>1</v>
      </c>
      <c r="J143" s="18">
        <f>Transaction[[#This Row],[quantity]]*VLOOKUP(Transaction[[#This Row],[item_id]],Item[#All],3,TRUE)</f>
        <v>685000</v>
      </c>
      <c r="K143" s="18">
        <v>58388</v>
      </c>
    </row>
    <row r="144" spans="1:11" ht="12.75">
      <c r="A144" s="24" t="s">
        <v>310</v>
      </c>
      <c r="B144" s="32" t="str">
        <f>RIGHT(Transaction[[#This Row],[timestamp]],5)</f>
        <v>22:47</v>
      </c>
      <c r="C144" s="24">
        <f>DATEVALUE(LEFT(Transaction[[#This Row],[timestamp]],10))</f>
        <v>44223</v>
      </c>
      <c r="D144" s="22" t="str">
        <f>TEXT(WEEKDAY(LEFT(Transaction[[#This Row],[timestamp]],10)),"dddd")</f>
        <v>Wednesday</v>
      </c>
      <c r="E144" s="18" t="s">
        <v>311</v>
      </c>
      <c r="F144" s="18">
        <v>3</v>
      </c>
      <c r="G144" s="18">
        <v>4005</v>
      </c>
      <c r="H144" s="18" t="str">
        <f>LEFT(Transaction[[#This Row],[item_id]],2)</f>
        <v>40</v>
      </c>
      <c r="I144" s="18">
        <v>1</v>
      </c>
      <c r="J144" s="18">
        <f>Transaction[[#This Row],[quantity]]*VLOOKUP(Transaction[[#This Row],[item_id]],Item[#All],3,TRUE)</f>
        <v>220000</v>
      </c>
      <c r="K144" s="18">
        <v>50243</v>
      </c>
    </row>
    <row r="145" spans="1:11" ht="12.75">
      <c r="A145" s="24" t="s">
        <v>312</v>
      </c>
      <c r="B145" s="32" t="str">
        <f>RIGHT(Transaction[[#This Row],[timestamp]],5)</f>
        <v>14:08</v>
      </c>
      <c r="C145" s="24">
        <f>DATEVALUE(LEFT(Transaction[[#This Row],[timestamp]],10))</f>
        <v>44224</v>
      </c>
      <c r="D145" s="22" t="str">
        <f>TEXT(WEEKDAY(LEFT(Transaction[[#This Row],[timestamp]],10)),"dddd")</f>
        <v>Thursday</v>
      </c>
      <c r="E145" s="18" t="s">
        <v>313</v>
      </c>
      <c r="F145" s="18">
        <v>3</v>
      </c>
      <c r="G145" s="18">
        <v>3001</v>
      </c>
      <c r="H145" s="18" t="str">
        <f>LEFT(Transaction[[#This Row],[item_id]],2)</f>
        <v>30</v>
      </c>
      <c r="I145" s="18">
        <v>1</v>
      </c>
      <c r="J145" s="18">
        <f>Transaction[[#This Row],[quantity]]*VLOOKUP(Transaction[[#This Row],[item_id]],Item[#All],3,TRUE)</f>
        <v>8500000</v>
      </c>
      <c r="K145" s="18">
        <v>56525</v>
      </c>
    </row>
    <row r="146" spans="1:11" ht="12.75">
      <c r="A146" s="24" t="s">
        <v>314</v>
      </c>
      <c r="B146" s="32" t="str">
        <f>RIGHT(Transaction[[#This Row],[timestamp]],5)</f>
        <v>14:11</v>
      </c>
      <c r="C146" s="24">
        <f>DATEVALUE(LEFT(Transaction[[#This Row],[timestamp]],10))</f>
        <v>44224</v>
      </c>
      <c r="D146" s="22" t="str">
        <f>TEXT(WEEKDAY(LEFT(Transaction[[#This Row],[timestamp]],10)),"dddd")</f>
        <v>Thursday</v>
      </c>
      <c r="E146" s="18" t="s">
        <v>315</v>
      </c>
      <c r="F146" s="18">
        <v>3</v>
      </c>
      <c r="G146" s="18">
        <v>4003</v>
      </c>
      <c r="H146" s="18" t="str">
        <f>LEFT(Transaction[[#This Row],[item_id]],2)</f>
        <v>40</v>
      </c>
      <c r="I146" s="18">
        <v>1</v>
      </c>
      <c r="J146" s="18">
        <f>Transaction[[#This Row],[quantity]]*VLOOKUP(Transaction[[#This Row],[item_id]],Item[#All],3,TRUE)</f>
        <v>445000</v>
      </c>
      <c r="K146" s="18">
        <v>60021</v>
      </c>
    </row>
    <row r="147" spans="1:11" ht="12.75">
      <c r="A147" s="24" t="s">
        <v>316</v>
      </c>
      <c r="B147" s="32" t="str">
        <f>RIGHT(Transaction[[#This Row],[timestamp]],5)</f>
        <v>21:03</v>
      </c>
      <c r="C147" s="24">
        <f>DATEVALUE(LEFT(Transaction[[#This Row],[timestamp]],10))</f>
        <v>44224</v>
      </c>
      <c r="D147" s="22" t="str">
        <f>TEXT(WEEKDAY(LEFT(Transaction[[#This Row],[timestamp]],10)),"dddd")</f>
        <v>Thursday</v>
      </c>
      <c r="E147" s="18" t="s">
        <v>317</v>
      </c>
      <c r="F147" s="18">
        <v>3</v>
      </c>
      <c r="G147" s="18">
        <v>4003</v>
      </c>
      <c r="H147" s="18" t="str">
        <f>LEFT(Transaction[[#This Row],[item_id]],2)</f>
        <v>40</v>
      </c>
      <c r="I147" s="18">
        <v>1</v>
      </c>
      <c r="J147" s="18">
        <f>Transaction[[#This Row],[quantity]]*VLOOKUP(Transaction[[#This Row],[item_id]],Item[#All],3,TRUE)</f>
        <v>445000</v>
      </c>
      <c r="K147" s="18">
        <v>57826</v>
      </c>
    </row>
    <row r="148" spans="1:11" ht="12.75">
      <c r="A148" s="24" t="s">
        <v>316</v>
      </c>
      <c r="B148" s="32" t="str">
        <f>RIGHT(Transaction[[#This Row],[timestamp]],5)</f>
        <v>21:03</v>
      </c>
      <c r="C148" s="24">
        <f>DATEVALUE(LEFT(Transaction[[#This Row],[timestamp]],10))</f>
        <v>44224</v>
      </c>
      <c r="D148" s="22" t="str">
        <f>TEXT(WEEKDAY(LEFT(Transaction[[#This Row],[timestamp]],10)),"dddd")</f>
        <v>Thursday</v>
      </c>
      <c r="E148" s="18" t="s">
        <v>317</v>
      </c>
      <c r="F148" s="18">
        <v>3</v>
      </c>
      <c r="G148" s="18">
        <v>4005</v>
      </c>
      <c r="H148" s="18" t="str">
        <f>LEFT(Transaction[[#This Row],[item_id]],2)</f>
        <v>40</v>
      </c>
      <c r="I148" s="18">
        <v>1</v>
      </c>
      <c r="J148" s="18">
        <f>Transaction[[#This Row],[quantity]]*VLOOKUP(Transaction[[#This Row],[item_id]],Item[#All],3,TRUE)</f>
        <v>220000</v>
      </c>
      <c r="K148" s="18">
        <v>56464</v>
      </c>
    </row>
    <row r="149" spans="1:11" ht="12.75">
      <c r="A149" s="24" t="s">
        <v>318</v>
      </c>
      <c r="B149" s="32" t="str">
        <f>RIGHT(Transaction[[#This Row],[timestamp]],5)</f>
        <v>22:05</v>
      </c>
      <c r="C149" s="24">
        <f>DATEVALUE(LEFT(Transaction[[#This Row],[timestamp]],10))</f>
        <v>44224</v>
      </c>
      <c r="D149" s="22" t="str">
        <f>TEXT(WEEKDAY(LEFT(Transaction[[#This Row],[timestamp]],10)),"dddd")</f>
        <v>Thursday</v>
      </c>
      <c r="E149" s="18" t="s">
        <v>319</v>
      </c>
      <c r="F149" s="18">
        <v>3</v>
      </c>
      <c r="G149" s="18">
        <v>3003</v>
      </c>
      <c r="H149" s="18" t="str">
        <f>LEFT(Transaction[[#This Row],[item_id]],2)</f>
        <v>30</v>
      </c>
      <c r="I149" s="18">
        <v>1</v>
      </c>
      <c r="J149" s="18">
        <f>Transaction[[#This Row],[quantity]]*VLOOKUP(Transaction[[#This Row],[item_id]],Item[#All],3,TRUE)</f>
        <v>5490000</v>
      </c>
      <c r="K149" s="18">
        <v>56804</v>
      </c>
    </row>
    <row r="150" spans="1:11" ht="12.75">
      <c r="A150" s="24" t="s">
        <v>318</v>
      </c>
      <c r="B150" s="32" t="str">
        <f>RIGHT(Transaction[[#This Row],[timestamp]],5)</f>
        <v>22:05</v>
      </c>
      <c r="C150" s="24">
        <f>DATEVALUE(LEFT(Transaction[[#This Row],[timestamp]],10))</f>
        <v>44224</v>
      </c>
      <c r="D150" s="22" t="str">
        <f>TEXT(WEEKDAY(LEFT(Transaction[[#This Row],[timestamp]],10)),"dddd")</f>
        <v>Thursday</v>
      </c>
      <c r="E150" s="18" t="s">
        <v>320</v>
      </c>
      <c r="F150" s="18">
        <v>3</v>
      </c>
      <c r="G150" s="18">
        <v>1005</v>
      </c>
      <c r="H150" s="18" t="str">
        <f>LEFT(Transaction[[#This Row],[item_id]],2)</f>
        <v>10</v>
      </c>
      <c r="I150" s="18">
        <v>1</v>
      </c>
      <c r="J150" s="18">
        <f>Transaction[[#This Row],[quantity]]*VLOOKUP(Transaction[[#This Row],[item_id]],Item[#All],3,TRUE)</f>
        <v>4690000</v>
      </c>
      <c r="K150" s="18">
        <v>56817</v>
      </c>
    </row>
    <row r="151" spans="1:11" ht="12.75">
      <c r="A151" s="24" t="s">
        <v>321</v>
      </c>
      <c r="B151" s="32" t="str">
        <f>RIGHT(Transaction[[#This Row],[timestamp]],5)</f>
        <v>23:24</v>
      </c>
      <c r="C151" s="24">
        <f>DATEVALUE(LEFT(Transaction[[#This Row],[timestamp]],10))</f>
        <v>44224</v>
      </c>
      <c r="D151" s="22" t="str">
        <f>TEXT(WEEKDAY(LEFT(Transaction[[#This Row],[timestamp]],10)),"dddd")</f>
        <v>Thursday</v>
      </c>
      <c r="E151" s="18" t="s">
        <v>322</v>
      </c>
      <c r="F151" s="18">
        <v>3</v>
      </c>
      <c r="G151" s="18">
        <v>3004</v>
      </c>
      <c r="H151" s="18" t="str">
        <f>LEFT(Transaction[[#This Row],[item_id]],2)</f>
        <v>30</v>
      </c>
      <c r="I151" s="18">
        <v>1</v>
      </c>
      <c r="J151" s="18">
        <f>Transaction[[#This Row],[quantity]]*VLOOKUP(Transaction[[#This Row],[item_id]],Item[#All],3,TRUE)</f>
        <v>170000</v>
      </c>
      <c r="K151" s="19">
        <v>48654</v>
      </c>
    </row>
    <row r="152" spans="1:11" ht="12.75">
      <c r="A152" s="24" t="s">
        <v>323</v>
      </c>
      <c r="B152" s="32" t="str">
        <f>RIGHT(Transaction[[#This Row],[timestamp]],5)</f>
        <v>01:41</v>
      </c>
      <c r="C152" s="24">
        <f>DATEVALUE(LEFT(Transaction[[#This Row],[timestamp]],10))</f>
        <v>44225</v>
      </c>
      <c r="D152" s="22" t="str">
        <f>TEXT(WEEKDAY(LEFT(Transaction[[#This Row],[timestamp]],10)),"dddd")</f>
        <v>Friday</v>
      </c>
      <c r="E152" s="18" t="s">
        <v>324</v>
      </c>
      <c r="F152" s="18">
        <v>3</v>
      </c>
      <c r="G152" s="18">
        <v>4005</v>
      </c>
      <c r="H152" s="18" t="str">
        <f>LEFT(Transaction[[#This Row],[item_id]],2)</f>
        <v>40</v>
      </c>
      <c r="I152" s="18">
        <v>1</v>
      </c>
      <c r="J152" s="18">
        <f>Transaction[[#This Row],[quantity]]*VLOOKUP(Transaction[[#This Row],[item_id]],Item[#All],3,TRUE)</f>
        <v>220000</v>
      </c>
      <c r="K152" s="18">
        <v>49426</v>
      </c>
    </row>
    <row r="153" spans="1:11" ht="12.75">
      <c r="A153" s="24" t="s">
        <v>325</v>
      </c>
      <c r="B153" s="32" t="str">
        <f>RIGHT(Transaction[[#This Row],[timestamp]],5)</f>
        <v>13:15</v>
      </c>
      <c r="C153" s="24">
        <f>DATEVALUE(LEFT(Transaction[[#This Row],[timestamp]],10))</f>
        <v>44225</v>
      </c>
      <c r="D153" s="22" t="str">
        <f>TEXT(WEEKDAY(LEFT(Transaction[[#This Row],[timestamp]],10)),"dddd")</f>
        <v>Friday</v>
      </c>
      <c r="E153" s="18" t="s">
        <v>326</v>
      </c>
      <c r="F153" s="18">
        <v>3</v>
      </c>
      <c r="G153" s="18">
        <v>4004</v>
      </c>
      <c r="H153" s="18" t="str">
        <f>LEFT(Transaction[[#This Row],[item_id]],2)</f>
        <v>40</v>
      </c>
      <c r="I153" s="18">
        <v>1</v>
      </c>
      <c r="J153" s="18">
        <f>Transaction[[#This Row],[quantity]]*VLOOKUP(Transaction[[#This Row],[item_id]],Item[#All],3,TRUE)</f>
        <v>685000</v>
      </c>
      <c r="K153" s="18">
        <v>47626</v>
      </c>
    </row>
    <row r="154" spans="1:11" ht="12.75">
      <c r="A154" s="24" t="s">
        <v>327</v>
      </c>
      <c r="B154" s="32" t="str">
        <f>RIGHT(Transaction[[#This Row],[timestamp]],5)</f>
        <v>20:15</v>
      </c>
      <c r="C154" s="24">
        <f>DATEVALUE(LEFT(Transaction[[#This Row],[timestamp]],10))</f>
        <v>44225</v>
      </c>
      <c r="D154" s="22" t="str">
        <f>TEXT(WEEKDAY(LEFT(Transaction[[#This Row],[timestamp]],10)),"dddd")</f>
        <v>Friday</v>
      </c>
      <c r="E154" s="18" t="s">
        <v>328</v>
      </c>
      <c r="F154" s="18">
        <v>3</v>
      </c>
      <c r="G154" s="18">
        <v>4003</v>
      </c>
      <c r="H154" s="18" t="str">
        <f>LEFT(Transaction[[#This Row],[item_id]],2)</f>
        <v>40</v>
      </c>
      <c r="I154" s="18">
        <v>1</v>
      </c>
      <c r="J154" s="18">
        <f>Transaction[[#This Row],[quantity]]*VLOOKUP(Transaction[[#This Row],[item_id]],Item[#All],3,TRUE)</f>
        <v>445000</v>
      </c>
      <c r="K154" s="18">
        <v>47902</v>
      </c>
    </row>
    <row r="155" spans="1:11" ht="12.75">
      <c r="A155" s="24" t="s">
        <v>329</v>
      </c>
      <c r="B155" s="32" t="str">
        <f>RIGHT(Transaction[[#This Row],[timestamp]],5)</f>
        <v>00:00</v>
      </c>
      <c r="C155" s="24">
        <f>DATEVALUE(LEFT(Transaction[[#This Row],[timestamp]],10))</f>
        <v>44226</v>
      </c>
      <c r="D155" s="22" t="str">
        <f>TEXT(WEEKDAY(LEFT(Transaction[[#This Row],[timestamp]],10)),"dddd")</f>
        <v>Saturday</v>
      </c>
      <c r="E155" s="18" t="s">
        <v>330</v>
      </c>
      <c r="F155" s="18">
        <v>3</v>
      </c>
      <c r="G155" s="18">
        <v>4005</v>
      </c>
      <c r="H155" s="18" t="str">
        <f>LEFT(Transaction[[#This Row],[item_id]],2)</f>
        <v>40</v>
      </c>
      <c r="I155" s="18">
        <v>1</v>
      </c>
      <c r="J155" s="18">
        <f>Transaction[[#This Row],[quantity]]*VLOOKUP(Transaction[[#This Row],[item_id]],Item[#All],3,TRUE)</f>
        <v>220000</v>
      </c>
      <c r="K155" s="18">
        <v>55334</v>
      </c>
    </row>
    <row r="156" spans="1:11" ht="12.75">
      <c r="A156" s="24" t="s">
        <v>331</v>
      </c>
      <c r="B156" s="32" t="str">
        <f>RIGHT(Transaction[[#This Row],[timestamp]],5)</f>
        <v>00:03</v>
      </c>
      <c r="C156" s="24">
        <f>DATEVALUE(LEFT(Transaction[[#This Row],[timestamp]],10))</f>
        <v>44226</v>
      </c>
      <c r="D156" s="22" t="str">
        <f>TEXT(WEEKDAY(LEFT(Transaction[[#This Row],[timestamp]],10)),"dddd")</f>
        <v>Saturday</v>
      </c>
      <c r="E156" s="18" t="s">
        <v>332</v>
      </c>
      <c r="F156" s="18">
        <v>3</v>
      </c>
      <c r="G156" s="18">
        <v>4001</v>
      </c>
      <c r="H156" s="18" t="str">
        <f>LEFT(Transaction[[#This Row],[item_id]],2)</f>
        <v>40</v>
      </c>
      <c r="I156" s="18">
        <v>1</v>
      </c>
      <c r="J156" s="18">
        <f>Transaction[[#This Row],[quantity]]*VLOOKUP(Transaction[[#This Row],[item_id]],Item[#All],3,TRUE)</f>
        <v>177000</v>
      </c>
      <c r="K156" s="18">
        <v>59889</v>
      </c>
    </row>
    <row r="157" spans="1:11" ht="12.75">
      <c r="A157" s="24" t="s">
        <v>333</v>
      </c>
      <c r="B157" s="32" t="str">
        <f>RIGHT(Transaction[[#This Row],[timestamp]],5)</f>
        <v>00:10</v>
      </c>
      <c r="C157" s="24">
        <f>DATEVALUE(LEFT(Transaction[[#This Row],[timestamp]],10))</f>
        <v>44226</v>
      </c>
      <c r="D157" s="22" t="str">
        <f>TEXT(WEEKDAY(LEFT(Transaction[[#This Row],[timestamp]],10)),"dddd")</f>
        <v>Saturday</v>
      </c>
      <c r="E157" s="18" t="s">
        <v>334</v>
      </c>
      <c r="F157" s="18">
        <v>3</v>
      </c>
      <c r="G157" s="18">
        <v>1005</v>
      </c>
      <c r="H157" s="18" t="str">
        <f>LEFT(Transaction[[#This Row],[item_id]],2)</f>
        <v>10</v>
      </c>
      <c r="I157" s="18">
        <v>1</v>
      </c>
      <c r="J157" s="18">
        <f>Transaction[[#This Row],[quantity]]*VLOOKUP(Transaction[[#This Row],[item_id]],Item[#All],3,TRUE)</f>
        <v>4690000</v>
      </c>
      <c r="K157" s="18">
        <v>56163</v>
      </c>
    </row>
    <row r="158" spans="1:11" ht="12.75">
      <c r="A158" s="24" t="s">
        <v>335</v>
      </c>
      <c r="B158" s="32" t="str">
        <f>RIGHT(Transaction[[#This Row],[timestamp]],5)</f>
        <v>00:16</v>
      </c>
      <c r="C158" s="24">
        <f>DATEVALUE(LEFT(Transaction[[#This Row],[timestamp]],10))</f>
        <v>44226</v>
      </c>
      <c r="D158" s="22" t="str">
        <f>TEXT(WEEKDAY(LEFT(Transaction[[#This Row],[timestamp]],10)),"dddd")</f>
        <v>Saturday</v>
      </c>
      <c r="E158" s="18" t="s">
        <v>336</v>
      </c>
      <c r="F158" s="18">
        <v>3</v>
      </c>
      <c r="G158" s="18">
        <v>4001</v>
      </c>
      <c r="H158" s="18" t="str">
        <f>LEFT(Transaction[[#This Row],[item_id]],2)</f>
        <v>40</v>
      </c>
      <c r="I158" s="18">
        <v>1</v>
      </c>
      <c r="J158" s="18">
        <f>Transaction[[#This Row],[quantity]]*VLOOKUP(Transaction[[#This Row],[item_id]],Item[#All],3,TRUE)</f>
        <v>177000</v>
      </c>
      <c r="K158" s="18">
        <v>54723</v>
      </c>
    </row>
    <row r="159" spans="1:11" ht="12.75">
      <c r="A159" s="24" t="s">
        <v>337</v>
      </c>
      <c r="B159" s="32" t="str">
        <f>RIGHT(Transaction[[#This Row],[timestamp]],5)</f>
        <v>00:22</v>
      </c>
      <c r="C159" s="24">
        <f>DATEVALUE(LEFT(Transaction[[#This Row],[timestamp]],10))</f>
        <v>44226</v>
      </c>
      <c r="D159" s="22" t="str">
        <f>TEXT(WEEKDAY(LEFT(Transaction[[#This Row],[timestamp]],10)),"dddd")</f>
        <v>Saturday</v>
      </c>
      <c r="E159" s="18" t="s">
        <v>338</v>
      </c>
      <c r="F159" s="18">
        <v>3</v>
      </c>
      <c r="G159" s="18">
        <v>1004</v>
      </c>
      <c r="H159" s="18" t="str">
        <f>LEFT(Transaction[[#This Row],[item_id]],2)</f>
        <v>10</v>
      </c>
      <c r="I159" s="18">
        <v>1</v>
      </c>
      <c r="J159" s="18">
        <f>Transaction[[#This Row],[quantity]]*VLOOKUP(Transaction[[#This Row],[item_id]],Item[#All],3,TRUE)</f>
        <v>2690000</v>
      </c>
      <c r="K159" s="18">
        <v>57846</v>
      </c>
    </row>
    <row r="160" spans="1:11" ht="12.75">
      <c r="A160" s="24" t="s">
        <v>339</v>
      </c>
      <c r="B160" s="32" t="str">
        <f>RIGHT(Transaction[[#This Row],[timestamp]],5)</f>
        <v>12:05</v>
      </c>
      <c r="C160" s="24">
        <f>DATEVALUE(LEFT(Transaction[[#This Row],[timestamp]],10))</f>
        <v>44226</v>
      </c>
      <c r="D160" s="22" t="str">
        <f>TEXT(WEEKDAY(LEFT(Transaction[[#This Row],[timestamp]],10)),"dddd")</f>
        <v>Saturday</v>
      </c>
      <c r="E160" s="18" t="s">
        <v>340</v>
      </c>
      <c r="F160" s="18">
        <v>3</v>
      </c>
      <c r="G160" s="18">
        <v>4004</v>
      </c>
      <c r="H160" s="18" t="str">
        <f>LEFT(Transaction[[#This Row],[item_id]],2)</f>
        <v>40</v>
      </c>
      <c r="I160" s="18">
        <v>1</v>
      </c>
      <c r="J160" s="18">
        <f>Transaction[[#This Row],[quantity]]*VLOOKUP(Transaction[[#This Row],[item_id]],Item[#All],3,TRUE)</f>
        <v>685000</v>
      </c>
      <c r="K160" s="18">
        <v>46188</v>
      </c>
    </row>
    <row r="161" spans="1:11" ht="12.75">
      <c r="A161" s="24" t="s">
        <v>341</v>
      </c>
      <c r="B161" s="32" t="str">
        <f>RIGHT(Transaction[[#This Row],[timestamp]],5)</f>
        <v>12:45</v>
      </c>
      <c r="C161" s="24">
        <f>DATEVALUE(LEFT(Transaction[[#This Row],[timestamp]],10))</f>
        <v>44226</v>
      </c>
      <c r="D161" s="22" t="str">
        <f>TEXT(WEEKDAY(LEFT(Transaction[[#This Row],[timestamp]],10)),"dddd")</f>
        <v>Saturday</v>
      </c>
      <c r="E161" s="18" t="s">
        <v>342</v>
      </c>
      <c r="F161" s="18">
        <v>3</v>
      </c>
      <c r="G161" s="18">
        <v>4004</v>
      </c>
      <c r="H161" s="18" t="str">
        <f>LEFT(Transaction[[#This Row],[item_id]],2)</f>
        <v>40</v>
      </c>
      <c r="I161" s="18">
        <v>1</v>
      </c>
      <c r="J161" s="18">
        <f>Transaction[[#This Row],[quantity]]*VLOOKUP(Transaction[[#This Row],[item_id]],Item[#All],3,TRUE)</f>
        <v>685000</v>
      </c>
      <c r="K161" s="18">
        <v>56815</v>
      </c>
    </row>
    <row r="162" spans="1:11" ht="12.75">
      <c r="A162" s="24" t="s">
        <v>343</v>
      </c>
      <c r="B162" s="32" t="str">
        <f>RIGHT(Transaction[[#This Row],[timestamp]],5)</f>
        <v>16:21</v>
      </c>
      <c r="C162" s="24">
        <f>DATEVALUE(LEFT(Transaction[[#This Row],[timestamp]],10))</f>
        <v>44226</v>
      </c>
      <c r="D162" s="22" t="str">
        <f>TEXT(WEEKDAY(LEFT(Transaction[[#This Row],[timestamp]],10)),"dddd")</f>
        <v>Saturday</v>
      </c>
      <c r="E162" s="18" t="s">
        <v>344</v>
      </c>
      <c r="F162" s="18">
        <v>3</v>
      </c>
      <c r="G162" s="18">
        <v>4004</v>
      </c>
      <c r="H162" s="18" t="str">
        <f>LEFT(Transaction[[#This Row],[item_id]],2)</f>
        <v>40</v>
      </c>
      <c r="I162" s="18">
        <v>1</v>
      </c>
      <c r="J162" s="18">
        <f>Transaction[[#This Row],[quantity]]*VLOOKUP(Transaction[[#This Row],[item_id]],Item[#All],3,TRUE)</f>
        <v>685000</v>
      </c>
      <c r="K162" s="18">
        <v>58057</v>
      </c>
    </row>
    <row r="163" spans="1:11" ht="12.75">
      <c r="A163" s="24" t="s">
        <v>345</v>
      </c>
      <c r="B163" s="32" t="str">
        <f>RIGHT(Transaction[[#This Row],[timestamp]],5)</f>
        <v>18:20</v>
      </c>
      <c r="C163" s="24">
        <f>DATEVALUE(LEFT(Transaction[[#This Row],[timestamp]],10))</f>
        <v>44226</v>
      </c>
      <c r="D163" s="22" t="str">
        <f>TEXT(WEEKDAY(LEFT(Transaction[[#This Row],[timestamp]],10)),"dddd")</f>
        <v>Saturday</v>
      </c>
      <c r="E163" s="18" t="s">
        <v>346</v>
      </c>
      <c r="F163" s="18">
        <v>4</v>
      </c>
      <c r="G163" s="18">
        <v>4002</v>
      </c>
      <c r="H163" s="18" t="str">
        <f>LEFT(Transaction[[#This Row],[item_id]],2)</f>
        <v>40</v>
      </c>
      <c r="I163" s="18">
        <v>1</v>
      </c>
      <c r="J163" s="18">
        <f>Transaction[[#This Row],[quantity]]*VLOOKUP(Transaction[[#This Row],[item_id]],Item[#All],3,TRUE)</f>
        <v>350000</v>
      </c>
      <c r="K163" s="18">
        <v>51923</v>
      </c>
    </row>
    <row r="164" spans="1:11" ht="12.75">
      <c r="A164" s="24" t="s">
        <v>347</v>
      </c>
      <c r="B164" s="32" t="str">
        <f>RIGHT(Transaction[[#This Row],[timestamp]],5)</f>
        <v>19:03</v>
      </c>
      <c r="C164" s="24">
        <f>DATEVALUE(LEFT(Transaction[[#This Row],[timestamp]],10))</f>
        <v>44226</v>
      </c>
      <c r="D164" s="22" t="str">
        <f>TEXT(WEEKDAY(LEFT(Transaction[[#This Row],[timestamp]],10)),"dddd")</f>
        <v>Saturday</v>
      </c>
      <c r="E164" s="18" t="s">
        <v>348</v>
      </c>
      <c r="F164" s="18">
        <v>3</v>
      </c>
      <c r="G164" s="18">
        <v>4002</v>
      </c>
      <c r="H164" s="18" t="str">
        <f>LEFT(Transaction[[#This Row],[item_id]],2)</f>
        <v>40</v>
      </c>
      <c r="I164" s="18">
        <v>1</v>
      </c>
      <c r="J164" s="18">
        <f>Transaction[[#This Row],[quantity]]*VLOOKUP(Transaction[[#This Row],[item_id]],Item[#All],3,TRUE)</f>
        <v>350000</v>
      </c>
      <c r="K164" s="18">
        <v>51271</v>
      </c>
    </row>
    <row r="165" spans="1:11" ht="12.75">
      <c r="A165" s="24" t="s">
        <v>349</v>
      </c>
      <c r="B165" s="32" t="str">
        <f>RIGHT(Transaction[[#This Row],[timestamp]],5)</f>
        <v>00:39</v>
      </c>
      <c r="C165" s="24">
        <f>DATEVALUE(LEFT(Transaction[[#This Row],[timestamp]],10))</f>
        <v>44227</v>
      </c>
      <c r="D165" s="22" t="str">
        <f>TEXT(WEEKDAY(LEFT(Transaction[[#This Row],[timestamp]],10)),"dddd")</f>
        <v>Sunday</v>
      </c>
      <c r="E165" s="18" t="s">
        <v>350</v>
      </c>
      <c r="F165" s="18">
        <v>4</v>
      </c>
      <c r="G165" s="18">
        <v>3004</v>
      </c>
      <c r="H165" s="18" t="str">
        <f>LEFT(Transaction[[#This Row],[item_id]],2)</f>
        <v>30</v>
      </c>
      <c r="I165" s="18">
        <v>1</v>
      </c>
      <c r="J165" s="18">
        <f>Transaction[[#This Row],[quantity]]*VLOOKUP(Transaction[[#This Row],[item_id]],Item[#All],3,TRUE)</f>
        <v>170000</v>
      </c>
      <c r="K165" s="19">
        <v>49480</v>
      </c>
    </row>
    <row r="166" spans="1:11" ht="12.75">
      <c r="A166" s="24" t="s">
        <v>351</v>
      </c>
      <c r="B166" s="32" t="str">
        <f>RIGHT(Transaction[[#This Row],[timestamp]],5)</f>
        <v>01:04</v>
      </c>
      <c r="C166" s="24">
        <f>DATEVALUE(LEFT(Transaction[[#This Row],[timestamp]],10))</f>
        <v>44227</v>
      </c>
      <c r="D166" s="22" t="str">
        <f>TEXT(WEEKDAY(LEFT(Transaction[[#This Row],[timestamp]],10)),"dddd")</f>
        <v>Sunday</v>
      </c>
      <c r="E166" s="18" t="s">
        <v>352</v>
      </c>
      <c r="F166" s="18">
        <v>3</v>
      </c>
      <c r="G166" s="18">
        <v>3005</v>
      </c>
      <c r="H166" s="18" t="str">
        <f>LEFT(Transaction[[#This Row],[item_id]],2)</f>
        <v>30</v>
      </c>
      <c r="I166" s="18">
        <v>1</v>
      </c>
      <c r="J166" s="18">
        <f>Transaction[[#This Row],[quantity]]*VLOOKUP(Transaction[[#This Row],[item_id]],Item[#All],3,TRUE)</f>
        <v>8990000</v>
      </c>
      <c r="K166" s="18">
        <v>55702</v>
      </c>
    </row>
    <row r="167" spans="1:11" ht="12.75">
      <c r="A167" s="24" t="s">
        <v>353</v>
      </c>
      <c r="B167" s="32" t="str">
        <f>RIGHT(Transaction[[#This Row],[timestamp]],5)</f>
        <v>01:18</v>
      </c>
      <c r="C167" s="24">
        <f>DATEVALUE(LEFT(Transaction[[#This Row],[timestamp]],10))</f>
        <v>44227</v>
      </c>
      <c r="D167" s="22" t="str">
        <f>TEXT(WEEKDAY(LEFT(Transaction[[#This Row],[timestamp]],10)),"dddd")</f>
        <v>Sunday</v>
      </c>
      <c r="E167" s="18" t="s">
        <v>354</v>
      </c>
      <c r="F167" s="18">
        <v>3</v>
      </c>
      <c r="G167" s="18">
        <v>4005</v>
      </c>
      <c r="H167" s="18" t="str">
        <f>LEFT(Transaction[[#This Row],[item_id]],2)</f>
        <v>40</v>
      </c>
      <c r="I167" s="18">
        <v>1</v>
      </c>
      <c r="J167" s="18">
        <f>Transaction[[#This Row],[quantity]]*VLOOKUP(Transaction[[#This Row],[item_id]],Item[#All],3,TRUE)</f>
        <v>220000</v>
      </c>
      <c r="K167" s="18">
        <v>54492</v>
      </c>
    </row>
    <row r="168" spans="1:11" ht="12.75">
      <c r="A168" s="24" t="s">
        <v>355</v>
      </c>
      <c r="B168" s="32" t="str">
        <f>RIGHT(Transaction[[#This Row],[timestamp]],5)</f>
        <v>07:42</v>
      </c>
      <c r="C168" s="24">
        <f>DATEVALUE(LEFT(Transaction[[#This Row],[timestamp]],10))</f>
        <v>44227</v>
      </c>
      <c r="D168" s="22" t="str">
        <f>TEXT(WEEKDAY(LEFT(Transaction[[#This Row],[timestamp]],10)),"dddd")</f>
        <v>Sunday</v>
      </c>
      <c r="E168" s="18" t="s">
        <v>356</v>
      </c>
      <c r="F168" s="18">
        <v>3</v>
      </c>
      <c r="G168" s="18">
        <v>4002</v>
      </c>
      <c r="H168" s="18" t="str">
        <f>LEFT(Transaction[[#This Row],[item_id]],2)</f>
        <v>40</v>
      </c>
      <c r="I168" s="18">
        <v>1</v>
      </c>
      <c r="J168" s="18">
        <f>Transaction[[#This Row],[quantity]]*VLOOKUP(Transaction[[#This Row],[item_id]],Item[#All],3,TRUE)</f>
        <v>350000</v>
      </c>
      <c r="K168" s="18">
        <v>46810</v>
      </c>
    </row>
    <row r="169" spans="1:11" ht="12.75">
      <c r="A169" s="24" t="s">
        <v>357</v>
      </c>
      <c r="B169" s="32" t="str">
        <f>RIGHT(Transaction[[#This Row],[timestamp]],5)</f>
        <v>12:17</v>
      </c>
      <c r="C169" s="24">
        <f>DATEVALUE(LEFT(Transaction[[#This Row],[timestamp]],10))</f>
        <v>44227</v>
      </c>
      <c r="D169" s="22" t="str">
        <f>TEXT(WEEKDAY(LEFT(Transaction[[#This Row],[timestamp]],10)),"dddd")</f>
        <v>Sunday</v>
      </c>
      <c r="E169" s="18" t="s">
        <v>358</v>
      </c>
      <c r="F169" s="18">
        <v>3</v>
      </c>
      <c r="G169" s="18">
        <v>4001</v>
      </c>
      <c r="H169" s="18" t="str">
        <f>LEFT(Transaction[[#This Row],[item_id]],2)</f>
        <v>40</v>
      </c>
      <c r="I169" s="18">
        <v>1</v>
      </c>
      <c r="J169" s="18">
        <f>Transaction[[#This Row],[quantity]]*VLOOKUP(Transaction[[#This Row],[item_id]],Item[#All],3,TRUE)</f>
        <v>177000</v>
      </c>
      <c r="K169" s="18">
        <v>55778</v>
      </c>
    </row>
    <row r="170" spans="1:11" ht="12.75">
      <c r="A170" s="24" t="s">
        <v>359</v>
      </c>
      <c r="B170" s="32" t="str">
        <f>RIGHT(Transaction[[#This Row],[timestamp]],5)</f>
        <v>12:45</v>
      </c>
      <c r="C170" s="24">
        <f>DATEVALUE(LEFT(Transaction[[#This Row],[timestamp]],10))</f>
        <v>44227</v>
      </c>
      <c r="D170" s="22" t="str">
        <f>TEXT(WEEKDAY(LEFT(Transaction[[#This Row],[timestamp]],10)),"dddd")</f>
        <v>Sunday</v>
      </c>
      <c r="E170" s="18" t="s">
        <v>360</v>
      </c>
      <c r="F170" s="18">
        <v>3</v>
      </c>
      <c r="G170" s="18">
        <v>4002</v>
      </c>
      <c r="H170" s="18" t="str">
        <f>LEFT(Transaction[[#This Row],[item_id]],2)</f>
        <v>40</v>
      </c>
      <c r="I170" s="18">
        <v>1</v>
      </c>
      <c r="J170" s="18">
        <f>Transaction[[#This Row],[quantity]]*VLOOKUP(Transaction[[#This Row],[item_id]],Item[#All],3,TRUE)</f>
        <v>350000</v>
      </c>
      <c r="K170" s="18">
        <v>55390</v>
      </c>
    </row>
    <row r="171" spans="1:11" ht="12.75">
      <c r="A171" s="24" t="s">
        <v>361</v>
      </c>
      <c r="B171" s="32" t="str">
        <f>RIGHT(Transaction[[#This Row],[timestamp]],5)</f>
        <v>13:21</v>
      </c>
      <c r="C171" s="24">
        <f>DATEVALUE(LEFT(Transaction[[#This Row],[timestamp]],10))</f>
        <v>44227</v>
      </c>
      <c r="D171" s="22" t="str">
        <f>TEXT(WEEKDAY(LEFT(Transaction[[#This Row],[timestamp]],10)),"dddd")</f>
        <v>Sunday</v>
      </c>
      <c r="E171" s="18" t="s">
        <v>362</v>
      </c>
      <c r="F171" s="18">
        <v>3</v>
      </c>
      <c r="G171" s="18">
        <v>4005</v>
      </c>
      <c r="H171" s="18" t="str">
        <f>LEFT(Transaction[[#This Row],[item_id]],2)</f>
        <v>40</v>
      </c>
      <c r="I171" s="18">
        <v>1</v>
      </c>
      <c r="J171" s="18">
        <f>Transaction[[#This Row],[quantity]]*VLOOKUP(Transaction[[#This Row],[item_id]],Item[#All],3,TRUE)</f>
        <v>220000</v>
      </c>
      <c r="K171" s="18">
        <v>60489</v>
      </c>
    </row>
    <row r="172" spans="1:11" ht="12.75">
      <c r="A172" s="24" t="s">
        <v>363</v>
      </c>
      <c r="B172" s="32" t="str">
        <f>RIGHT(Transaction[[#This Row],[timestamp]],5)</f>
        <v>20:23</v>
      </c>
      <c r="C172" s="24">
        <f>DATEVALUE(LEFT(Transaction[[#This Row],[timestamp]],10))</f>
        <v>44227</v>
      </c>
      <c r="D172" s="22" t="str">
        <f>TEXT(WEEKDAY(LEFT(Transaction[[#This Row],[timestamp]],10)),"dddd")</f>
        <v>Sunday</v>
      </c>
      <c r="E172" s="18" t="s">
        <v>364</v>
      </c>
      <c r="F172" s="18">
        <v>3</v>
      </c>
      <c r="G172" s="18">
        <v>4005</v>
      </c>
      <c r="H172" s="18" t="str">
        <f>LEFT(Transaction[[#This Row],[item_id]],2)</f>
        <v>40</v>
      </c>
      <c r="I172" s="18">
        <v>1</v>
      </c>
      <c r="J172" s="18">
        <f>Transaction[[#This Row],[quantity]]*VLOOKUP(Transaction[[#This Row],[item_id]],Item[#All],3,TRUE)</f>
        <v>220000</v>
      </c>
      <c r="K172" s="18">
        <v>49641</v>
      </c>
    </row>
    <row r="173" spans="1:11" ht="12.75">
      <c r="A173" s="24" t="s">
        <v>365</v>
      </c>
      <c r="B173" s="32" t="str">
        <f>RIGHT(Transaction[[#This Row],[timestamp]],5)</f>
        <v>21:08</v>
      </c>
      <c r="C173" s="24">
        <f>DATEVALUE(LEFT(Transaction[[#This Row],[timestamp]],10))</f>
        <v>44227</v>
      </c>
      <c r="D173" s="22" t="str">
        <f>TEXT(WEEKDAY(LEFT(Transaction[[#This Row],[timestamp]],10)),"dddd")</f>
        <v>Sunday</v>
      </c>
      <c r="E173" s="18" t="s">
        <v>366</v>
      </c>
      <c r="F173" s="18">
        <v>3</v>
      </c>
      <c r="G173" s="18">
        <v>4004</v>
      </c>
      <c r="H173" s="18" t="str">
        <f>LEFT(Transaction[[#This Row],[item_id]],2)</f>
        <v>40</v>
      </c>
      <c r="I173" s="18">
        <v>1</v>
      </c>
      <c r="J173" s="18">
        <f>Transaction[[#This Row],[quantity]]*VLOOKUP(Transaction[[#This Row],[item_id]],Item[#All],3,TRUE)</f>
        <v>685000</v>
      </c>
      <c r="K173" s="18">
        <v>51325</v>
      </c>
    </row>
    <row r="174" spans="1:11" ht="12.75">
      <c r="A174" s="24" t="s">
        <v>367</v>
      </c>
      <c r="B174" s="32" t="str">
        <f>RIGHT(Transaction[[#This Row],[timestamp]],5)</f>
        <v>22:04</v>
      </c>
      <c r="C174" s="24">
        <f>DATEVALUE(LEFT(Transaction[[#This Row],[timestamp]],10))</f>
        <v>44227</v>
      </c>
      <c r="D174" s="22" t="str">
        <f>TEXT(WEEKDAY(LEFT(Transaction[[#This Row],[timestamp]],10)),"dddd")</f>
        <v>Sunday</v>
      </c>
      <c r="E174" s="18" t="s">
        <v>368</v>
      </c>
      <c r="F174" s="18">
        <v>3</v>
      </c>
      <c r="G174" s="18">
        <v>3005</v>
      </c>
      <c r="H174" s="18" t="str">
        <f>LEFT(Transaction[[#This Row],[item_id]],2)</f>
        <v>30</v>
      </c>
      <c r="I174" s="18">
        <v>1</v>
      </c>
      <c r="J174" s="18">
        <f>Transaction[[#This Row],[quantity]]*VLOOKUP(Transaction[[#This Row],[item_id]],Item[#All],3,TRUE)</f>
        <v>8990000</v>
      </c>
      <c r="K174" s="18">
        <v>53112</v>
      </c>
    </row>
    <row r="175" spans="1:11" ht="12.75">
      <c r="A175" s="24" t="s">
        <v>369</v>
      </c>
      <c r="B175" s="32" t="str">
        <f>RIGHT(Transaction[[#This Row],[timestamp]],5)</f>
        <v>22:25</v>
      </c>
      <c r="C175" s="24">
        <f>DATEVALUE(LEFT(Transaction[[#This Row],[timestamp]],10))</f>
        <v>44227</v>
      </c>
      <c r="D175" s="22" t="str">
        <f>TEXT(WEEKDAY(LEFT(Transaction[[#This Row],[timestamp]],10)),"dddd")</f>
        <v>Sunday</v>
      </c>
      <c r="E175" s="18" t="s">
        <v>370</v>
      </c>
      <c r="F175" s="18">
        <v>3</v>
      </c>
      <c r="G175" s="18">
        <v>3003</v>
      </c>
      <c r="H175" s="18" t="str">
        <f>LEFT(Transaction[[#This Row],[item_id]],2)</f>
        <v>30</v>
      </c>
      <c r="I175" s="18">
        <v>1</v>
      </c>
      <c r="J175" s="18">
        <f>Transaction[[#This Row],[quantity]]*VLOOKUP(Transaction[[#This Row],[item_id]],Item[#All],3,TRUE)</f>
        <v>5490000</v>
      </c>
      <c r="K175" s="18">
        <v>47175</v>
      </c>
    </row>
    <row r="176" spans="1:11" ht="12.75">
      <c r="A176" s="24" t="s">
        <v>369</v>
      </c>
      <c r="B176" s="32" t="str">
        <f>RIGHT(Transaction[[#This Row],[timestamp]],5)</f>
        <v>22:25</v>
      </c>
      <c r="C176" s="24">
        <f>DATEVALUE(LEFT(Transaction[[#This Row],[timestamp]],10))</f>
        <v>44227</v>
      </c>
      <c r="D176" s="22" t="str">
        <f>TEXT(WEEKDAY(LEFT(Transaction[[#This Row],[timestamp]],10)),"dddd")</f>
        <v>Sunday</v>
      </c>
      <c r="E176" s="18" t="s">
        <v>371</v>
      </c>
      <c r="F176" s="18">
        <v>3</v>
      </c>
      <c r="G176" s="18">
        <v>4001</v>
      </c>
      <c r="H176" s="18" t="str">
        <f>LEFT(Transaction[[#This Row],[item_id]],2)</f>
        <v>40</v>
      </c>
      <c r="I176" s="18">
        <v>1</v>
      </c>
      <c r="J176" s="18">
        <f>Transaction[[#This Row],[quantity]]*VLOOKUP(Transaction[[#This Row],[item_id]],Item[#All],3,TRUE)</f>
        <v>177000</v>
      </c>
      <c r="K176" s="18">
        <v>50352</v>
      </c>
    </row>
    <row r="177" spans="1:11" ht="12.75">
      <c r="A177" s="24" t="s">
        <v>372</v>
      </c>
      <c r="B177" s="32" t="str">
        <f>RIGHT(Transaction[[#This Row],[timestamp]],5)</f>
        <v>23:10</v>
      </c>
      <c r="C177" s="24">
        <f>DATEVALUE(LEFT(Transaction[[#This Row],[timestamp]],10))</f>
        <v>44227</v>
      </c>
      <c r="D177" s="22" t="str">
        <f>TEXT(WEEKDAY(LEFT(Transaction[[#This Row],[timestamp]],10)),"dddd")</f>
        <v>Sunday</v>
      </c>
      <c r="E177" s="18" t="s">
        <v>373</v>
      </c>
      <c r="F177" s="18">
        <v>3</v>
      </c>
      <c r="G177" s="18">
        <v>4004</v>
      </c>
      <c r="H177" s="18" t="str">
        <f>LEFT(Transaction[[#This Row],[item_id]],2)</f>
        <v>40</v>
      </c>
      <c r="I177" s="18">
        <v>1</v>
      </c>
      <c r="J177" s="18">
        <f>Transaction[[#This Row],[quantity]]*VLOOKUP(Transaction[[#This Row],[item_id]],Item[#All],3,TRUE)</f>
        <v>685000</v>
      </c>
      <c r="K177" s="18">
        <v>48256</v>
      </c>
    </row>
    <row r="178" spans="1:11" ht="12.75">
      <c r="A178" s="24" t="s">
        <v>374</v>
      </c>
      <c r="B178" s="32" t="str">
        <f>RIGHT(Transaction[[#This Row],[timestamp]],5)</f>
        <v>11:06</v>
      </c>
      <c r="C178" s="24">
        <f>DATEVALUE(LEFT(Transaction[[#This Row],[timestamp]],10))</f>
        <v>44228</v>
      </c>
      <c r="D178" s="22" t="str">
        <f>TEXT(WEEKDAY(LEFT(Transaction[[#This Row],[timestamp]],10)),"dddd")</f>
        <v>Monday</v>
      </c>
      <c r="E178" s="18" t="s">
        <v>375</v>
      </c>
      <c r="F178" s="18">
        <v>4</v>
      </c>
      <c r="G178" s="18">
        <v>3001</v>
      </c>
      <c r="H178" s="18" t="str">
        <f>LEFT(Transaction[[#This Row],[item_id]],2)</f>
        <v>30</v>
      </c>
      <c r="I178" s="18">
        <v>1</v>
      </c>
      <c r="J178" s="18">
        <f>Transaction[[#This Row],[quantity]]*VLOOKUP(Transaction[[#This Row],[item_id]],Item[#All],3,TRUE)</f>
        <v>8500000</v>
      </c>
      <c r="K178" s="18">
        <v>55131</v>
      </c>
    </row>
    <row r="179" spans="1:11" ht="12.75">
      <c r="A179" s="24" t="s">
        <v>376</v>
      </c>
      <c r="B179" s="32" t="str">
        <f>RIGHT(Transaction[[#This Row],[timestamp]],5)</f>
        <v>21:17</v>
      </c>
      <c r="C179" s="24">
        <f>DATEVALUE(LEFT(Transaction[[#This Row],[timestamp]],10))</f>
        <v>44228</v>
      </c>
      <c r="D179" s="22" t="str">
        <f>TEXT(WEEKDAY(LEFT(Transaction[[#This Row],[timestamp]],10)),"dddd")</f>
        <v>Monday</v>
      </c>
      <c r="E179" s="18" t="s">
        <v>377</v>
      </c>
      <c r="F179" s="18">
        <v>3</v>
      </c>
      <c r="G179" s="18">
        <v>4004</v>
      </c>
      <c r="H179" s="18" t="str">
        <f>LEFT(Transaction[[#This Row],[item_id]],2)</f>
        <v>40</v>
      </c>
      <c r="I179" s="18">
        <v>1</v>
      </c>
      <c r="J179" s="18">
        <f>Transaction[[#This Row],[quantity]]*VLOOKUP(Transaction[[#This Row],[item_id]],Item[#All],3,TRUE)</f>
        <v>685000</v>
      </c>
      <c r="K179" s="18">
        <v>46776</v>
      </c>
    </row>
    <row r="180" spans="1:11" ht="12.75">
      <c r="A180" s="24" t="s">
        <v>376</v>
      </c>
      <c r="B180" s="32" t="str">
        <f>RIGHT(Transaction[[#This Row],[timestamp]],5)</f>
        <v>21:17</v>
      </c>
      <c r="C180" s="24">
        <f>DATEVALUE(LEFT(Transaction[[#This Row],[timestamp]],10))</f>
        <v>44228</v>
      </c>
      <c r="D180" s="22" t="str">
        <f>TEXT(WEEKDAY(LEFT(Transaction[[#This Row],[timestamp]],10)),"dddd")</f>
        <v>Monday</v>
      </c>
      <c r="E180" s="18" t="s">
        <v>377</v>
      </c>
      <c r="F180" s="18">
        <v>3</v>
      </c>
      <c r="G180" s="18">
        <v>4003</v>
      </c>
      <c r="H180" s="18" t="str">
        <f>LEFT(Transaction[[#This Row],[item_id]],2)</f>
        <v>40</v>
      </c>
      <c r="I180" s="18">
        <v>1</v>
      </c>
      <c r="J180" s="18">
        <f>Transaction[[#This Row],[quantity]]*VLOOKUP(Transaction[[#This Row],[item_id]],Item[#All],3,TRUE)</f>
        <v>445000</v>
      </c>
      <c r="K180" s="18">
        <v>55424</v>
      </c>
    </row>
    <row r="181" spans="1:11" ht="12.75">
      <c r="A181" s="24" t="s">
        <v>378</v>
      </c>
      <c r="B181" s="32" t="str">
        <f>RIGHT(Transaction[[#This Row],[timestamp]],5)</f>
        <v>13:09</v>
      </c>
      <c r="C181" s="24">
        <f>DATEVALUE(LEFT(Transaction[[#This Row],[timestamp]],10))</f>
        <v>44229</v>
      </c>
      <c r="D181" s="22" t="str">
        <f>TEXT(WEEKDAY(LEFT(Transaction[[#This Row],[timestamp]],10)),"dddd")</f>
        <v>Tuesday</v>
      </c>
      <c r="E181" s="18" t="s">
        <v>379</v>
      </c>
      <c r="F181" s="18">
        <v>3</v>
      </c>
      <c r="G181" s="18">
        <v>4003</v>
      </c>
      <c r="H181" s="18" t="str">
        <f>LEFT(Transaction[[#This Row],[item_id]],2)</f>
        <v>40</v>
      </c>
      <c r="I181" s="18">
        <v>1</v>
      </c>
      <c r="J181" s="18">
        <f>Transaction[[#This Row],[quantity]]*VLOOKUP(Transaction[[#This Row],[item_id]],Item[#All],3,TRUE)</f>
        <v>445000</v>
      </c>
      <c r="K181" s="19">
        <v>48845</v>
      </c>
    </row>
    <row r="182" spans="1:11" ht="12.75">
      <c r="A182" s="24" t="s">
        <v>380</v>
      </c>
      <c r="B182" s="32" t="str">
        <f>RIGHT(Transaction[[#This Row],[timestamp]],5)</f>
        <v>00:08</v>
      </c>
      <c r="C182" s="24">
        <f>DATEVALUE(LEFT(Transaction[[#This Row],[timestamp]],10))</f>
        <v>44230</v>
      </c>
      <c r="D182" s="22" t="str">
        <f>TEXT(WEEKDAY(LEFT(Transaction[[#This Row],[timestamp]],10)),"dddd")</f>
        <v>Wednesday</v>
      </c>
      <c r="E182" s="18" t="s">
        <v>381</v>
      </c>
      <c r="F182" s="18">
        <v>3</v>
      </c>
      <c r="G182" s="18">
        <v>3002</v>
      </c>
      <c r="H182" s="18" t="str">
        <f>LEFT(Transaction[[#This Row],[item_id]],2)</f>
        <v>30</v>
      </c>
      <c r="I182" s="18">
        <v>1</v>
      </c>
      <c r="J182" s="18">
        <f>Transaction[[#This Row],[quantity]]*VLOOKUP(Transaction[[#This Row],[item_id]],Item[#All],3,TRUE)</f>
        <v>399000</v>
      </c>
      <c r="K182" s="18">
        <v>51060</v>
      </c>
    </row>
    <row r="183" spans="1:11" ht="12.75">
      <c r="A183" s="24" t="s">
        <v>382</v>
      </c>
      <c r="B183" s="32" t="str">
        <f>RIGHT(Transaction[[#This Row],[timestamp]],5)</f>
        <v>00:12</v>
      </c>
      <c r="C183" s="24">
        <f>DATEVALUE(LEFT(Transaction[[#This Row],[timestamp]],10))</f>
        <v>44230</v>
      </c>
      <c r="D183" s="22" t="str">
        <f>TEXT(WEEKDAY(LEFT(Transaction[[#This Row],[timestamp]],10)),"dddd")</f>
        <v>Wednesday</v>
      </c>
      <c r="E183" s="18" t="s">
        <v>383</v>
      </c>
      <c r="F183" s="18">
        <v>3</v>
      </c>
      <c r="G183" s="18">
        <v>2005</v>
      </c>
      <c r="H183" s="18" t="str">
        <f>LEFT(Transaction[[#This Row],[item_id]],2)</f>
        <v>20</v>
      </c>
      <c r="I183" s="18">
        <v>1</v>
      </c>
      <c r="J183" s="18">
        <f>Transaction[[#This Row],[quantity]]*VLOOKUP(Transaction[[#This Row],[item_id]],Item[#All],3,TRUE)</f>
        <v>20900000</v>
      </c>
      <c r="K183" s="18">
        <v>54178</v>
      </c>
    </row>
    <row r="184" spans="1:11" ht="12.75">
      <c r="A184" s="24" t="s">
        <v>384</v>
      </c>
      <c r="B184" s="32" t="str">
        <f>RIGHT(Transaction[[#This Row],[timestamp]],5)</f>
        <v>09:46</v>
      </c>
      <c r="C184" s="24">
        <f>DATEVALUE(LEFT(Transaction[[#This Row],[timestamp]],10))</f>
        <v>44230</v>
      </c>
      <c r="D184" s="22" t="str">
        <f>TEXT(WEEKDAY(LEFT(Transaction[[#This Row],[timestamp]],10)),"dddd")</f>
        <v>Wednesday</v>
      </c>
      <c r="E184" s="18" t="s">
        <v>385</v>
      </c>
      <c r="F184" s="18">
        <v>3</v>
      </c>
      <c r="G184" s="18">
        <v>4001</v>
      </c>
      <c r="H184" s="18" t="str">
        <f>LEFT(Transaction[[#This Row],[item_id]],2)</f>
        <v>40</v>
      </c>
      <c r="I184" s="18">
        <v>1</v>
      </c>
      <c r="J184" s="18">
        <f>Transaction[[#This Row],[quantity]]*VLOOKUP(Transaction[[#This Row],[item_id]],Item[#All],3,TRUE)</f>
        <v>177000</v>
      </c>
      <c r="K184" s="19">
        <v>47825</v>
      </c>
    </row>
    <row r="185" spans="1:11" ht="12.75">
      <c r="A185" s="24" t="s">
        <v>386</v>
      </c>
      <c r="B185" s="32" t="str">
        <f>RIGHT(Transaction[[#This Row],[timestamp]],5)</f>
        <v>10:02</v>
      </c>
      <c r="C185" s="24">
        <f>DATEVALUE(LEFT(Transaction[[#This Row],[timestamp]],10))</f>
        <v>44230</v>
      </c>
      <c r="D185" s="22" t="str">
        <f>TEXT(WEEKDAY(LEFT(Transaction[[#This Row],[timestamp]],10)),"dddd")</f>
        <v>Wednesday</v>
      </c>
      <c r="E185" s="18" t="s">
        <v>387</v>
      </c>
      <c r="F185" s="18">
        <v>3</v>
      </c>
      <c r="G185" s="18">
        <v>2004</v>
      </c>
      <c r="H185" s="18" t="str">
        <f>LEFT(Transaction[[#This Row],[item_id]],2)</f>
        <v>20</v>
      </c>
      <c r="I185" s="18">
        <v>1</v>
      </c>
      <c r="J185" s="18">
        <f>Transaction[[#This Row],[quantity]]*VLOOKUP(Transaction[[#This Row],[item_id]],Item[#All],3,TRUE)</f>
        <v>4090000</v>
      </c>
      <c r="K185" s="18">
        <v>57556</v>
      </c>
    </row>
    <row r="186" spans="1:11" ht="12.75">
      <c r="A186" s="24" t="s">
        <v>388</v>
      </c>
      <c r="B186" s="32" t="str">
        <f>RIGHT(Transaction[[#This Row],[timestamp]],5)</f>
        <v>20:01</v>
      </c>
      <c r="C186" s="24">
        <f>DATEVALUE(LEFT(Transaction[[#This Row],[timestamp]],10))</f>
        <v>44230</v>
      </c>
      <c r="D186" s="22" t="str">
        <f>TEXT(WEEKDAY(LEFT(Transaction[[#This Row],[timestamp]],10)),"dddd")</f>
        <v>Wednesday</v>
      </c>
      <c r="E186" s="18" t="s">
        <v>389</v>
      </c>
      <c r="F186" s="18">
        <v>3</v>
      </c>
      <c r="G186" s="18">
        <v>1003</v>
      </c>
      <c r="H186" s="18" t="str">
        <f>LEFT(Transaction[[#This Row],[item_id]],2)</f>
        <v>10</v>
      </c>
      <c r="I186" s="18">
        <v>1</v>
      </c>
      <c r="J186" s="18">
        <f>Transaction[[#This Row],[quantity]]*VLOOKUP(Transaction[[#This Row],[item_id]],Item[#All],3,TRUE)</f>
        <v>4290000</v>
      </c>
      <c r="K186" s="18">
        <v>47313</v>
      </c>
    </row>
    <row r="187" spans="1:11" ht="12.75">
      <c r="A187" s="24" t="s">
        <v>390</v>
      </c>
      <c r="B187" s="32" t="str">
        <f>RIGHT(Transaction[[#This Row],[timestamp]],5)</f>
        <v>23:03</v>
      </c>
      <c r="C187" s="24">
        <f>DATEVALUE(LEFT(Transaction[[#This Row],[timestamp]],10))</f>
        <v>44230</v>
      </c>
      <c r="D187" s="22" t="str">
        <f>TEXT(WEEKDAY(LEFT(Transaction[[#This Row],[timestamp]],10)),"dddd")</f>
        <v>Wednesday</v>
      </c>
      <c r="E187" s="18" t="s">
        <v>391</v>
      </c>
      <c r="F187" s="18">
        <v>3</v>
      </c>
      <c r="G187" s="18">
        <v>4001</v>
      </c>
      <c r="H187" s="18" t="str">
        <f>LEFT(Transaction[[#This Row],[item_id]],2)</f>
        <v>40</v>
      </c>
      <c r="I187" s="18">
        <v>1</v>
      </c>
      <c r="J187" s="18">
        <f>Transaction[[#This Row],[quantity]]*VLOOKUP(Transaction[[#This Row],[item_id]],Item[#All],3,TRUE)</f>
        <v>177000</v>
      </c>
      <c r="K187" s="18">
        <v>57066</v>
      </c>
    </row>
    <row r="188" spans="1:11" ht="12.75">
      <c r="A188" s="24" t="s">
        <v>392</v>
      </c>
      <c r="B188" s="32" t="str">
        <f>RIGHT(Transaction[[#This Row],[timestamp]],5)</f>
        <v>12:09</v>
      </c>
      <c r="C188" s="24">
        <f>DATEVALUE(LEFT(Transaction[[#This Row],[timestamp]],10))</f>
        <v>44231</v>
      </c>
      <c r="D188" s="22" t="str">
        <f>TEXT(WEEKDAY(LEFT(Transaction[[#This Row],[timestamp]],10)),"dddd")</f>
        <v>Thursday</v>
      </c>
      <c r="E188" s="18" t="s">
        <v>393</v>
      </c>
      <c r="F188" s="18">
        <v>3</v>
      </c>
      <c r="G188" s="18">
        <v>4001</v>
      </c>
      <c r="H188" s="18" t="str">
        <f>LEFT(Transaction[[#This Row],[item_id]],2)</f>
        <v>40</v>
      </c>
      <c r="I188" s="18">
        <v>1</v>
      </c>
      <c r="J188" s="18">
        <f>Transaction[[#This Row],[quantity]]*VLOOKUP(Transaction[[#This Row],[item_id]],Item[#All],3,TRUE)</f>
        <v>177000</v>
      </c>
      <c r="K188" s="18">
        <v>50390</v>
      </c>
    </row>
    <row r="189" spans="1:11" ht="12.75">
      <c r="A189" s="24" t="s">
        <v>394</v>
      </c>
      <c r="B189" s="32" t="str">
        <f>RIGHT(Transaction[[#This Row],[timestamp]],5)</f>
        <v>16:17</v>
      </c>
      <c r="C189" s="24">
        <f>DATEVALUE(LEFT(Transaction[[#This Row],[timestamp]],10))</f>
        <v>44231</v>
      </c>
      <c r="D189" s="22" t="str">
        <f>TEXT(WEEKDAY(LEFT(Transaction[[#This Row],[timestamp]],10)),"dddd")</f>
        <v>Thursday</v>
      </c>
      <c r="E189" s="18" t="s">
        <v>395</v>
      </c>
      <c r="F189" s="18">
        <v>3</v>
      </c>
      <c r="G189" s="18">
        <v>3005</v>
      </c>
      <c r="H189" s="18" t="str">
        <f>LEFT(Transaction[[#This Row],[item_id]],2)</f>
        <v>30</v>
      </c>
      <c r="I189" s="18">
        <v>1</v>
      </c>
      <c r="J189" s="18">
        <f>Transaction[[#This Row],[quantity]]*VLOOKUP(Transaction[[#This Row],[item_id]],Item[#All],3,TRUE)</f>
        <v>8990000</v>
      </c>
      <c r="K189" s="18">
        <v>57958</v>
      </c>
    </row>
    <row r="190" spans="1:11" ht="12.75">
      <c r="A190" s="24" t="s">
        <v>396</v>
      </c>
      <c r="B190" s="32" t="str">
        <f>RIGHT(Transaction[[#This Row],[timestamp]],5)</f>
        <v>20:13</v>
      </c>
      <c r="C190" s="24">
        <f>DATEVALUE(LEFT(Transaction[[#This Row],[timestamp]],10))</f>
        <v>44231</v>
      </c>
      <c r="D190" s="22" t="str">
        <f>TEXT(WEEKDAY(LEFT(Transaction[[#This Row],[timestamp]],10)),"dddd")</f>
        <v>Thursday</v>
      </c>
      <c r="E190" s="18" t="s">
        <v>397</v>
      </c>
      <c r="F190" s="18">
        <v>3</v>
      </c>
      <c r="G190" s="18">
        <v>4003</v>
      </c>
      <c r="H190" s="18" t="str">
        <f>LEFT(Transaction[[#This Row],[item_id]],2)</f>
        <v>40</v>
      </c>
      <c r="I190" s="18">
        <v>1</v>
      </c>
      <c r="J190" s="18">
        <f>Transaction[[#This Row],[quantity]]*VLOOKUP(Transaction[[#This Row],[item_id]],Item[#All],3,TRUE)</f>
        <v>445000</v>
      </c>
      <c r="K190" s="18">
        <v>52929</v>
      </c>
    </row>
    <row r="191" spans="1:11" ht="12.75">
      <c r="A191" s="24" t="s">
        <v>398</v>
      </c>
      <c r="B191" s="32" t="str">
        <f>RIGHT(Transaction[[#This Row],[timestamp]],5)</f>
        <v>00:05</v>
      </c>
      <c r="C191" s="24">
        <f>DATEVALUE(LEFT(Transaction[[#This Row],[timestamp]],10))</f>
        <v>44233</v>
      </c>
      <c r="D191" s="22" t="str">
        <f>TEXT(WEEKDAY(LEFT(Transaction[[#This Row],[timestamp]],10)),"dddd")</f>
        <v>Saturday</v>
      </c>
      <c r="E191" s="18" t="s">
        <v>399</v>
      </c>
      <c r="F191" s="18">
        <v>3</v>
      </c>
      <c r="G191" s="18">
        <v>2005</v>
      </c>
      <c r="H191" s="18" t="str">
        <f>LEFT(Transaction[[#This Row],[item_id]],2)</f>
        <v>20</v>
      </c>
      <c r="I191" s="18">
        <v>1</v>
      </c>
      <c r="J191" s="18">
        <f>Transaction[[#This Row],[quantity]]*VLOOKUP(Transaction[[#This Row],[item_id]],Item[#All],3,TRUE)</f>
        <v>20900000</v>
      </c>
      <c r="K191" s="18">
        <v>52781</v>
      </c>
    </row>
    <row r="192" spans="1:11" ht="12.75">
      <c r="A192" s="24" t="s">
        <v>400</v>
      </c>
      <c r="B192" s="32" t="str">
        <f>RIGHT(Transaction[[#This Row],[timestamp]],5)</f>
        <v>11:02</v>
      </c>
      <c r="C192" s="24">
        <f>DATEVALUE(LEFT(Transaction[[#This Row],[timestamp]],10))</f>
        <v>44233</v>
      </c>
      <c r="D192" s="22" t="str">
        <f>TEXT(WEEKDAY(LEFT(Transaction[[#This Row],[timestamp]],10)),"dddd")</f>
        <v>Saturday</v>
      </c>
      <c r="E192" s="18" t="s">
        <v>401</v>
      </c>
      <c r="F192" s="18">
        <v>3</v>
      </c>
      <c r="G192" s="18">
        <v>1003</v>
      </c>
      <c r="H192" s="18" t="str">
        <f>LEFT(Transaction[[#This Row],[item_id]],2)</f>
        <v>10</v>
      </c>
      <c r="I192" s="18">
        <v>1</v>
      </c>
      <c r="J192" s="18">
        <f>Transaction[[#This Row],[quantity]]*VLOOKUP(Transaction[[#This Row],[item_id]],Item[#All],3,TRUE)</f>
        <v>4290000</v>
      </c>
      <c r="K192" s="18">
        <v>56360</v>
      </c>
    </row>
    <row r="193" spans="1:11" ht="12.75">
      <c r="A193" s="24" t="s">
        <v>402</v>
      </c>
      <c r="B193" s="32" t="str">
        <f>RIGHT(Transaction[[#This Row],[timestamp]],5)</f>
        <v>15:02</v>
      </c>
      <c r="C193" s="24">
        <f>DATEVALUE(LEFT(Transaction[[#This Row],[timestamp]],10))</f>
        <v>44233</v>
      </c>
      <c r="D193" s="22" t="str">
        <f>TEXT(WEEKDAY(LEFT(Transaction[[#This Row],[timestamp]],10)),"dddd")</f>
        <v>Saturday</v>
      </c>
      <c r="E193" s="18" t="s">
        <v>403</v>
      </c>
      <c r="F193" s="18">
        <v>3</v>
      </c>
      <c r="G193" s="18">
        <v>3002</v>
      </c>
      <c r="H193" s="18" t="str">
        <f>LEFT(Transaction[[#This Row],[item_id]],2)</f>
        <v>30</v>
      </c>
      <c r="I193" s="18">
        <v>1</v>
      </c>
      <c r="J193" s="18">
        <f>Transaction[[#This Row],[quantity]]*VLOOKUP(Transaction[[#This Row],[item_id]],Item[#All],3,TRUE)</f>
        <v>399000</v>
      </c>
      <c r="K193" s="18">
        <v>58952</v>
      </c>
    </row>
    <row r="194" spans="1:11" ht="12.75">
      <c r="A194" s="24" t="s">
        <v>404</v>
      </c>
      <c r="B194" s="32" t="str">
        <f>RIGHT(Transaction[[#This Row],[timestamp]],5)</f>
        <v>15:18</v>
      </c>
      <c r="C194" s="24">
        <f>DATEVALUE(LEFT(Transaction[[#This Row],[timestamp]],10))</f>
        <v>44233</v>
      </c>
      <c r="D194" s="22" t="str">
        <f>TEXT(WEEKDAY(LEFT(Transaction[[#This Row],[timestamp]],10)),"dddd")</f>
        <v>Saturday</v>
      </c>
      <c r="E194" s="18" t="s">
        <v>405</v>
      </c>
      <c r="F194" s="18">
        <v>3</v>
      </c>
      <c r="G194" s="18">
        <v>4001</v>
      </c>
      <c r="H194" s="18" t="str">
        <f>LEFT(Transaction[[#This Row],[item_id]],2)</f>
        <v>40</v>
      </c>
      <c r="I194" s="18">
        <v>1</v>
      </c>
      <c r="J194" s="18">
        <f>Transaction[[#This Row],[quantity]]*VLOOKUP(Transaction[[#This Row],[item_id]],Item[#All],3,TRUE)</f>
        <v>177000</v>
      </c>
      <c r="K194" s="18">
        <v>56090</v>
      </c>
    </row>
    <row r="195" spans="1:11" ht="12.75">
      <c r="A195" s="24" t="s">
        <v>406</v>
      </c>
      <c r="B195" s="32" t="str">
        <f>RIGHT(Transaction[[#This Row],[timestamp]],5)</f>
        <v>21:24</v>
      </c>
      <c r="C195" s="24">
        <f>DATEVALUE(LEFT(Transaction[[#This Row],[timestamp]],10))</f>
        <v>44233</v>
      </c>
      <c r="D195" s="22" t="str">
        <f>TEXT(WEEKDAY(LEFT(Transaction[[#This Row],[timestamp]],10)),"dddd")</f>
        <v>Saturday</v>
      </c>
      <c r="E195" s="18" t="s">
        <v>407</v>
      </c>
      <c r="F195" s="18">
        <v>3</v>
      </c>
      <c r="G195" s="18">
        <v>4004</v>
      </c>
      <c r="H195" s="18" t="str">
        <f>LEFT(Transaction[[#This Row],[item_id]],2)</f>
        <v>40</v>
      </c>
      <c r="I195" s="18">
        <v>1</v>
      </c>
      <c r="J195" s="18">
        <f>Transaction[[#This Row],[quantity]]*VLOOKUP(Transaction[[#This Row],[item_id]],Item[#All],3,TRUE)</f>
        <v>685000</v>
      </c>
      <c r="K195" s="18">
        <v>58196</v>
      </c>
    </row>
    <row r="196" spans="1:11" ht="12.75">
      <c r="A196" s="24" t="s">
        <v>408</v>
      </c>
      <c r="B196" s="32" t="str">
        <f>RIGHT(Transaction[[#This Row],[timestamp]],5)</f>
        <v>22:11</v>
      </c>
      <c r="C196" s="24">
        <f>DATEVALUE(LEFT(Transaction[[#This Row],[timestamp]],10))</f>
        <v>44233</v>
      </c>
      <c r="D196" s="22" t="str">
        <f>TEXT(WEEKDAY(LEFT(Transaction[[#This Row],[timestamp]],10)),"dddd")</f>
        <v>Saturday</v>
      </c>
      <c r="E196" s="18" t="s">
        <v>409</v>
      </c>
      <c r="F196" s="18">
        <v>3</v>
      </c>
      <c r="G196" s="18">
        <v>3004</v>
      </c>
      <c r="H196" s="18" t="str">
        <f>LEFT(Transaction[[#This Row],[item_id]],2)</f>
        <v>30</v>
      </c>
      <c r="I196" s="18">
        <v>1</v>
      </c>
      <c r="J196" s="18">
        <f>Transaction[[#This Row],[quantity]]*VLOOKUP(Transaction[[#This Row],[item_id]],Item[#All],3,TRUE)</f>
        <v>170000</v>
      </c>
      <c r="K196" s="18">
        <v>50070</v>
      </c>
    </row>
    <row r="197" spans="1:11" ht="12.75">
      <c r="A197" s="24" t="s">
        <v>410</v>
      </c>
      <c r="B197" s="32" t="str">
        <f>RIGHT(Transaction[[#This Row],[timestamp]],5)</f>
        <v>23:01</v>
      </c>
      <c r="C197" s="24">
        <f>DATEVALUE(LEFT(Transaction[[#This Row],[timestamp]],10))</f>
        <v>44233</v>
      </c>
      <c r="D197" s="22" t="str">
        <f>TEXT(WEEKDAY(LEFT(Transaction[[#This Row],[timestamp]],10)),"dddd")</f>
        <v>Saturday</v>
      </c>
      <c r="E197" s="18" t="s">
        <v>411</v>
      </c>
      <c r="F197" s="18">
        <v>3</v>
      </c>
      <c r="G197" s="18">
        <v>3003</v>
      </c>
      <c r="H197" s="18" t="str">
        <f>LEFT(Transaction[[#This Row],[item_id]],2)</f>
        <v>30</v>
      </c>
      <c r="I197" s="18">
        <v>1</v>
      </c>
      <c r="J197" s="18">
        <f>Transaction[[#This Row],[quantity]]*VLOOKUP(Transaction[[#This Row],[item_id]],Item[#All],3,TRUE)</f>
        <v>5490000</v>
      </c>
      <c r="K197" s="18">
        <v>47737</v>
      </c>
    </row>
    <row r="198" spans="1:11" ht="12.75">
      <c r="A198" s="24" t="s">
        <v>412</v>
      </c>
      <c r="B198" s="32" t="str">
        <f>RIGHT(Transaction[[#This Row],[timestamp]],5)</f>
        <v>23:03</v>
      </c>
      <c r="C198" s="24">
        <f>DATEVALUE(LEFT(Transaction[[#This Row],[timestamp]],10))</f>
        <v>44233</v>
      </c>
      <c r="D198" s="22" t="str">
        <f>TEXT(WEEKDAY(LEFT(Transaction[[#This Row],[timestamp]],10)),"dddd")</f>
        <v>Saturday</v>
      </c>
      <c r="E198" s="18" t="s">
        <v>413</v>
      </c>
      <c r="F198" s="18">
        <v>3</v>
      </c>
      <c r="G198" s="18">
        <v>4003</v>
      </c>
      <c r="H198" s="18" t="str">
        <f>LEFT(Transaction[[#This Row],[item_id]],2)</f>
        <v>40</v>
      </c>
      <c r="I198" s="18">
        <v>1</v>
      </c>
      <c r="J198" s="18">
        <f>Transaction[[#This Row],[quantity]]*VLOOKUP(Transaction[[#This Row],[item_id]],Item[#All],3,TRUE)</f>
        <v>445000</v>
      </c>
      <c r="K198" s="18">
        <v>49823</v>
      </c>
    </row>
    <row r="199" spans="1:11" ht="12.75">
      <c r="A199" s="24" t="s">
        <v>414</v>
      </c>
      <c r="B199" s="32" t="str">
        <f>RIGHT(Transaction[[#This Row],[timestamp]],5)</f>
        <v>23:29</v>
      </c>
      <c r="C199" s="24">
        <f>DATEVALUE(LEFT(Transaction[[#This Row],[timestamp]],10))</f>
        <v>44233</v>
      </c>
      <c r="D199" s="22" t="str">
        <f>TEXT(WEEKDAY(LEFT(Transaction[[#This Row],[timestamp]],10)),"dddd")</f>
        <v>Saturday</v>
      </c>
      <c r="E199" s="18" t="s">
        <v>415</v>
      </c>
      <c r="F199" s="18">
        <v>3</v>
      </c>
      <c r="G199" s="18">
        <v>4004</v>
      </c>
      <c r="H199" s="18" t="str">
        <f>LEFT(Transaction[[#This Row],[item_id]],2)</f>
        <v>40</v>
      </c>
      <c r="I199" s="18">
        <v>1</v>
      </c>
      <c r="J199" s="18">
        <f>Transaction[[#This Row],[quantity]]*VLOOKUP(Transaction[[#This Row],[item_id]],Item[#All],3,TRUE)</f>
        <v>685000</v>
      </c>
      <c r="K199" s="18">
        <v>49242</v>
      </c>
    </row>
    <row r="200" spans="1:11" ht="12.75">
      <c r="A200" s="24" t="s">
        <v>416</v>
      </c>
      <c r="B200" s="32" t="str">
        <f>RIGHT(Transaction[[#This Row],[timestamp]],5)</f>
        <v>07:53</v>
      </c>
      <c r="C200" s="24">
        <f>DATEVALUE(LEFT(Transaction[[#This Row],[timestamp]],10))</f>
        <v>44234</v>
      </c>
      <c r="D200" s="22" t="str">
        <f>TEXT(WEEKDAY(LEFT(Transaction[[#This Row],[timestamp]],10)),"dddd")</f>
        <v>Sunday</v>
      </c>
      <c r="E200" s="18" t="s">
        <v>417</v>
      </c>
      <c r="F200" s="18">
        <v>3</v>
      </c>
      <c r="G200" s="18">
        <v>2004</v>
      </c>
      <c r="H200" s="18" t="str">
        <f>LEFT(Transaction[[#This Row],[item_id]],2)</f>
        <v>20</v>
      </c>
      <c r="I200" s="18">
        <v>1</v>
      </c>
      <c r="J200" s="18">
        <f>Transaction[[#This Row],[quantity]]*VLOOKUP(Transaction[[#This Row],[item_id]],Item[#All],3,TRUE)</f>
        <v>4090000</v>
      </c>
      <c r="K200" s="18">
        <v>49909</v>
      </c>
    </row>
    <row r="201" spans="1:11" ht="12.75">
      <c r="A201" s="24" t="s">
        <v>418</v>
      </c>
      <c r="B201" s="32" t="str">
        <f>RIGHT(Transaction[[#This Row],[timestamp]],5)</f>
        <v>09:00</v>
      </c>
      <c r="C201" s="24">
        <f>DATEVALUE(LEFT(Transaction[[#This Row],[timestamp]],10))</f>
        <v>44234</v>
      </c>
      <c r="D201" s="22" t="str">
        <f>TEXT(WEEKDAY(LEFT(Transaction[[#This Row],[timestamp]],10)),"dddd")</f>
        <v>Sunday</v>
      </c>
      <c r="E201" s="18" t="s">
        <v>419</v>
      </c>
      <c r="F201" s="18">
        <v>3</v>
      </c>
      <c r="G201" s="18">
        <v>4001</v>
      </c>
      <c r="H201" s="18" t="str">
        <f>LEFT(Transaction[[#This Row],[item_id]],2)</f>
        <v>40</v>
      </c>
      <c r="I201" s="18">
        <v>1</v>
      </c>
      <c r="J201" s="18">
        <f>Transaction[[#This Row],[quantity]]*VLOOKUP(Transaction[[#This Row],[item_id]],Item[#All],3,TRUE)</f>
        <v>177000</v>
      </c>
      <c r="K201" s="18">
        <v>53383</v>
      </c>
    </row>
    <row r="202" spans="1:11" ht="12.75">
      <c r="A202" s="24" t="s">
        <v>420</v>
      </c>
      <c r="B202" s="32" t="str">
        <f>RIGHT(Transaction[[#This Row],[timestamp]],5)</f>
        <v>12:12</v>
      </c>
      <c r="C202" s="24">
        <f>DATEVALUE(LEFT(Transaction[[#This Row],[timestamp]],10))</f>
        <v>44234</v>
      </c>
      <c r="D202" s="22" t="str">
        <f>TEXT(WEEKDAY(LEFT(Transaction[[#This Row],[timestamp]],10)),"dddd")</f>
        <v>Sunday</v>
      </c>
      <c r="E202" s="18" t="s">
        <v>421</v>
      </c>
      <c r="F202" s="18">
        <v>3</v>
      </c>
      <c r="G202" s="18">
        <v>4001</v>
      </c>
      <c r="H202" s="18" t="str">
        <f>LEFT(Transaction[[#This Row],[item_id]],2)</f>
        <v>40</v>
      </c>
      <c r="I202" s="18">
        <v>1</v>
      </c>
      <c r="J202" s="18">
        <f>Transaction[[#This Row],[quantity]]*VLOOKUP(Transaction[[#This Row],[item_id]],Item[#All],3,TRUE)</f>
        <v>177000</v>
      </c>
      <c r="K202" s="18">
        <v>56220</v>
      </c>
    </row>
    <row r="203" spans="1:11" ht="12.75">
      <c r="A203" s="24" t="s">
        <v>422</v>
      </c>
      <c r="B203" s="32" t="str">
        <f>RIGHT(Transaction[[#This Row],[timestamp]],5)</f>
        <v>13:13</v>
      </c>
      <c r="C203" s="24">
        <f>DATEVALUE(LEFT(Transaction[[#This Row],[timestamp]],10))</f>
        <v>44234</v>
      </c>
      <c r="D203" s="22" t="str">
        <f>TEXT(WEEKDAY(LEFT(Transaction[[#This Row],[timestamp]],10)),"dddd")</f>
        <v>Sunday</v>
      </c>
      <c r="E203" s="18" t="s">
        <v>423</v>
      </c>
      <c r="F203" s="18">
        <v>3</v>
      </c>
      <c r="G203" s="18">
        <v>4003</v>
      </c>
      <c r="H203" s="18" t="str">
        <f>LEFT(Transaction[[#This Row],[item_id]],2)</f>
        <v>40</v>
      </c>
      <c r="I203" s="18">
        <v>1</v>
      </c>
      <c r="J203" s="18">
        <f>Transaction[[#This Row],[quantity]]*VLOOKUP(Transaction[[#This Row],[item_id]],Item[#All],3,TRUE)</f>
        <v>445000</v>
      </c>
      <c r="K203" s="18">
        <v>49947</v>
      </c>
    </row>
    <row r="204" spans="1:11" ht="12.75">
      <c r="A204" s="24" t="s">
        <v>424</v>
      </c>
      <c r="B204" s="32" t="str">
        <f>RIGHT(Transaction[[#This Row],[timestamp]],5)</f>
        <v>15:01</v>
      </c>
      <c r="C204" s="24">
        <f>DATEVALUE(LEFT(Transaction[[#This Row],[timestamp]],10))</f>
        <v>44234</v>
      </c>
      <c r="D204" s="22" t="str">
        <f>TEXT(WEEKDAY(LEFT(Transaction[[#This Row],[timestamp]],10)),"dddd")</f>
        <v>Sunday</v>
      </c>
      <c r="E204" s="18" t="s">
        <v>425</v>
      </c>
      <c r="F204" s="18">
        <v>3</v>
      </c>
      <c r="G204" s="18">
        <v>1005</v>
      </c>
      <c r="H204" s="18" t="str">
        <f>LEFT(Transaction[[#This Row],[item_id]],2)</f>
        <v>10</v>
      </c>
      <c r="I204" s="18">
        <v>1</v>
      </c>
      <c r="J204" s="18">
        <f>Transaction[[#This Row],[quantity]]*VLOOKUP(Transaction[[#This Row],[item_id]],Item[#All],3,TRUE)</f>
        <v>4690000</v>
      </c>
      <c r="K204" s="18">
        <v>59043</v>
      </c>
    </row>
    <row r="205" spans="1:11" ht="12.75">
      <c r="A205" s="24" t="s">
        <v>426</v>
      </c>
      <c r="B205" s="32" t="str">
        <f>RIGHT(Transaction[[#This Row],[timestamp]],5)</f>
        <v>15:05</v>
      </c>
      <c r="C205" s="24">
        <f>DATEVALUE(LEFT(Transaction[[#This Row],[timestamp]],10))</f>
        <v>44234</v>
      </c>
      <c r="D205" s="22" t="str">
        <f>TEXT(WEEKDAY(LEFT(Transaction[[#This Row],[timestamp]],10)),"dddd")</f>
        <v>Sunday</v>
      </c>
      <c r="E205" s="18" t="s">
        <v>427</v>
      </c>
      <c r="F205" s="18">
        <v>3</v>
      </c>
      <c r="G205" s="18">
        <v>4003</v>
      </c>
      <c r="H205" s="18" t="str">
        <f>LEFT(Transaction[[#This Row],[item_id]],2)</f>
        <v>40</v>
      </c>
      <c r="I205" s="18">
        <v>1</v>
      </c>
      <c r="J205" s="18">
        <f>Transaction[[#This Row],[quantity]]*VLOOKUP(Transaction[[#This Row],[item_id]],Item[#All],3,TRUE)</f>
        <v>445000</v>
      </c>
      <c r="K205" s="19">
        <v>46188</v>
      </c>
    </row>
    <row r="206" spans="1:11" ht="12.75">
      <c r="A206" s="24" t="s">
        <v>428</v>
      </c>
      <c r="B206" s="32" t="str">
        <f>RIGHT(Transaction[[#This Row],[timestamp]],5)</f>
        <v>18:09</v>
      </c>
      <c r="C206" s="24">
        <f>DATEVALUE(LEFT(Transaction[[#This Row],[timestamp]],10))</f>
        <v>44234</v>
      </c>
      <c r="D206" s="22" t="str">
        <f>TEXT(WEEKDAY(LEFT(Transaction[[#This Row],[timestamp]],10)),"dddd")</f>
        <v>Sunday</v>
      </c>
      <c r="E206" s="18" t="s">
        <v>429</v>
      </c>
      <c r="F206" s="18">
        <v>3</v>
      </c>
      <c r="G206" s="18">
        <v>3004</v>
      </c>
      <c r="H206" s="18" t="str">
        <f>LEFT(Transaction[[#This Row],[item_id]],2)</f>
        <v>30</v>
      </c>
      <c r="I206" s="18">
        <v>1</v>
      </c>
      <c r="J206" s="18">
        <f>Transaction[[#This Row],[quantity]]*VLOOKUP(Transaction[[#This Row],[item_id]],Item[#All],3,TRUE)</f>
        <v>170000</v>
      </c>
      <c r="K206" s="18">
        <v>53974</v>
      </c>
    </row>
    <row r="207" spans="1:11" ht="12.75">
      <c r="A207" s="24" t="s">
        <v>430</v>
      </c>
      <c r="B207" s="32" t="str">
        <f>RIGHT(Transaction[[#This Row],[timestamp]],5)</f>
        <v>20:14</v>
      </c>
      <c r="C207" s="24">
        <f>DATEVALUE(LEFT(Transaction[[#This Row],[timestamp]],10))</f>
        <v>44234</v>
      </c>
      <c r="D207" s="22" t="str">
        <f>TEXT(WEEKDAY(LEFT(Transaction[[#This Row],[timestamp]],10)),"dddd")</f>
        <v>Sunday</v>
      </c>
      <c r="E207" s="18" t="s">
        <v>431</v>
      </c>
      <c r="F207" s="18">
        <v>3</v>
      </c>
      <c r="G207" s="18">
        <v>3004</v>
      </c>
      <c r="H207" s="18" t="str">
        <f>LEFT(Transaction[[#This Row],[item_id]],2)</f>
        <v>30</v>
      </c>
      <c r="I207" s="18">
        <v>2</v>
      </c>
      <c r="J207" s="18">
        <f>Transaction[[#This Row],[quantity]]*VLOOKUP(Transaction[[#This Row],[item_id]],Item[#All],3,TRUE)</f>
        <v>340000</v>
      </c>
      <c r="K207" s="19">
        <v>46525</v>
      </c>
    </row>
    <row r="208" spans="1:11" ht="12.75">
      <c r="A208" s="24" t="s">
        <v>432</v>
      </c>
      <c r="B208" s="32" t="str">
        <f>RIGHT(Transaction[[#This Row],[timestamp]],5)</f>
        <v>21:06</v>
      </c>
      <c r="C208" s="24">
        <f>DATEVALUE(LEFT(Transaction[[#This Row],[timestamp]],10))</f>
        <v>44234</v>
      </c>
      <c r="D208" s="22" t="str">
        <f>TEXT(WEEKDAY(LEFT(Transaction[[#This Row],[timestamp]],10)),"dddd")</f>
        <v>Sunday</v>
      </c>
      <c r="E208" s="18" t="s">
        <v>433</v>
      </c>
      <c r="F208" s="18">
        <v>3</v>
      </c>
      <c r="G208" s="18">
        <v>4005</v>
      </c>
      <c r="H208" s="18" t="str">
        <f>LEFT(Transaction[[#This Row],[item_id]],2)</f>
        <v>40</v>
      </c>
      <c r="I208" s="18">
        <v>2</v>
      </c>
      <c r="J208" s="18">
        <f>Transaction[[#This Row],[quantity]]*VLOOKUP(Transaction[[#This Row],[item_id]],Item[#All],3,TRUE)</f>
        <v>440000</v>
      </c>
      <c r="K208" s="18">
        <v>50957</v>
      </c>
    </row>
    <row r="209" spans="1:14" ht="12.75">
      <c r="A209" s="24" t="s">
        <v>434</v>
      </c>
      <c r="B209" s="32" t="str">
        <f>RIGHT(Transaction[[#This Row],[timestamp]],5)</f>
        <v>22:08</v>
      </c>
      <c r="C209" s="24">
        <f>DATEVALUE(LEFT(Transaction[[#This Row],[timestamp]],10))</f>
        <v>44234</v>
      </c>
      <c r="D209" s="22" t="str">
        <f>TEXT(WEEKDAY(LEFT(Transaction[[#This Row],[timestamp]],10)),"dddd")</f>
        <v>Sunday</v>
      </c>
      <c r="E209" s="18" t="s">
        <v>435</v>
      </c>
      <c r="F209" s="18">
        <v>3</v>
      </c>
      <c r="G209" s="18">
        <v>3003</v>
      </c>
      <c r="H209" s="18" t="str">
        <f>LEFT(Transaction[[#This Row],[item_id]],2)</f>
        <v>30</v>
      </c>
      <c r="I209" s="18">
        <v>1</v>
      </c>
      <c r="J209" s="18">
        <f>Transaction[[#This Row],[quantity]]*VLOOKUP(Transaction[[#This Row],[item_id]],Item[#All],3,TRUE)</f>
        <v>5490000</v>
      </c>
      <c r="K209" s="18">
        <v>59356</v>
      </c>
    </row>
    <row r="210" spans="1:14" ht="12.75">
      <c r="A210" s="24" t="s">
        <v>436</v>
      </c>
      <c r="B210" s="32" t="str">
        <f>RIGHT(Transaction[[#This Row],[timestamp]],5)</f>
        <v>22:28</v>
      </c>
      <c r="C210" s="24">
        <f>DATEVALUE(LEFT(Transaction[[#This Row],[timestamp]],10))</f>
        <v>44234</v>
      </c>
      <c r="D210" s="22" t="str">
        <f>TEXT(WEEKDAY(LEFT(Transaction[[#This Row],[timestamp]],10)),"dddd")</f>
        <v>Sunday</v>
      </c>
      <c r="E210" s="18" t="s">
        <v>437</v>
      </c>
      <c r="F210" s="18">
        <v>3</v>
      </c>
      <c r="G210" s="18">
        <v>4005</v>
      </c>
      <c r="H210" s="18" t="str">
        <f>LEFT(Transaction[[#This Row],[item_id]],2)</f>
        <v>40</v>
      </c>
      <c r="I210" s="18">
        <v>1</v>
      </c>
      <c r="J210" s="18">
        <f>Transaction[[#This Row],[quantity]]*VLOOKUP(Transaction[[#This Row],[item_id]],Item[#All],3,TRUE)</f>
        <v>220000</v>
      </c>
      <c r="K210" s="18">
        <v>55444</v>
      </c>
    </row>
    <row r="211" spans="1:14" ht="12.75">
      <c r="A211" s="24" t="s">
        <v>438</v>
      </c>
      <c r="B211" s="32" t="str">
        <f>RIGHT(Transaction[[#This Row],[timestamp]],5)</f>
        <v>11:31</v>
      </c>
      <c r="C211" s="24">
        <f>DATEVALUE(LEFT(Transaction[[#This Row],[timestamp]],10))</f>
        <v>44235</v>
      </c>
      <c r="D211" s="22" t="str">
        <f>TEXT(WEEKDAY(LEFT(Transaction[[#This Row],[timestamp]],10)),"dddd")</f>
        <v>Monday</v>
      </c>
      <c r="E211" s="18" t="s">
        <v>439</v>
      </c>
      <c r="F211" s="18">
        <v>4</v>
      </c>
      <c r="G211" s="18">
        <v>1001</v>
      </c>
      <c r="H211" s="18" t="str">
        <f>LEFT(Transaction[[#This Row],[item_id]],2)</f>
        <v>10</v>
      </c>
      <c r="I211" s="18">
        <v>1</v>
      </c>
      <c r="J211" s="18">
        <f>Transaction[[#This Row],[quantity]]*VLOOKUP(Transaction[[#This Row],[item_id]],Item[#All],3,TRUE)</f>
        <v>3290000</v>
      </c>
      <c r="K211" s="19">
        <v>47600</v>
      </c>
      <c r="N211">
        <f>3290000*4</f>
        <v>13160000</v>
      </c>
    </row>
    <row r="212" spans="1:14" ht="12.75">
      <c r="A212" s="24" t="s">
        <v>440</v>
      </c>
      <c r="B212" s="32" t="str">
        <f>RIGHT(Transaction[[#This Row],[timestamp]],5)</f>
        <v>12:13</v>
      </c>
      <c r="C212" s="24">
        <f>DATEVALUE(LEFT(Transaction[[#This Row],[timestamp]],10))</f>
        <v>44236</v>
      </c>
      <c r="D212" s="22" t="str">
        <f>TEXT(WEEKDAY(LEFT(Transaction[[#This Row],[timestamp]],10)),"dddd")</f>
        <v>Tuesday</v>
      </c>
      <c r="E212" s="18" t="s">
        <v>441</v>
      </c>
      <c r="F212" s="18">
        <v>3</v>
      </c>
      <c r="G212" s="18">
        <v>4003</v>
      </c>
      <c r="H212" s="18" t="str">
        <f>LEFT(Transaction[[#This Row],[item_id]],2)</f>
        <v>40</v>
      </c>
      <c r="I212" s="18">
        <v>1</v>
      </c>
      <c r="J212" s="18">
        <f>Transaction[[#This Row],[quantity]]*VLOOKUP(Transaction[[#This Row],[item_id]],Item[#All],3,TRUE)</f>
        <v>445000</v>
      </c>
      <c r="K212" s="18">
        <v>50852</v>
      </c>
    </row>
    <row r="213" spans="1:14" ht="12.75">
      <c r="A213" s="24" t="s">
        <v>442</v>
      </c>
      <c r="B213" s="32" t="str">
        <f>RIGHT(Transaction[[#This Row],[timestamp]],5)</f>
        <v>10:04</v>
      </c>
      <c r="C213" s="24">
        <f>DATEVALUE(LEFT(Transaction[[#This Row],[timestamp]],10))</f>
        <v>44237</v>
      </c>
      <c r="D213" s="22" t="str">
        <f>TEXT(WEEKDAY(LEFT(Transaction[[#This Row],[timestamp]],10)),"dddd")</f>
        <v>Wednesday</v>
      </c>
      <c r="E213" s="18" t="s">
        <v>443</v>
      </c>
      <c r="F213" s="18">
        <v>3</v>
      </c>
      <c r="G213" s="18">
        <v>3002</v>
      </c>
      <c r="H213" s="18" t="str">
        <f>LEFT(Transaction[[#This Row],[item_id]],2)</f>
        <v>30</v>
      </c>
      <c r="I213" s="18">
        <v>1</v>
      </c>
      <c r="J213" s="18">
        <f>Transaction[[#This Row],[quantity]]*VLOOKUP(Transaction[[#This Row],[item_id]],Item[#All],3,TRUE)</f>
        <v>399000</v>
      </c>
      <c r="K213" s="18">
        <v>51276</v>
      </c>
    </row>
    <row r="214" spans="1:14" ht="12.75">
      <c r="A214" s="24" t="s">
        <v>444</v>
      </c>
      <c r="B214" s="32" t="str">
        <f>RIGHT(Transaction[[#This Row],[timestamp]],5)</f>
        <v>22:24</v>
      </c>
      <c r="C214" s="24">
        <f>DATEVALUE(LEFT(Transaction[[#This Row],[timestamp]],10))</f>
        <v>44237</v>
      </c>
      <c r="D214" s="22" t="str">
        <f>TEXT(WEEKDAY(LEFT(Transaction[[#This Row],[timestamp]],10)),"dddd")</f>
        <v>Wednesday</v>
      </c>
      <c r="E214" s="18" t="s">
        <v>445</v>
      </c>
      <c r="F214" s="18">
        <v>3</v>
      </c>
      <c r="G214" s="18">
        <v>2004</v>
      </c>
      <c r="H214" s="18" t="str">
        <f>LEFT(Transaction[[#This Row],[item_id]],2)</f>
        <v>20</v>
      </c>
      <c r="I214" s="18">
        <v>1</v>
      </c>
      <c r="J214" s="18">
        <f>Transaction[[#This Row],[quantity]]*VLOOKUP(Transaction[[#This Row],[item_id]],Item[#All],3,TRUE)</f>
        <v>4090000</v>
      </c>
      <c r="K214" s="18">
        <v>56954</v>
      </c>
    </row>
    <row r="215" spans="1:14" ht="12.75">
      <c r="A215" s="24" t="s">
        <v>446</v>
      </c>
      <c r="B215" s="32" t="str">
        <f>RIGHT(Transaction[[#This Row],[timestamp]],5)</f>
        <v>10:06</v>
      </c>
      <c r="C215" s="24">
        <f>DATEVALUE(LEFT(Transaction[[#This Row],[timestamp]],10))</f>
        <v>44238</v>
      </c>
      <c r="D215" s="22" t="str">
        <f>TEXT(WEEKDAY(LEFT(Transaction[[#This Row],[timestamp]],10)),"dddd")</f>
        <v>Thursday</v>
      </c>
      <c r="E215" s="18" t="s">
        <v>447</v>
      </c>
      <c r="F215" s="18">
        <v>3</v>
      </c>
      <c r="G215" s="18">
        <v>3003</v>
      </c>
      <c r="H215" s="18" t="str">
        <f>LEFT(Transaction[[#This Row],[item_id]],2)</f>
        <v>30</v>
      </c>
      <c r="I215" s="18">
        <v>1</v>
      </c>
      <c r="J215" s="18">
        <f>Transaction[[#This Row],[quantity]]*VLOOKUP(Transaction[[#This Row],[item_id]],Item[#All],3,TRUE)</f>
        <v>5490000</v>
      </c>
      <c r="K215" s="18">
        <v>58819</v>
      </c>
    </row>
    <row r="216" spans="1:14" ht="12.75">
      <c r="A216" s="24" t="s">
        <v>448</v>
      </c>
      <c r="B216" s="32" t="str">
        <f>RIGHT(Transaction[[#This Row],[timestamp]],5)</f>
        <v>13:18</v>
      </c>
      <c r="C216" s="24">
        <f>DATEVALUE(LEFT(Transaction[[#This Row],[timestamp]],10))</f>
        <v>44239</v>
      </c>
      <c r="D216" s="22" t="str">
        <f>TEXT(WEEKDAY(LEFT(Transaction[[#This Row],[timestamp]],10)),"dddd")</f>
        <v>Friday</v>
      </c>
      <c r="E216" s="18" t="s">
        <v>449</v>
      </c>
      <c r="F216" s="18">
        <v>3</v>
      </c>
      <c r="G216" s="18">
        <v>4001</v>
      </c>
      <c r="H216" s="18" t="str">
        <f>LEFT(Transaction[[#This Row],[item_id]],2)</f>
        <v>40</v>
      </c>
      <c r="I216" s="18">
        <v>1</v>
      </c>
      <c r="J216" s="18">
        <f>Transaction[[#This Row],[quantity]]*VLOOKUP(Transaction[[#This Row],[item_id]],Item[#All],3,TRUE)</f>
        <v>177000</v>
      </c>
      <c r="K216" s="18">
        <v>53628</v>
      </c>
    </row>
    <row r="217" spans="1:14" ht="12.75">
      <c r="A217" s="24" t="s">
        <v>450</v>
      </c>
      <c r="B217" s="32" t="str">
        <f>RIGHT(Transaction[[#This Row],[timestamp]],5)</f>
        <v>00:21</v>
      </c>
      <c r="C217" s="24">
        <f>DATEVALUE(LEFT(Transaction[[#This Row],[timestamp]],10))</f>
        <v>44240</v>
      </c>
      <c r="D217" s="22" t="str">
        <f>TEXT(WEEKDAY(LEFT(Transaction[[#This Row],[timestamp]],10)),"dddd")</f>
        <v>Saturday</v>
      </c>
      <c r="E217" s="18" t="s">
        <v>451</v>
      </c>
      <c r="F217" s="18">
        <v>3</v>
      </c>
      <c r="G217" s="18">
        <v>4003</v>
      </c>
      <c r="H217" s="18" t="str">
        <f>LEFT(Transaction[[#This Row],[item_id]],2)</f>
        <v>40</v>
      </c>
      <c r="I217" s="18">
        <v>1</v>
      </c>
      <c r="J217" s="18">
        <f>Transaction[[#This Row],[quantity]]*VLOOKUP(Transaction[[#This Row],[item_id]],Item[#All],3,TRUE)</f>
        <v>445000</v>
      </c>
      <c r="K217" s="18">
        <v>51136</v>
      </c>
    </row>
    <row r="218" spans="1:14" ht="12.75">
      <c r="A218" s="24" t="s">
        <v>452</v>
      </c>
      <c r="B218" s="32" t="str">
        <f>RIGHT(Transaction[[#This Row],[timestamp]],5)</f>
        <v>10:02</v>
      </c>
      <c r="C218" s="24">
        <f>DATEVALUE(LEFT(Transaction[[#This Row],[timestamp]],10))</f>
        <v>44240</v>
      </c>
      <c r="D218" s="22" t="str">
        <f>TEXT(WEEKDAY(LEFT(Transaction[[#This Row],[timestamp]],10)),"dddd")</f>
        <v>Saturday</v>
      </c>
      <c r="E218" s="18" t="s">
        <v>453</v>
      </c>
      <c r="F218" s="18">
        <v>3</v>
      </c>
      <c r="G218" s="18">
        <v>4003</v>
      </c>
      <c r="H218" s="18" t="str">
        <f>LEFT(Transaction[[#This Row],[item_id]],2)</f>
        <v>40</v>
      </c>
      <c r="I218" s="18">
        <v>1</v>
      </c>
      <c r="J218" s="18">
        <f>Transaction[[#This Row],[quantity]]*VLOOKUP(Transaction[[#This Row],[item_id]],Item[#All],3,TRUE)</f>
        <v>445000</v>
      </c>
      <c r="K218" s="18">
        <v>52825</v>
      </c>
    </row>
    <row r="219" spans="1:14" ht="12.75">
      <c r="A219" s="24" t="s">
        <v>454</v>
      </c>
      <c r="B219" s="32" t="str">
        <f>RIGHT(Transaction[[#This Row],[timestamp]],5)</f>
        <v>14:00</v>
      </c>
      <c r="C219" s="24">
        <f>DATEVALUE(LEFT(Transaction[[#This Row],[timestamp]],10))</f>
        <v>44240</v>
      </c>
      <c r="D219" s="22" t="str">
        <f>TEXT(WEEKDAY(LEFT(Transaction[[#This Row],[timestamp]],10)),"dddd")</f>
        <v>Saturday</v>
      </c>
      <c r="E219" s="18" t="s">
        <v>455</v>
      </c>
      <c r="F219" s="18">
        <v>3</v>
      </c>
      <c r="G219" s="18">
        <v>4001</v>
      </c>
      <c r="H219" s="18" t="str">
        <f>LEFT(Transaction[[#This Row],[item_id]],2)</f>
        <v>40</v>
      </c>
      <c r="I219" s="18">
        <v>1</v>
      </c>
      <c r="J219" s="18">
        <f>Transaction[[#This Row],[quantity]]*VLOOKUP(Transaction[[#This Row],[item_id]],Item[#All],3,TRUE)</f>
        <v>177000</v>
      </c>
      <c r="K219" s="18">
        <v>52524</v>
      </c>
    </row>
    <row r="220" spans="1:14" ht="12.75">
      <c r="A220" s="24" t="s">
        <v>456</v>
      </c>
      <c r="B220" s="32" t="str">
        <f>RIGHT(Transaction[[#This Row],[timestamp]],5)</f>
        <v>20:38</v>
      </c>
      <c r="C220" s="24">
        <f>DATEVALUE(LEFT(Transaction[[#This Row],[timestamp]],10))</f>
        <v>44240</v>
      </c>
      <c r="D220" s="22" t="str">
        <f>TEXT(WEEKDAY(LEFT(Transaction[[#This Row],[timestamp]],10)),"dddd")</f>
        <v>Saturday</v>
      </c>
      <c r="E220" s="18" t="s">
        <v>457</v>
      </c>
      <c r="F220" s="18">
        <v>3</v>
      </c>
      <c r="G220" s="18">
        <v>3004</v>
      </c>
      <c r="H220" s="18" t="str">
        <f>LEFT(Transaction[[#This Row],[item_id]],2)</f>
        <v>30</v>
      </c>
      <c r="I220" s="18">
        <v>1</v>
      </c>
      <c r="J220" s="18">
        <f>Transaction[[#This Row],[quantity]]*VLOOKUP(Transaction[[#This Row],[item_id]],Item[#All],3,TRUE)</f>
        <v>170000</v>
      </c>
      <c r="K220" s="18">
        <v>52089</v>
      </c>
    </row>
    <row r="221" spans="1:14" ht="12.75">
      <c r="A221" s="24" t="s">
        <v>458</v>
      </c>
      <c r="B221" s="32" t="str">
        <f>RIGHT(Transaction[[#This Row],[timestamp]],5)</f>
        <v>23:04</v>
      </c>
      <c r="C221" s="24">
        <f>DATEVALUE(LEFT(Transaction[[#This Row],[timestamp]],10))</f>
        <v>44240</v>
      </c>
      <c r="D221" s="22" t="str">
        <f>TEXT(WEEKDAY(LEFT(Transaction[[#This Row],[timestamp]],10)),"dddd")</f>
        <v>Saturday</v>
      </c>
      <c r="E221" s="18" t="s">
        <v>459</v>
      </c>
      <c r="F221" s="18">
        <v>3</v>
      </c>
      <c r="G221" s="18">
        <v>2002</v>
      </c>
      <c r="H221" s="18" t="str">
        <f>LEFT(Transaction[[#This Row],[item_id]],2)</f>
        <v>20</v>
      </c>
      <c r="I221" s="18">
        <v>1</v>
      </c>
      <c r="J221" s="18">
        <f>Transaction[[#This Row],[quantity]]*VLOOKUP(Transaction[[#This Row],[item_id]],Item[#All],3,TRUE)</f>
        <v>10000000</v>
      </c>
      <c r="K221" s="18">
        <v>54432</v>
      </c>
    </row>
    <row r="222" spans="1:14" ht="12.75">
      <c r="A222" s="24" t="s">
        <v>460</v>
      </c>
      <c r="B222" s="32" t="str">
        <f>RIGHT(Transaction[[#This Row],[timestamp]],5)</f>
        <v>23:27</v>
      </c>
      <c r="C222" s="24">
        <f>DATEVALUE(LEFT(Transaction[[#This Row],[timestamp]],10))</f>
        <v>44240</v>
      </c>
      <c r="D222" s="22" t="str">
        <f>TEXT(WEEKDAY(LEFT(Transaction[[#This Row],[timestamp]],10)),"dddd")</f>
        <v>Saturday</v>
      </c>
      <c r="E222" s="18" t="s">
        <v>461</v>
      </c>
      <c r="F222" s="18">
        <v>3</v>
      </c>
      <c r="G222" s="18">
        <v>3002</v>
      </c>
      <c r="H222" s="18" t="str">
        <f>LEFT(Transaction[[#This Row],[item_id]],2)</f>
        <v>30</v>
      </c>
      <c r="I222" s="18">
        <v>1</v>
      </c>
      <c r="J222" s="18">
        <f>Transaction[[#This Row],[quantity]]*VLOOKUP(Transaction[[#This Row],[item_id]],Item[#All],3,TRUE)</f>
        <v>399000</v>
      </c>
      <c r="K222" s="18">
        <v>55261</v>
      </c>
    </row>
    <row r="223" spans="1:14" ht="12.75">
      <c r="A223" s="24" t="s">
        <v>462</v>
      </c>
      <c r="B223" s="32" t="str">
        <f>RIGHT(Transaction[[#This Row],[timestamp]],5)</f>
        <v>00:04</v>
      </c>
      <c r="C223" s="24">
        <f>DATEVALUE(LEFT(Transaction[[#This Row],[timestamp]],10))</f>
        <v>44241</v>
      </c>
      <c r="D223" s="22" t="str">
        <f>TEXT(WEEKDAY(LEFT(Transaction[[#This Row],[timestamp]],10)),"dddd")</f>
        <v>Sunday</v>
      </c>
      <c r="E223" s="18" t="s">
        <v>463</v>
      </c>
      <c r="F223" s="18">
        <v>3</v>
      </c>
      <c r="G223" s="18">
        <v>1004</v>
      </c>
      <c r="H223" s="18" t="str">
        <f>LEFT(Transaction[[#This Row],[item_id]],2)</f>
        <v>10</v>
      </c>
      <c r="I223" s="18">
        <v>1</v>
      </c>
      <c r="J223" s="18">
        <f>Transaction[[#This Row],[quantity]]*VLOOKUP(Transaction[[#This Row],[item_id]],Item[#All],3,TRUE)</f>
        <v>2690000</v>
      </c>
      <c r="K223" s="19">
        <v>46768</v>
      </c>
      <c r="N223">
        <f>4690000*20</f>
        <v>93800000</v>
      </c>
    </row>
    <row r="224" spans="1:14" ht="12.75">
      <c r="A224" s="24" t="s">
        <v>464</v>
      </c>
      <c r="B224" s="32" t="str">
        <f>RIGHT(Transaction[[#This Row],[timestamp]],5)</f>
        <v>10:01</v>
      </c>
      <c r="C224" s="24">
        <f>DATEVALUE(LEFT(Transaction[[#This Row],[timestamp]],10))</f>
        <v>44241</v>
      </c>
      <c r="D224" s="22" t="str">
        <f>TEXT(WEEKDAY(LEFT(Transaction[[#This Row],[timestamp]],10)),"dddd")</f>
        <v>Sunday</v>
      </c>
      <c r="E224" s="18" t="s">
        <v>465</v>
      </c>
      <c r="F224" s="18">
        <v>3</v>
      </c>
      <c r="G224" s="18">
        <v>3004</v>
      </c>
      <c r="H224" s="18" t="str">
        <f>LEFT(Transaction[[#This Row],[item_id]],2)</f>
        <v>30</v>
      </c>
      <c r="I224" s="18">
        <v>1</v>
      </c>
      <c r="J224" s="18">
        <f>Transaction[[#This Row],[quantity]]*VLOOKUP(Transaction[[#This Row],[item_id]],Item[#All],3,TRUE)</f>
        <v>170000</v>
      </c>
      <c r="K224" s="18">
        <v>52168</v>
      </c>
    </row>
    <row r="225" spans="1:11" ht="12.75">
      <c r="A225" s="24" t="s">
        <v>466</v>
      </c>
      <c r="B225" s="32" t="str">
        <f>RIGHT(Transaction[[#This Row],[timestamp]],5)</f>
        <v>13:01</v>
      </c>
      <c r="C225" s="24">
        <f>DATEVALUE(LEFT(Transaction[[#This Row],[timestamp]],10))</f>
        <v>44241</v>
      </c>
      <c r="D225" s="22" t="str">
        <f>TEXT(WEEKDAY(LEFT(Transaction[[#This Row],[timestamp]],10)),"dddd")</f>
        <v>Sunday</v>
      </c>
      <c r="E225" s="18" t="s">
        <v>467</v>
      </c>
      <c r="F225" s="18">
        <v>3</v>
      </c>
      <c r="G225" s="18">
        <v>3003</v>
      </c>
      <c r="H225" s="18" t="str">
        <f>LEFT(Transaction[[#This Row],[item_id]],2)</f>
        <v>30</v>
      </c>
      <c r="I225" s="18">
        <v>1</v>
      </c>
      <c r="J225" s="18">
        <f>Transaction[[#This Row],[quantity]]*VLOOKUP(Transaction[[#This Row],[item_id]],Item[#All],3,TRUE)</f>
        <v>5490000</v>
      </c>
      <c r="K225" s="18">
        <v>50511</v>
      </c>
    </row>
    <row r="226" spans="1:11" ht="12.75">
      <c r="A226" s="24" t="s">
        <v>468</v>
      </c>
      <c r="B226" s="32" t="str">
        <f>RIGHT(Transaction[[#This Row],[timestamp]],5)</f>
        <v>13:16</v>
      </c>
      <c r="C226" s="24">
        <f>DATEVALUE(LEFT(Transaction[[#This Row],[timestamp]],10))</f>
        <v>44241</v>
      </c>
      <c r="D226" s="22" t="str">
        <f>TEXT(WEEKDAY(LEFT(Transaction[[#This Row],[timestamp]],10)),"dddd")</f>
        <v>Sunday</v>
      </c>
      <c r="E226" s="18" t="s">
        <v>469</v>
      </c>
      <c r="F226" s="18">
        <v>3</v>
      </c>
      <c r="G226" s="18">
        <v>4002</v>
      </c>
      <c r="H226" s="18" t="str">
        <f>LEFT(Transaction[[#This Row],[item_id]],2)</f>
        <v>40</v>
      </c>
      <c r="I226" s="18">
        <v>1</v>
      </c>
      <c r="J226" s="18">
        <f>Transaction[[#This Row],[quantity]]*VLOOKUP(Transaction[[#This Row],[item_id]],Item[#All],3,TRUE)</f>
        <v>350000</v>
      </c>
      <c r="K226" s="18">
        <v>54929</v>
      </c>
    </row>
    <row r="227" spans="1:11" ht="12.75">
      <c r="A227" s="24" t="s">
        <v>470</v>
      </c>
      <c r="B227" s="32" t="str">
        <f>RIGHT(Transaction[[#This Row],[timestamp]],5)</f>
        <v>21:00</v>
      </c>
      <c r="C227" s="24">
        <f>DATEVALUE(LEFT(Transaction[[#This Row],[timestamp]],10))</f>
        <v>44241</v>
      </c>
      <c r="D227" s="22" t="str">
        <f>TEXT(WEEKDAY(LEFT(Transaction[[#This Row],[timestamp]],10)),"dddd")</f>
        <v>Sunday</v>
      </c>
      <c r="E227" s="18" t="s">
        <v>471</v>
      </c>
      <c r="F227" s="18">
        <v>3</v>
      </c>
      <c r="G227" s="18">
        <v>4005</v>
      </c>
      <c r="H227" s="18" t="str">
        <f>LEFT(Transaction[[#This Row],[item_id]],2)</f>
        <v>40</v>
      </c>
      <c r="I227" s="18">
        <v>1</v>
      </c>
      <c r="J227" s="18">
        <f>Transaction[[#This Row],[quantity]]*VLOOKUP(Transaction[[#This Row],[item_id]],Item[#All],3,TRUE)</f>
        <v>220000</v>
      </c>
      <c r="K227" s="18">
        <v>52935</v>
      </c>
    </row>
    <row r="228" spans="1:11" ht="12.75">
      <c r="A228" s="24" t="s">
        <v>472</v>
      </c>
      <c r="B228" s="32" t="str">
        <f>RIGHT(Transaction[[#This Row],[timestamp]],5)</f>
        <v>22:09</v>
      </c>
      <c r="C228" s="24">
        <f>DATEVALUE(LEFT(Transaction[[#This Row],[timestamp]],10))</f>
        <v>44241</v>
      </c>
      <c r="D228" s="22" t="str">
        <f>TEXT(WEEKDAY(LEFT(Transaction[[#This Row],[timestamp]],10)),"dddd")</f>
        <v>Sunday</v>
      </c>
      <c r="E228" s="18" t="s">
        <v>473</v>
      </c>
      <c r="F228" s="18">
        <v>4</v>
      </c>
      <c r="G228" s="18">
        <v>3004</v>
      </c>
      <c r="H228" s="18" t="str">
        <f>LEFT(Transaction[[#This Row],[item_id]],2)</f>
        <v>30</v>
      </c>
      <c r="I228" s="18">
        <v>1</v>
      </c>
      <c r="J228" s="18">
        <f>Transaction[[#This Row],[quantity]]*VLOOKUP(Transaction[[#This Row],[item_id]],Item[#All],3,TRUE)</f>
        <v>170000</v>
      </c>
      <c r="K228" s="18">
        <v>50666</v>
      </c>
    </row>
    <row r="229" spans="1:11" ht="12.75">
      <c r="A229" s="24" t="s">
        <v>474</v>
      </c>
      <c r="B229" s="32" t="str">
        <f>RIGHT(Transaction[[#This Row],[timestamp]],5)</f>
        <v>23:12</v>
      </c>
      <c r="C229" s="24">
        <f>DATEVALUE(LEFT(Transaction[[#This Row],[timestamp]],10))</f>
        <v>44242</v>
      </c>
      <c r="D229" s="22" t="str">
        <f>TEXT(WEEKDAY(LEFT(Transaction[[#This Row],[timestamp]],10)),"dddd")</f>
        <v>Monday</v>
      </c>
      <c r="E229" s="18" t="s">
        <v>475</v>
      </c>
      <c r="F229" s="18">
        <v>3</v>
      </c>
      <c r="G229" s="18">
        <v>3003</v>
      </c>
      <c r="H229" s="18" t="str">
        <f>LEFT(Transaction[[#This Row],[item_id]],2)</f>
        <v>30</v>
      </c>
      <c r="I229" s="18">
        <v>1</v>
      </c>
      <c r="J229" s="18">
        <f>Transaction[[#This Row],[quantity]]*VLOOKUP(Transaction[[#This Row],[item_id]],Item[#All],3,TRUE)</f>
        <v>5490000</v>
      </c>
      <c r="K229" s="18">
        <v>51645</v>
      </c>
    </row>
    <row r="230" spans="1:11" ht="12.75">
      <c r="A230" s="24" t="s">
        <v>476</v>
      </c>
      <c r="B230" s="32" t="str">
        <f>RIGHT(Transaction[[#This Row],[timestamp]],5)</f>
        <v>20:17</v>
      </c>
      <c r="C230" s="24">
        <f>DATEVALUE(LEFT(Transaction[[#This Row],[timestamp]],10))</f>
        <v>44243</v>
      </c>
      <c r="D230" s="22" t="str">
        <f>TEXT(WEEKDAY(LEFT(Transaction[[#This Row],[timestamp]],10)),"dddd")</f>
        <v>Tuesday</v>
      </c>
      <c r="E230" s="18" t="s">
        <v>477</v>
      </c>
      <c r="F230" s="18">
        <v>3</v>
      </c>
      <c r="G230" s="18">
        <v>4005</v>
      </c>
      <c r="H230" s="18" t="str">
        <f>LEFT(Transaction[[#This Row],[item_id]],2)</f>
        <v>40</v>
      </c>
      <c r="I230" s="18">
        <v>1</v>
      </c>
      <c r="J230" s="18">
        <f>Transaction[[#This Row],[quantity]]*VLOOKUP(Transaction[[#This Row],[item_id]],Item[#All],3,TRUE)</f>
        <v>220000</v>
      </c>
      <c r="K230" s="18">
        <v>50690</v>
      </c>
    </row>
    <row r="231" spans="1:11" ht="12.75">
      <c r="A231" s="24" t="s">
        <v>478</v>
      </c>
      <c r="B231" s="32" t="str">
        <f>RIGHT(Transaction[[#This Row],[timestamp]],5)</f>
        <v>22:37</v>
      </c>
      <c r="C231" s="24">
        <f>DATEVALUE(LEFT(Transaction[[#This Row],[timestamp]],10))</f>
        <v>44243</v>
      </c>
      <c r="D231" s="22" t="str">
        <f>TEXT(WEEKDAY(LEFT(Transaction[[#This Row],[timestamp]],10)),"dddd")</f>
        <v>Tuesday</v>
      </c>
      <c r="E231" s="18" t="s">
        <v>479</v>
      </c>
      <c r="F231" s="18">
        <v>4</v>
      </c>
      <c r="G231" s="18">
        <v>2004</v>
      </c>
      <c r="H231" s="18" t="str">
        <f>LEFT(Transaction[[#This Row],[item_id]],2)</f>
        <v>20</v>
      </c>
      <c r="I231" s="18">
        <v>1</v>
      </c>
      <c r="J231" s="18">
        <f>Transaction[[#This Row],[quantity]]*VLOOKUP(Transaction[[#This Row],[item_id]],Item[#All],3,TRUE)</f>
        <v>4090000</v>
      </c>
      <c r="K231" s="19">
        <v>46187</v>
      </c>
    </row>
    <row r="232" spans="1:11" ht="12.75">
      <c r="A232" s="24" t="s">
        <v>480</v>
      </c>
      <c r="B232" s="32" t="str">
        <f>RIGHT(Transaction[[#This Row],[timestamp]],5)</f>
        <v>23:12</v>
      </c>
      <c r="C232" s="24">
        <f>DATEVALUE(LEFT(Transaction[[#This Row],[timestamp]],10))</f>
        <v>44243</v>
      </c>
      <c r="D232" s="22" t="str">
        <f>TEXT(WEEKDAY(LEFT(Transaction[[#This Row],[timestamp]],10)),"dddd")</f>
        <v>Tuesday</v>
      </c>
      <c r="E232" s="18" t="s">
        <v>481</v>
      </c>
      <c r="F232" s="18">
        <v>3</v>
      </c>
      <c r="G232" s="18">
        <v>4005</v>
      </c>
      <c r="H232" s="18" t="str">
        <f>LEFT(Transaction[[#This Row],[item_id]],2)</f>
        <v>40</v>
      </c>
      <c r="I232" s="18">
        <v>1</v>
      </c>
      <c r="J232" s="18">
        <f>Transaction[[#This Row],[quantity]]*VLOOKUP(Transaction[[#This Row],[item_id]],Item[#All],3,TRUE)</f>
        <v>220000</v>
      </c>
      <c r="K232" s="18">
        <v>57386</v>
      </c>
    </row>
    <row r="233" spans="1:11" ht="12.75">
      <c r="A233" s="24" t="s">
        <v>482</v>
      </c>
      <c r="B233" s="32" t="str">
        <f>RIGHT(Transaction[[#This Row],[timestamp]],5)</f>
        <v>12:35</v>
      </c>
      <c r="C233" s="24">
        <f>DATEVALUE(LEFT(Transaction[[#This Row],[timestamp]],10))</f>
        <v>44244</v>
      </c>
      <c r="D233" s="22" t="str">
        <f>TEXT(WEEKDAY(LEFT(Transaction[[#This Row],[timestamp]],10)),"dddd")</f>
        <v>Wednesday</v>
      </c>
      <c r="E233" s="18" t="s">
        <v>483</v>
      </c>
      <c r="F233" s="18">
        <v>3</v>
      </c>
      <c r="G233" s="18">
        <v>3004</v>
      </c>
      <c r="H233" s="18" t="str">
        <f>LEFT(Transaction[[#This Row],[item_id]],2)</f>
        <v>30</v>
      </c>
      <c r="I233" s="18">
        <v>1</v>
      </c>
      <c r="J233" s="18">
        <f>Transaction[[#This Row],[quantity]]*VLOOKUP(Transaction[[#This Row],[item_id]],Item[#All],3,TRUE)</f>
        <v>170000</v>
      </c>
      <c r="K233" s="18">
        <v>54796</v>
      </c>
    </row>
    <row r="234" spans="1:11" ht="12.75">
      <c r="A234" s="24" t="s">
        <v>484</v>
      </c>
      <c r="B234" s="32" t="str">
        <f>RIGHT(Transaction[[#This Row],[timestamp]],5)</f>
        <v>22:01</v>
      </c>
      <c r="C234" s="24">
        <f>DATEVALUE(LEFT(Transaction[[#This Row],[timestamp]],10))</f>
        <v>44244</v>
      </c>
      <c r="D234" s="22" t="str">
        <f>TEXT(WEEKDAY(LEFT(Transaction[[#This Row],[timestamp]],10)),"dddd")</f>
        <v>Wednesday</v>
      </c>
      <c r="E234" s="18" t="s">
        <v>485</v>
      </c>
      <c r="F234" s="18">
        <v>3</v>
      </c>
      <c r="G234" s="18">
        <v>4005</v>
      </c>
      <c r="H234" s="18" t="str">
        <f>LEFT(Transaction[[#This Row],[item_id]],2)</f>
        <v>40</v>
      </c>
      <c r="I234" s="18">
        <v>1</v>
      </c>
      <c r="J234" s="18">
        <f>Transaction[[#This Row],[quantity]]*VLOOKUP(Transaction[[#This Row],[item_id]],Item[#All],3,TRUE)</f>
        <v>220000</v>
      </c>
      <c r="K234" s="19">
        <v>47380</v>
      </c>
    </row>
    <row r="235" spans="1:11" ht="12.75">
      <c r="A235" s="24" t="s">
        <v>486</v>
      </c>
      <c r="B235" s="32" t="str">
        <f>RIGHT(Transaction[[#This Row],[timestamp]],5)</f>
        <v>13:08</v>
      </c>
      <c r="C235" s="24">
        <f>DATEVALUE(LEFT(Transaction[[#This Row],[timestamp]],10))</f>
        <v>44246</v>
      </c>
      <c r="D235" s="22" t="str">
        <f>TEXT(WEEKDAY(LEFT(Transaction[[#This Row],[timestamp]],10)),"dddd")</f>
        <v>Friday</v>
      </c>
      <c r="E235" s="18" t="s">
        <v>487</v>
      </c>
      <c r="F235" s="18">
        <v>3</v>
      </c>
      <c r="G235" s="18">
        <v>2004</v>
      </c>
      <c r="H235" s="18" t="str">
        <f>LEFT(Transaction[[#This Row],[item_id]],2)</f>
        <v>20</v>
      </c>
      <c r="I235" s="18">
        <v>1</v>
      </c>
      <c r="J235" s="18">
        <f>Transaction[[#This Row],[quantity]]*VLOOKUP(Transaction[[#This Row],[item_id]],Item[#All],3,TRUE)</f>
        <v>4090000</v>
      </c>
      <c r="K235" s="18">
        <v>52437</v>
      </c>
    </row>
    <row r="236" spans="1:11" ht="12.75">
      <c r="A236" s="24" t="s">
        <v>488</v>
      </c>
      <c r="B236" s="32" t="str">
        <f>RIGHT(Transaction[[#This Row],[timestamp]],5)</f>
        <v>23:00</v>
      </c>
      <c r="C236" s="24">
        <f>DATEVALUE(LEFT(Transaction[[#This Row],[timestamp]],10))</f>
        <v>44246</v>
      </c>
      <c r="D236" s="22" t="str">
        <f>TEXT(WEEKDAY(LEFT(Transaction[[#This Row],[timestamp]],10)),"dddd")</f>
        <v>Friday</v>
      </c>
      <c r="E236" s="18" t="s">
        <v>489</v>
      </c>
      <c r="F236" s="18">
        <v>3</v>
      </c>
      <c r="G236" s="18">
        <v>4003</v>
      </c>
      <c r="H236" s="18" t="str">
        <f>LEFT(Transaction[[#This Row],[item_id]],2)</f>
        <v>40</v>
      </c>
      <c r="I236" s="18">
        <v>1</v>
      </c>
      <c r="J236" s="18">
        <f>Transaction[[#This Row],[quantity]]*VLOOKUP(Transaction[[#This Row],[item_id]],Item[#All],3,TRUE)</f>
        <v>445000</v>
      </c>
      <c r="K236" s="19">
        <v>48957</v>
      </c>
    </row>
    <row r="237" spans="1:11" ht="12.75">
      <c r="A237" s="24" t="s">
        <v>490</v>
      </c>
      <c r="B237" s="32" t="str">
        <f>RIGHT(Transaction[[#This Row],[timestamp]],5)</f>
        <v>00:02</v>
      </c>
      <c r="C237" s="24">
        <f>DATEVALUE(LEFT(Transaction[[#This Row],[timestamp]],10))</f>
        <v>44247</v>
      </c>
      <c r="D237" s="22" t="str">
        <f>TEXT(WEEKDAY(LEFT(Transaction[[#This Row],[timestamp]],10)),"dddd")</f>
        <v>Saturday</v>
      </c>
      <c r="E237" s="18" t="s">
        <v>491</v>
      </c>
      <c r="F237" s="18">
        <v>3</v>
      </c>
      <c r="G237" s="18">
        <v>4003</v>
      </c>
      <c r="H237" s="18" t="str">
        <f>LEFT(Transaction[[#This Row],[item_id]],2)</f>
        <v>40</v>
      </c>
      <c r="I237" s="18">
        <v>1</v>
      </c>
      <c r="J237" s="18">
        <f>Transaction[[#This Row],[quantity]]*VLOOKUP(Transaction[[#This Row],[item_id]],Item[#All],3,TRUE)</f>
        <v>445000</v>
      </c>
      <c r="K237" s="18">
        <v>49954</v>
      </c>
    </row>
    <row r="238" spans="1:11" ht="12.75">
      <c r="A238" s="24" t="s">
        <v>492</v>
      </c>
      <c r="B238" s="32" t="str">
        <f>RIGHT(Transaction[[#This Row],[timestamp]],5)</f>
        <v>01:00</v>
      </c>
      <c r="C238" s="24">
        <f>DATEVALUE(LEFT(Transaction[[#This Row],[timestamp]],10))</f>
        <v>44247</v>
      </c>
      <c r="D238" s="22" t="str">
        <f>TEXT(WEEKDAY(LEFT(Transaction[[#This Row],[timestamp]],10)),"dddd")</f>
        <v>Saturday</v>
      </c>
      <c r="E238" s="18" t="s">
        <v>493</v>
      </c>
      <c r="F238" s="18">
        <v>3</v>
      </c>
      <c r="G238" s="18">
        <v>4003</v>
      </c>
      <c r="H238" s="18" t="str">
        <f>LEFT(Transaction[[#This Row],[item_id]],2)</f>
        <v>40</v>
      </c>
      <c r="I238" s="18">
        <v>1</v>
      </c>
      <c r="J238" s="18">
        <f>Transaction[[#This Row],[quantity]]*VLOOKUP(Transaction[[#This Row],[item_id]],Item[#All],3,TRUE)</f>
        <v>445000</v>
      </c>
      <c r="K238" s="18">
        <v>49603</v>
      </c>
    </row>
    <row r="239" spans="1:11" ht="12.75">
      <c r="A239" s="24" t="s">
        <v>494</v>
      </c>
      <c r="B239" s="32" t="str">
        <f>RIGHT(Transaction[[#This Row],[timestamp]],5)</f>
        <v>12:17</v>
      </c>
      <c r="C239" s="24">
        <f>DATEVALUE(LEFT(Transaction[[#This Row],[timestamp]],10))</f>
        <v>44247</v>
      </c>
      <c r="D239" s="22" t="str">
        <f>TEXT(WEEKDAY(LEFT(Transaction[[#This Row],[timestamp]],10)),"dddd")</f>
        <v>Saturday</v>
      </c>
      <c r="E239" s="18" t="s">
        <v>495</v>
      </c>
      <c r="F239" s="18">
        <v>3</v>
      </c>
      <c r="G239" s="18">
        <v>4003</v>
      </c>
      <c r="H239" s="18" t="str">
        <f>LEFT(Transaction[[#This Row],[item_id]],2)</f>
        <v>40</v>
      </c>
      <c r="I239" s="18">
        <v>1</v>
      </c>
      <c r="J239" s="18">
        <f>Transaction[[#This Row],[quantity]]*VLOOKUP(Transaction[[#This Row],[item_id]],Item[#All],3,TRUE)</f>
        <v>445000</v>
      </c>
      <c r="K239" s="19">
        <v>47718</v>
      </c>
    </row>
    <row r="240" spans="1:11" ht="12.75">
      <c r="A240" s="24" t="s">
        <v>496</v>
      </c>
      <c r="B240" s="32" t="str">
        <f>RIGHT(Transaction[[#This Row],[timestamp]],5)</f>
        <v>20:07</v>
      </c>
      <c r="C240" s="24">
        <f>DATEVALUE(LEFT(Transaction[[#This Row],[timestamp]],10))</f>
        <v>44247</v>
      </c>
      <c r="D240" s="22" t="str">
        <f>TEXT(WEEKDAY(LEFT(Transaction[[#This Row],[timestamp]],10)),"dddd")</f>
        <v>Saturday</v>
      </c>
      <c r="E240" s="18" t="s">
        <v>497</v>
      </c>
      <c r="F240" s="18">
        <v>3</v>
      </c>
      <c r="G240" s="18">
        <v>2004</v>
      </c>
      <c r="H240" s="18" t="str">
        <f>LEFT(Transaction[[#This Row],[item_id]],2)</f>
        <v>20</v>
      </c>
      <c r="I240" s="18">
        <v>1</v>
      </c>
      <c r="J240" s="18">
        <f>Transaction[[#This Row],[quantity]]*VLOOKUP(Transaction[[#This Row],[item_id]],Item[#All],3,TRUE)</f>
        <v>4090000</v>
      </c>
      <c r="K240" s="18">
        <v>53619</v>
      </c>
    </row>
    <row r="241" spans="1:11" ht="12.75">
      <c r="A241" s="24" t="s">
        <v>498</v>
      </c>
      <c r="B241" s="32" t="str">
        <f>RIGHT(Transaction[[#This Row],[timestamp]],5)</f>
        <v>23:07</v>
      </c>
      <c r="C241" s="24">
        <f>DATEVALUE(LEFT(Transaction[[#This Row],[timestamp]],10))</f>
        <v>44247</v>
      </c>
      <c r="D241" s="22" t="str">
        <f>TEXT(WEEKDAY(LEFT(Transaction[[#This Row],[timestamp]],10)),"dddd")</f>
        <v>Saturday</v>
      </c>
      <c r="E241" s="18" t="s">
        <v>499</v>
      </c>
      <c r="F241" s="18">
        <v>3</v>
      </c>
      <c r="G241" s="18">
        <v>4004</v>
      </c>
      <c r="H241" s="18" t="str">
        <f>LEFT(Transaction[[#This Row],[item_id]],2)</f>
        <v>40</v>
      </c>
      <c r="I241" s="18">
        <v>1</v>
      </c>
      <c r="J241" s="18">
        <f>Transaction[[#This Row],[quantity]]*VLOOKUP(Transaction[[#This Row],[item_id]],Item[#All],3,TRUE)</f>
        <v>685000</v>
      </c>
      <c r="K241" s="19">
        <v>49300</v>
      </c>
    </row>
    <row r="242" spans="1:11" ht="12.75">
      <c r="A242" s="24" t="s">
        <v>500</v>
      </c>
      <c r="B242" s="32" t="str">
        <f>RIGHT(Transaction[[#This Row],[timestamp]],5)</f>
        <v>07:20</v>
      </c>
      <c r="C242" s="24">
        <f>DATEVALUE(LEFT(Transaction[[#This Row],[timestamp]],10))</f>
        <v>44248</v>
      </c>
      <c r="D242" s="22" t="str">
        <f>TEXT(WEEKDAY(LEFT(Transaction[[#This Row],[timestamp]],10)),"dddd")</f>
        <v>Sunday</v>
      </c>
      <c r="E242" s="18" t="s">
        <v>501</v>
      </c>
      <c r="F242" s="18">
        <v>4</v>
      </c>
      <c r="G242" s="18">
        <v>4003</v>
      </c>
      <c r="H242" s="18" t="str">
        <f>LEFT(Transaction[[#This Row],[item_id]],2)</f>
        <v>40</v>
      </c>
      <c r="I242" s="18">
        <v>1</v>
      </c>
      <c r="J242" s="18">
        <f>Transaction[[#This Row],[quantity]]*VLOOKUP(Transaction[[#This Row],[item_id]],Item[#All],3,TRUE)</f>
        <v>445000</v>
      </c>
      <c r="K242" s="19">
        <v>49182</v>
      </c>
    </row>
    <row r="243" spans="1:11" ht="12.75">
      <c r="A243" s="24" t="s">
        <v>502</v>
      </c>
      <c r="B243" s="32" t="str">
        <f>RIGHT(Transaction[[#This Row],[timestamp]],5)</f>
        <v>11:08</v>
      </c>
      <c r="C243" s="24">
        <f>DATEVALUE(LEFT(Transaction[[#This Row],[timestamp]],10))</f>
        <v>44248</v>
      </c>
      <c r="D243" s="22" t="str">
        <f>TEXT(WEEKDAY(LEFT(Transaction[[#This Row],[timestamp]],10)),"dddd")</f>
        <v>Sunday</v>
      </c>
      <c r="E243" s="18" t="s">
        <v>503</v>
      </c>
      <c r="F243" s="18">
        <v>3</v>
      </c>
      <c r="G243" s="18">
        <v>2003</v>
      </c>
      <c r="H243" s="18" t="str">
        <f>LEFT(Transaction[[#This Row],[item_id]],2)</f>
        <v>20</v>
      </c>
      <c r="I243" s="18">
        <v>1</v>
      </c>
      <c r="J243" s="18">
        <f>Transaction[[#This Row],[quantity]]*VLOOKUP(Transaction[[#This Row],[item_id]],Item[#All],3,TRUE)</f>
        <v>19900000</v>
      </c>
      <c r="K243" s="18">
        <v>49246</v>
      </c>
    </row>
    <row r="244" spans="1:11" ht="12.75">
      <c r="A244" s="24" t="s">
        <v>504</v>
      </c>
      <c r="B244" s="32" t="str">
        <f>RIGHT(Transaction[[#This Row],[timestamp]],5)</f>
        <v>12:09</v>
      </c>
      <c r="C244" s="24">
        <f>DATEVALUE(LEFT(Transaction[[#This Row],[timestamp]],10))</f>
        <v>44248</v>
      </c>
      <c r="D244" s="22" t="str">
        <f>TEXT(WEEKDAY(LEFT(Transaction[[#This Row],[timestamp]],10)),"dddd")</f>
        <v>Sunday</v>
      </c>
      <c r="E244" s="18" t="s">
        <v>505</v>
      </c>
      <c r="F244" s="18">
        <v>3</v>
      </c>
      <c r="G244" s="18">
        <v>4005</v>
      </c>
      <c r="H244" s="18" t="str">
        <f>LEFT(Transaction[[#This Row],[item_id]],2)</f>
        <v>40</v>
      </c>
      <c r="I244" s="18">
        <v>1</v>
      </c>
      <c r="J244" s="18">
        <f>Transaction[[#This Row],[quantity]]*VLOOKUP(Transaction[[#This Row],[item_id]],Item[#All],3,TRUE)</f>
        <v>220000</v>
      </c>
      <c r="K244" s="19">
        <v>47431</v>
      </c>
    </row>
    <row r="245" spans="1:11" ht="12.75">
      <c r="A245" s="24" t="s">
        <v>506</v>
      </c>
      <c r="B245" s="32" t="str">
        <f>RIGHT(Transaction[[#This Row],[timestamp]],5)</f>
        <v>14:26</v>
      </c>
      <c r="C245" s="24">
        <f>DATEVALUE(LEFT(Transaction[[#This Row],[timestamp]],10))</f>
        <v>44248</v>
      </c>
      <c r="D245" s="22" t="str">
        <f>TEXT(WEEKDAY(LEFT(Transaction[[#This Row],[timestamp]],10)),"dddd")</f>
        <v>Sunday</v>
      </c>
      <c r="E245" s="18" t="s">
        <v>507</v>
      </c>
      <c r="F245" s="18">
        <v>3</v>
      </c>
      <c r="G245" s="18">
        <v>4005</v>
      </c>
      <c r="H245" s="18" t="str">
        <f>LEFT(Transaction[[#This Row],[item_id]],2)</f>
        <v>40</v>
      </c>
      <c r="I245" s="18">
        <v>1</v>
      </c>
      <c r="J245" s="18">
        <f>Transaction[[#This Row],[quantity]]*VLOOKUP(Transaction[[#This Row],[item_id]],Item[#All],3,TRUE)</f>
        <v>220000</v>
      </c>
      <c r="K245" s="18">
        <v>52833</v>
      </c>
    </row>
    <row r="246" spans="1:11" ht="12.75">
      <c r="A246" s="24" t="s">
        <v>508</v>
      </c>
      <c r="B246" s="32" t="str">
        <f>RIGHT(Transaction[[#This Row],[timestamp]],5)</f>
        <v>21:02</v>
      </c>
      <c r="C246" s="24">
        <f>DATEVALUE(LEFT(Transaction[[#This Row],[timestamp]],10))</f>
        <v>44250</v>
      </c>
      <c r="D246" s="22" t="str">
        <f>TEXT(WEEKDAY(LEFT(Transaction[[#This Row],[timestamp]],10)),"dddd")</f>
        <v>Tuesday</v>
      </c>
      <c r="E246" s="18" t="s">
        <v>509</v>
      </c>
      <c r="F246" s="18">
        <v>3</v>
      </c>
      <c r="G246" s="18">
        <v>3002</v>
      </c>
      <c r="H246" s="18" t="str">
        <f>LEFT(Transaction[[#This Row],[item_id]],2)</f>
        <v>30</v>
      </c>
      <c r="I246" s="18">
        <v>1</v>
      </c>
      <c r="J246" s="18">
        <f>Transaction[[#This Row],[quantity]]*VLOOKUP(Transaction[[#This Row],[item_id]],Item[#All],3,TRUE)</f>
        <v>399000</v>
      </c>
      <c r="K246" s="18">
        <v>52420</v>
      </c>
    </row>
    <row r="247" spans="1:11" ht="12.75">
      <c r="A247" s="24" t="s">
        <v>510</v>
      </c>
      <c r="B247" s="32" t="str">
        <f>RIGHT(Transaction[[#This Row],[timestamp]],5)</f>
        <v>12:01</v>
      </c>
      <c r="C247" s="24">
        <f>DATEVALUE(LEFT(Transaction[[#This Row],[timestamp]],10))</f>
        <v>44251</v>
      </c>
      <c r="D247" s="22" t="str">
        <f>TEXT(WEEKDAY(LEFT(Transaction[[#This Row],[timestamp]],10)),"dddd")</f>
        <v>Wednesday</v>
      </c>
      <c r="E247" s="18" t="s">
        <v>511</v>
      </c>
      <c r="F247" s="18">
        <v>3</v>
      </c>
      <c r="G247" s="18">
        <v>4003</v>
      </c>
      <c r="H247" s="18" t="str">
        <f>LEFT(Transaction[[#This Row],[item_id]],2)</f>
        <v>40</v>
      </c>
      <c r="I247" s="18">
        <v>1</v>
      </c>
      <c r="J247" s="18">
        <f>Transaction[[#This Row],[quantity]]*VLOOKUP(Transaction[[#This Row],[item_id]],Item[#All],3,TRUE)</f>
        <v>445000</v>
      </c>
      <c r="K247" s="18">
        <v>55422</v>
      </c>
    </row>
    <row r="248" spans="1:11" ht="12.75">
      <c r="A248" s="24" t="s">
        <v>512</v>
      </c>
      <c r="B248" s="32" t="str">
        <f>RIGHT(Transaction[[#This Row],[timestamp]],5)</f>
        <v>20:31</v>
      </c>
      <c r="C248" s="24">
        <f>DATEVALUE(LEFT(Transaction[[#This Row],[timestamp]],10))</f>
        <v>44251</v>
      </c>
      <c r="D248" s="22" t="str">
        <f>TEXT(WEEKDAY(LEFT(Transaction[[#This Row],[timestamp]],10)),"dddd")</f>
        <v>Wednesday</v>
      </c>
      <c r="E248" s="18" t="s">
        <v>513</v>
      </c>
      <c r="F248" s="18">
        <v>3</v>
      </c>
      <c r="G248" s="18">
        <v>4003</v>
      </c>
      <c r="H248" s="18" t="str">
        <f>LEFT(Transaction[[#This Row],[item_id]],2)</f>
        <v>40</v>
      </c>
      <c r="I248" s="18">
        <v>1</v>
      </c>
      <c r="J248" s="18">
        <f>Transaction[[#This Row],[quantity]]*VLOOKUP(Transaction[[#This Row],[item_id]],Item[#All],3,TRUE)</f>
        <v>445000</v>
      </c>
      <c r="K248" s="18">
        <v>53291</v>
      </c>
    </row>
    <row r="249" spans="1:11" ht="12.75">
      <c r="A249" s="24" t="s">
        <v>514</v>
      </c>
      <c r="B249" s="32" t="str">
        <f>RIGHT(Transaction[[#This Row],[timestamp]],5)</f>
        <v>23:42</v>
      </c>
      <c r="C249" s="24">
        <f>DATEVALUE(LEFT(Transaction[[#This Row],[timestamp]],10))</f>
        <v>44251</v>
      </c>
      <c r="D249" s="22" t="str">
        <f>TEXT(WEEKDAY(LEFT(Transaction[[#This Row],[timestamp]],10)),"dddd")</f>
        <v>Wednesday</v>
      </c>
      <c r="E249" s="18" t="s">
        <v>515</v>
      </c>
      <c r="F249" s="18">
        <v>3</v>
      </c>
      <c r="G249" s="18">
        <v>1004</v>
      </c>
      <c r="H249" s="18" t="str">
        <f>LEFT(Transaction[[#This Row],[item_id]],2)</f>
        <v>10</v>
      </c>
      <c r="I249" s="18">
        <v>1</v>
      </c>
      <c r="J249" s="18">
        <f>Transaction[[#This Row],[quantity]]*VLOOKUP(Transaction[[#This Row],[item_id]],Item[#All],3,TRUE)</f>
        <v>2690000</v>
      </c>
      <c r="K249" s="18">
        <v>51755</v>
      </c>
    </row>
    <row r="250" spans="1:11" ht="12.75">
      <c r="A250" s="24" t="s">
        <v>516</v>
      </c>
      <c r="B250" s="32" t="str">
        <f>RIGHT(Transaction[[#This Row],[timestamp]],5)</f>
        <v>09:00</v>
      </c>
      <c r="C250" s="24">
        <f>DATEVALUE(LEFT(Transaction[[#This Row],[timestamp]],10))</f>
        <v>44252</v>
      </c>
      <c r="D250" s="22" t="str">
        <f>TEXT(WEEKDAY(LEFT(Transaction[[#This Row],[timestamp]],10)),"dddd")</f>
        <v>Thursday</v>
      </c>
      <c r="E250" s="18" t="s">
        <v>517</v>
      </c>
      <c r="F250" s="18">
        <v>3</v>
      </c>
      <c r="G250" s="18">
        <v>4004</v>
      </c>
      <c r="H250" s="18" t="str">
        <f>LEFT(Transaction[[#This Row],[item_id]],2)</f>
        <v>40</v>
      </c>
      <c r="I250" s="18">
        <v>1</v>
      </c>
      <c r="J250" s="18">
        <f>Transaction[[#This Row],[quantity]]*VLOOKUP(Transaction[[#This Row],[item_id]],Item[#All],3,TRUE)</f>
        <v>685000</v>
      </c>
      <c r="K250" s="18">
        <v>56534</v>
      </c>
    </row>
    <row r="251" spans="1:11" ht="12.75">
      <c r="A251" s="24" t="s">
        <v>516</v>
      </c>
      <c r="B251" s="32" t="str">
        <f>RIGHT(Transaction[[#This Row],[timestamp]],5)</f>
        <v>09:00</v>
      </c>
      <c r="C251" s="24">
        <f>DATEVALUE(LEFT(Transaction[[#This Row],[timestamp]],10))</f>
        <v>44252</v>
      </c>
      <c r="D251" s="22" t="str">
        <f>TEXT(WEEKDAY(LEFT(Transaction[[#This Row],[timestamp]],10)),"dddd")</f>
        <v>Thursday</v>
      </c>
      <c r="E251" s="18" t="s">
        <v>518</v>
      </c>
      <c r="F251" s="18">
        <v>3</v>
      </c>
      <c r="G251" s="18">
        <v>3002</v>
      </c>
      <c r="H251" s="18" t="str">
        <f>LEFT(Transaction[[#This Row],[item_id]],2)</f>
        <v>30</v>
      </c>
      <c r="I251" s="18">
        <v>1</v>
      </c>
      <c r="J251" s="18">
        <f>Transaction[[#This Row],[quantity]]*VLOOKUP(Transaction[[#This Row],[item_id]],Item[#All],3,TRUE)</f>
        <v>399000</v>
      </c>
      <c r="K251" s="18">
        <v>56641</v>
      </c>
    </row>
    <row r="252" spans="1:11" ht="12.75">
      <c r="A252" s="24" t="s">
        <v>516</v>
      </c>
      <c r="B252" s="32" t="str">
        <f>RIGHT(Transaction[[#This Row],[timestamp]],5)</f>
        <v>09:00</v>
      </c>
      <c r="C252" s="24">
        <f>DATEVALUE(LEFT(Transaction[[#This Row],[timestamp]],10))</f>
        <v>44252</v>
      </c>
      <c r="D252" s="22" t="str">
        <f>TEXT(WEEKDAY(LEFT(Transaction[[#This Row],[timestamp]],10)),"dddd")</f>
        <v>Thursday</v>
      </c>
      <c r="E252" s="18" t="s">
        <v>519</v>
      </c>
      <c r="F252" s="18">
        <v>3</v>
      </c>
      <c r="G252" s="18">
        <v>3004</v>
      </c>
      <c r="H252" s="18" t="str">
        <f>LEFT(Transaction[[#This Row],[item_id]],2)</f>
        <v>30</v>
      </c>
      <c r="I252" s="18">
        <v>1</v>
      </c>
      <c r="J252" s="18">
        <f>Transaction[[#This Row],[quantity]]*VLOOKUP(Transaction[[#This Row],[item_id]],Item[#All],3,TRUE)</f>
        <v>170000</v>
      </c>
      <c r="K252" s="18">
        <v>56710</v>
      </c>
    </row>
    <row r="253" spans="1:11" ht="12.75">
      <c r="A253" s="24" t="s">
        <v>520</v>
      </c>
      <c r="B253" s="32" t="str">
        <f>RIGHT(Transaction[[#This Row],[timestamp]],5)</f>
        <v>10:05</v>
      </c>
      <c r="C253" s="24">
        <f>DATEVALUE(LEFT(Transaction[[#This Row],[timestamp]],10))</f>
        <v>44252</v>
      </c>
      <c r="D253" s="22" t="str">
        <f>TEXT(WEEKDAY(LEFT(Transaction[[#This Row],[timestamp]],10)),"dddd")</f>
        <v>Thursday</v>
      </c>
      <c r="E253" s="18" t="s">
        <v>521</v>
      </c>
      <c r="F253" s="18">
        <v>3</v>
      </c>
      <c r="G253" s="18">
        <v>4002</v>
      </c>
      <c r="H253" s="18" t="str">
        <f>LEFT(Transaction[[#This Row],[item_id]],2)</f>
        <v>40</v>
      </c>
      <c r="I253" s="18">
        <v>1</v>
      </c>
      <c r="J253" s="18">
        <f>Transaction[[#This Row],[quantity]]*VLOOKUP(Transaction[[#This Row],[item_id]],Item[#All],3,TRUE)</f>
        <v>350000</v>
      </c>
      <c r="K253" s="18">
        <v>53485</v>
      </c>
    </row>
    <row r="254" spans="1:11" ht="12.75">
      <c r="A254" s="24" t="s">
        <v>522</v>
      </c>
      <c r="B254" s="32" t="str">
        <f>RIGHT(Transaction[[#This Row],[timestamp]],5)</f>
        <v>15:03</v>
      </c>
      <c r="C254" s="24">
        <f>DATEVALUE(LEFT(Transaction[[#This Row],[timestamp]],10))</f>
        <v>44252</v>
      </c>
      <c r="D254" s="22" t="str">
        <f>TEXT(WEEKDAY(LEFT(Transaction[[#This Row],[timestamp]],10)),"dddd")</f>
        <v>Thursday</v>
      </c>
      <c r="E254" s="18" t="s">
        <v>523</v>
      </c>
      <c r="F254" s="18">
        <v>3</v>
      </c>
      <c r="G254" s="18">
        <v>4005</v>
      </c>
      <c r="H254" s="18" t="str">
        <f>LEFT(Transaction[[#This Row],[item_id]],2)</f>
        <v>40</v>
      </c>
      <c r="I254" s="18">
        <v>1</v>
      </c>
      <c r="J254" s="18">
        <f>Transaction[[#This Row],[quantity]]*VLOOKUP(Transaction[[#This Row],[item_id]],Item[#All],3,TRUE)</f>
        <v>220000</v>
      </c>
      <c r="K254" s="18">
        <v>53514</v>
      </c>
    </row>
    <row r="255" spans="1:11" ht="12.75">
      <c r="A255" s="24" t="s">
        <v>524</v>
      </c>
      <c r="B255" s="32" t="str">
        <f>RIGHT(Transaction[[#This Row],[timestamp]],5)</f>
        <v>20:03</v>
      </c>
      <c r="C255" s="24">
        <f>DATEVALUE(LEFT(Transaction[[#This Row],[timestamp]],10))</f>
        <v>44252</v>
      </c>
      <c r="D255" s="22" t="str">
        <f>TEXT(WEEKDAY(LEFT(Transaction[[#This Row],[timestamp]],10)),"dddd")</f>
        <v>Thursday</v>
      </c>
      <c r="E255" s="18" t="s">
        <v>525</v>
      </c>
      <c r="F255" s="18">
        <v>3</v>
      </c>
      <c r="G255" s="18">
        <v>3002</v>
      </c>
      <c r="H255" s="18" t="str">
        <f>LEFT(Transaction[[#This Row],[item_id]],2)</f>
        <v>30</v>
      </c>
      <c r="I255" s="18">
        <v>1</v>
      </c>
      <c r="J255" s="18">
        <f>Transaction[[#This Row],[quantity]]*VLOOKUP(Transaction[[#This Row],[item_id]],Item[#All],3,TRUE)</f>
        <v>399000</v>
      </c>
      <c r="K255" s="18">
        <v>52496</v>
      </c>
    </row>
    <row r="256" spans="1:11" ht="12.75">
      <c r="A256" s="24" t="s">
        <v>526</v>
      </c>
      <c r="B256" s="32" t="str">
        <f>RIGHT(Transaction[[#This Row],[timestamp]],5)</f>
        <v>01:04</v>
      </c>
      <c r="C256" s="24">
        <f>DATEVALUE(LEFT(Transaction[[#This Row],[timestamp]],10))</f>
        <v>44253</v>
      </c>
      <c r="D256" s="22" t="str">
        <f>TEXT(WEEKDAY(LEFT(Transaction[[#This Row],[timestamp]],10)),"dddd")</f>
        <v>Friday</v>
      </c>
      <c r="E256" s="18" t="s">
        <v>527</v>
      </c>
      <c r="F256" s="18">
        <v>3</v>
      </c>
      <c r="G256" s="18">
        <v>4002</v>
      </c>
      <c r="H256" s="18" t="str">
        <f>LEFT(Transaction[[#This Row],[item_id]],2)</f>
        <v>40</v>
      </c>
      <c r="I256" s="18">
        <v>3</v>
      </c>
      <c r="J256" s="18">
        <f>Transaction[[#This Row],[quantity]]*VLOOKUP(Transaction[[#This Row],[item_id]],Item[#All],3,TRUE)</f>
        <v>1050000</v>
      </c>
      <c r="K256" s="18">
        <v>53303</v>
      </c>
    </row>
    <row r="257" spans="1:11" ht="12.75">
      <c r="A257" s="24" t="s">
        <v>528</v>
      </c>
      <c r="B257" s="32" t="str">
        <f>RIGHT(Transaction[[#This Row],[timestamp]],5)</f>
        <v>20:17</v>
      </c>
      <c r="C257" s="24">
        <f>DATEVALUE(LEFT(Transaction[[#This Row],[timestamp]],10))</f>
        <v>44253</v>
      </c>
      <c r="D257" s="22" t="str">
        <f>TEXT(WEEKDAY(LEFT(Transaction[[#This Row],[timestamp]],10)),"dddd")</f>
        <v>Friday</v>
      </c>
      <c r="E257" s="18" t="s">
        <v>529</v>
      </c>
      <c r="F257" s="18">
        <v>3</v>
      </c>
      <c r="G257" s="18">
        <v>1003</v>
      </c>
      <c r="H257" s="18" t="str">
        <f>LEFT(Transaction[[#This Row],[item_id]],2)</f>
        <v>10</v>
      </c>
      <c r="I257" s="18">
        <v>1</v>
      </c>
      <c r="J257" s="18">
        <f>Transaction[[#This Row],[quantity]]*VLOOKUP(Transaction[[#This Row],[item_id]],Item[#All],3,TRUE)</f>
        <v>4290000</v>
      </c>
      <c r="K257" s="18">
        <v>50700</v>
      </c>
    </row>
    <row r="258" spans="1:11" ht="12.75">
      <c r="A258" s="24" t="s">
        <v>530</v>
      </c>
      <c r="B258" s="32" t="str">
        <f>RIGHT(Transaction[[#This Row],[timestamp]],5)</f>
        <v>09:02</v>
      </c>
      <c r="C258" s="24">
        <f>DATEVALUE(LEFT(Transaction[[#This Row],[timestamp]],10))</f>
        <v>44254</v>
      </c>
      <c r="D258" s="22" t="str">
        <f>TEXT(WEEKDAY(LEFT(Transaction[[#This Row],[timestamp]],10)),"dddd")</f>
        <v>Saturday</v>
      </c>
      <c r="E258" s="18" t="s">
        <v>531</v>
      </c>
      <c r="F258" s="18">
        <v>3</v>
      </c>
      <c r="G258" s="18">
        <v>3002</v>
      </c>
      <c r="H258" s="18" t="str">
        <f>LEFT(Transaction[[#This Row],[item_id]],2)</f>
        <v>30</v>
      </c>
      <c r="I258" s="18">
        <v>1</v>
      </c>
      <c r="J258" s="18">
        <f>Transaction[[#This Row],[quantity]]*VLOOKUP(Transaction[[#This Row],[item_id]],Item[#All],3,TRUE)</f>
        <v>399000</v>
      </c>
      <c r="K258" s="18">
        <v>51350</v>
      </c>
    </row>
    <row r="259" spans="1:11" ht="12.75">
      <c r="A259" s="24" t="s">
        <v>532</v>
      </c>
      <c r="B259" s="32" t="str">
        <f>RIGHT(Transaction[[#This Row],[timestamp]],5)</f>
        <v>11:29</v>
      </c>
      <c r="C259" s="24">
        <f>DATEVALUE(LEFT(Transaction[[#This Row],[timestamp]],10))</f>
        <v>44254</v>
      </c>
      <c r="D259" s="22" t="str">
        <f>TEXT(WEEKDAY(LEFT(Transaction[[#This Row],[timestamp]],10)),"dddd")</f>
        <v>Saturday</v>
      </c>
      <c r="E259" s="18" t="s">
        <v>533</v>
      </c>
      <c r="F259" s="18">
        <v>3</v>
      </c>
      <c r="G259" s="18">
        <v>2004</v>
      </c>
      <c r="H259" s="18" t="str">
        <f>LEFT(Transaction[[#This Row],[item_id]],2)</f>
        <v>20</v>
      </c>
      <c r="I259" s="18">
        <v>1</v>
      </c>
      <c r="J259" s="18">
        <f>Transaction[[#This Row],[quantity]]*VLOOKUP(Transaction[[#This Row],[item_id]],Item[#All],3,TRUE)</f>
        <v>4090000</v>
      </c>
      <c r="K259" s="18">
        <v>50392</v>
      </c>
    </row>
    <row r="260" spans="1:11" ht="12.75">
      <c r="A260" s="24" t="s">
        <v>534</v>
      </c>
      <c r="B260" s="32" t="str">
        <f>RIGHT(Transaction[[#This Row],[timestamp]],5)</f>
        <v>17:09</v>
      </c>
      <c r="C260" s="24">
        <f>DATEVALUE(LEFT(Transaction[[#This Row],[timestamp]],10))</f>
        <v>44254</v>
      </c>
      <c r="D260" s="22" t="str">
        <f>TEXT(WEEKDAY(LEFT(Transaction[[#This Row],[timestamp]],10)),"dddd")</f>
        <v>Saturday</v>
      </c>
      <c r="E260" s="18" t="s">
        <v>535</v>
      </c>
      <c r="F260" s="18">
        <v>3</v>
      </c>
      <c r="G260" s="18">
        <v>2004</v>
      </c>
      <c r="H260" s="18" t="str">
        <f>LEFT(Transaction[[#This Row],[item_id]],2)</f>
        <v>20</v>
      </c>
      <c r="I260" s="18">
        <v>1</v>
      </c>
      <c r="J260" s="18">
        <f>Transaction[[#This Row],[quantity]]*VLOOKUP(Transaction[[#This Row],[item_id]],Item[#All],3,TRUE)</f>
        <v>4090000</v>
      </c>
      <c r="K260" s="18">
        <v>49738</v>
      </c>
    </row>
    <row r="261" spans="1:11" ht="12.75">
      <c r="A261" s="24" t="s">
        <v>536</v>
      </c>
      <c r="B261" s="32" t="str">
        <f>RIGHT(Transaction[[#This Row],[timestamp]],5)</f>
        <v>20:17</v>
      </c>
      <c r="C261" s="24">
        <f>DATEVALUE(LEFT(Transaction[[#This Row],[timestamp]],10))</f>
        <v>44254</v>
      </c>
      <c r="D261" s="22" t="str">
        <f>TEXT(WEEKDAY(LEFT(Transaction[[#This Row],[timestamp]],10)),"dddd")</f>
        <v>Saturday</v>
      </c>
      <c r="E261" s="18" t="s">
        <v>537</v>
      </c>
      <c r="F261" s="18">
        <v>3</v>
      </c>
      <c r="G261" s="18">
        <v>4003</v>
      </c>
      <c r="H261" s="18" t="str">
        <f>LEFT(Transaction[[#This Row],[item_id]],2)</f>
        <v>40</v>
      </c>
      <c r="I261" s="18">
        <v>1</v>
      </c>
      <c r="J261" s="18">
        <f>Transaction[[#This Row],[quantity]]*VLOOKUP(Transaction[[#This Row],[item_id]],Item[#All],3,TRUE)</f>
        <v>445000</v>
      </c>
      <c r="K261" s="19">
        <v>48476</v>
      </c>
    </row>
    <row r="262" spans="1:11" ht="12.75">
      <c r="A262" s="24" t="s">
        <v>538</v>
      </c>
      <c r="B262" s="32" t="str">
        <f>RIGHT(Transaction[[#This Row],[timestamp]],5)</f>
        <v>22:08</v>
      </c>
      <c r="C262" s="24">
        <f>DATEVALUE(LEFT(Transaction[[#This Row],[timestamp]],10))</f>
        <v>44254</v>
      </c>
      <c r="D262" s="22" t="str">
        <f>TEXT(WEEKDAY(LEFT(Transaction[[#This Row],[timestamp]],10)),"dddd")</f>
        <v>Saturday</v>
      </c>
      <c r="E262" s="18" t="s">
        <v>539</v>
      </c>
      <c r="F262" s="18">
        <v>3</v>
      </c>
      <c r="G262" s="18">
        <v>4001</v>
      </c>
      <c r="H262" s="18" t="str">
        <f>LEFT(Transaction[[#This Row],[item_id]],2)</f>
        <v>40</v>
      </c>
      <c r="I262" s="18">
        <v>1</v>
      </c>
      <c r="J262" s="18">
        <f>Transaction[[#This Row],[quantity]]*VLOOKUP(Transaction[[#This Row],[item_id]],Item[#All],3,TRUE)</f>
        <v>177000</v>
      </c>
      <c r="K262" s="18">
        <v>52489</v>
      </c>
    </row>
    <row r="263" spans="1:11" ht="12.75">
      <c r="A263" s="24" t="s">
        <v>540</v>
      </c>
      <c r="B263" s="32" t="str">
        <f>RIGHT(Transaction[[#This Row],[timestamp]],5)</f>
        <v>23:44</v>
      </c>
      <c r="C263" s="24">
        <f>DATEVALUE(LEFT(Transaction[[#This Row],[timestamp]],10))</f>
        <v>44254</v>
      </c>
      <c r="D263" s="22" t="str">
        <f>TEXT(WEEKDAY(LEFT(Transaction[[#This Row],[timestamp]],10)),"dddd")</f>
        <v>Saturday</v>
      </c>
      <c r="E263" s="18" t="s">
        <v>541</v>
      </c>
      <c r="F263" s="18">
        <v>3</v>
      </c>
      <c r="G263" s="18">
        <v>3002</v>
      </c>
      <c r="H263" s="18" t="str">
        <f>LEFT(Transaction[[#This Row],[item_id]],2)</f>
        <v>30</v>
      </c>
      <c r="I263" s="18">
        <v>1</v>
      </c>
      <c r="J263" s="18">
        <f>Transaction[[#This Row],[quantity]]*VLOOKUP(Transaction[[#This Row],[item_id]],Item[#All],3,TRUE)</f>
        <v>399000</v>
      </c>
      <c r="K263" s="18">
        <v>52026</v>
      </c>
    </row>
    <row r="264" spans="1:11" ht="12.75">
      <c r="A264" s="24" t="s">
        <v>542</v>
      </c>
      <c r="B264" s="32" t="str">
        <f>RIGHT(Transaction[[#This Row],[timestamp]],5)</f>
        <v>00:06</v>
      </c>
      <c r="C264" s="24">
        <f>DATEVALUE(LEFT(Transaction[[#This Row],[timestamp]],10))</f>
        <v>44255</v>
      </c>
      <c r="D264" s="22" t="str">
        <f>TEXT(WEEKDAY(LEFT(Transaction[[#This Row],[timestamp]],10)),"dddd")</f>
        <v>Sunday</v>
      </c>
      <c r="E264" s="18" t="s">
        <v>543</v>
      </c>
      <c r="F264" s="18">
        <v>3</v>
      </c>
      <c r="G264" s="18">
        <v>4004</v>
      </c>
      <c r="H264" s="18" t="str">
        <f>LEFT(Transaction[[#This Row],[item_id]],2)</f>
        <v>40</v>
      </c>
      <c r="I264" s="18">
        <v>1</v>
      </c>
      <c r="J264" s="18">
        <f>Transaction[[#This Row],[quantity]]*VLOOKUP(Transaction[[#This Row],[item_id]],Item[#All],3,TRUE)</f>
        <v>685000</v>
      </c>
      <c r="K264" s="18">
        <v>51728</v>
      </c>
    </row>
    <row r="265" spans="1:11" ht="12.75">
      <c r="A265" s="24" t="s">
        <v>544</v>
      </c>
      <c r="B265" s="32" t="str">
        <f>RIGHT(Transaction[[#This Row],[timestamp]],5)</f>
        <v>00:20</v>
      </c>
      <c r="C265" s="24">
        <f>DATEVALUE(LEFT(Transaction[[#This Row],[timestamp]],10))</f>
        <v>44255</v>
      </c>
      <c r="D265" s="22" t="str">
        <f>TEXT(WEEKDAY(LEFT(Transaction[[#This Row],[timestamp]],10)),"dddd")</f>
        <v>Sunday</v>
      </c>
      <c r="E265" s="18" t="s">
        <v>545</v>
      </c>
      <c r="F265" s="18">
        <v>3</v>
      </c>
      <c r="G265" s="18">
        <v>3004</v>
      </c>
      <c r="H265" s="18" t="str">
        <f>LEFT(Transaction[[#This Row],[item_id]],2)</f>
        <v>30</v>
      </c>
      <c r="I265" s="18">
        <v>1</v>
      </c>
      <c r="J265" s="18">
        <f>Transaction[[#This Row],[quantity]]*VLOOKUP(Transaction[[#This Row],[item_id]],Item[#All],3,TRUE)</f>
        <v>170000</v>
      </c>
      <c r="K265" s="18">
        <v>55655</v>
      </c>
    </row>
    <row r="266" spans="1:11" ht="12.75">
      <c r="A266" s="24" t="s">
        <v>546</v>
      </c>
      <c r="B266" s="32" t="str">
        <f>RIGHT(Transaction[[#This Row],[timestamp]],5)</f>
        <v>06:21</v>
      </c>
      <c r="C266" s="24">
        <f>DATEVALUE(LEFT(Transaction[[#This Row],[timestamp]],10))</f>
        <v>44255</v>
      </c>
      <c r="D266" s="22" t="str">
        <f>TEXT(WEEKDAY(LEFT(Transaction[[#This Row],[timestamp]],10)),"dddd")</f>
        <v>Sunday</v>
      </c>
      <c r="E266" s="18" t="s">
        <v>547</v>
      </c>
      <c r="F266" s="18">
        <v>3</v>
      </c>
      <c r="G266" s="18">
        <v>1005</v>
      </c>
      <c r="H266" s="18" t="str">
        <f>LEFT(Transaction[[#This Row],[item_id]],2)</f>
        <v>10</v>
      </c>
      <c r="I266" s="18">
        <v>1</v>
      </c>
      <c r="J266" s="18">
        <f>Transaction[[#This Row],[quantity]]*VLOOKUP(Transaction[[#This Row],[item_id]],Item[#All],3,TRUE)</f>
        <v>4690000</v>
      </c>
      <c r="K266" s="18">
        <v>50917</v>
      </c>
    </row>
    <row r="267" spans="1:11" ht="12.75">
      <c r="A267" s="24" t="s">
        <v>548</v>
      </c>
      <c r="B267" s="32" t="str">
        <f>RIGHT(Transaction[[#This Row],[timestamp]],5)</f>
        <v>09:06</v>
      </c>
      <c r="C267" s="24">
        <f>DATEVALUE(LEFT(Transaction[[#This Row],[timestamp]],10))</f>
        <v>44255</v>
      </c>
      <c r="D267" s="22" t="str">
        <f>TEXT(WEEKDAY(LEFT(Transaction[[#This Row],[timestamp]],10)),"dddd")</f>
        <v>Sunday</v>
      </c>
      <c r="E267" s="18" t="s">
        <v>549</v>
      </c>
      <c r="F267" s="18">
        <v>3</v>
      </c>
      <c r="G267" s="18">
        <v>3004</v>
      </c>
      <c r="H267" s="18" t="str">
        <f>LEFT(Transaction[[#This Row],[item_id]],2)</f>
        <v>30</v>
      </c>
      <c r="I267" s="18">
        <v>1</v>
      </c>
      <c r="J267" s="18">
        <f>Transaction[[#This Row],[quantity]]*VLOOKUP(Transaction[[#This Row],[item_id]],Item[#All],3,TRUE)</f>
        <v>170000</v>
      </c>
      <c r="K267" s="19">
        <v>46204</v>
      </c>
    </row>
    <row r="268" spans="1:11" ht="12.75">
      <c r="A268" s="24" t="s">
        <v>550</v>
      </c>
      <c r="B268" s="32" t="str">
        <f>RIGHT(Transaction[[#This Row],[timestamp]],5)</f>
        <v>12:16</v>
      </c>
      <c r="C268" s="24">
        <f>DATEVALUE(LEFT(Transaction[[#This Row],[timestamp]],10))</f>
        <v>44255</v>
      </c>
      <c r="D268" s="22" t="str">
        <f>TEXT(WEEKDAY(LEFT(Transaction[[#This Row],[timestamp]],10)),"dddd")</f>
        <v>Sunday</v>
      </c>
      <c r="E268" s="18" t="s">
        <v>551</v>
      </c>
      <c r="F268" s="18">
        <v>3</v>
      </c>
      <c r="G268" s="18">
        <v>4003</v>
      </c>
      <c r="H268" s="18" t="str">
        <f>LEFT(Transaction[[#This Row],[item_id]],2)</f>
        <v>40</v>
      </c>
      <c r="I268" s="18">
        <v>5</v>
      </c>
      <c r="J268" s="18">
        <f>Transaction[[#This Row],[quantity]]*VLOOKUP(Transaction[[#This Row],[item_id]],Item[#All],3,TRUE)</f>
        <v>2225000</v>
      </c>
      <c r="K268" s="18">
        <v>56093</v>
      </c>
    </row>
    <row r="269" spans="1:11" ht="12.75">
      <c r="A269" s="24" t="s">
        <v>552</v>
      </c>
      <c r="B269" s="32" t="str">
        <f>RIGHT(Transaction[[#This Row],[timestamp]],5)</f>
        <v>13:34</v>
      </c>
      <c r="C269" s="24">
        <f>DATEVALUE(LEFT(Transaction[[#This Row],[timestamp]],10))</f>
        <v>44255</v>
      </c>
      <c r="D269" s="22" t="str">
        <f>TEXT(WEEKDAY(LEFT(Transaction[[#This Row],[timestamp]],10)),"dddd")</f>
        <v>Sunday</v>
      </c>
      <c r="E269" s="18" t="s">
        <v>553</v>
      </c>
      <c r="F269" s="18">
        <v>3</v>
      </c>
      <c r="G269" s="18">
        <v>1003</v>
      </c>
      <c r="H269" s="18" t="str">
        <f>LEFT(Transaction[[#This Row],[item_id]],2)</f>
        <v>10</v>
      </c>
      <c r="I269" s="18">
        <v>1</v>
      </c>
      <c r="J269" s="18">
        <f>Transaction[[#This Row],[quantity]]*VLOOKUP(Transaction[[#This Row],[item_id]],Item[#All],3,TRUE)</f>
        <v>4290000</v>
      </c>
      <c r="K269" s="18">
        <v>58945</v>
      </c>
    </row>
    <row r="270" spans="1:11" ht="12.75">
      <c r="A270" s="24" t="s">
        <v>554</v>
      </c>
      <c r="B270" s="32" t="str">
        <f>RIGHT(Transaction[[#This Row],[timestamp]],5)</f>
        <v>20:38</v>
      </c>
      <c r="C270" s="24">
        <f>DATEVALUE(LEFT(Transaction[[#This Row],[timestamp]],10))</f>
        <v>44255</v>
      </c>
      <c r="D270" s="22" t="str">
        <f>TEXT(WEEKDAY(LEFT(Transaction[[#This Row],[timestamp]],10)),"dddd")</f>
        <v>Sunday</v>
      </c>
      <c r="E270" s="18" t="s">
        <v>555</v>
      </c>
      <c r="F270" s="18">
        <v>3</v>
      </c>
      <c r="G270" s="18">
        <v>4005</v>
      </c>
      <c r="H270" s="18" t="str">
        <f>LEFT(Transaction[[#This Row],[item_id]],2)</f>
        <v>40</v>
      </c>
      <c r="I270" s="18">
        <v>1</v>
      </c>
      <c r="J270" s="18">
        <f>Transaction[[#This Row],[quantity]]*VLOOKUP(Transaction[[#This Row],[item_id]],Item[#All],3,TRUE)</f>
        <v>220000</v>
      </c>
      <c r="K270" s="19">
        <v>46971</v>
      </c>
    </row>
    <row r="271" spans="1:11" ht="12.75">
      <c r="A271" s="24" t="s">
        <v>554</v>
      </c>
      <c r="B271" s="32" t="str">
        <f>RIGHT(Transaction[[#This Row],[timestamp]],5)</f>
        <v>20:38</v>
      </c>
      <c r="C271" s="24">
        <f>DATEVALUE(LEFT(Transaction[[#This Row],[timestamp]],10))</f>
        <v>44255</v>
      </c>
      <c r="D271" s="22" t="str">
        <f>TEXT(WEEKDAY(LEFT(Transaction[[#This Row],[timestamp]],10)),"dddd")</f>
        <v>Sunday</v>
      </c>
      <c r="E271" s="18" t="s">
        <v>556</v>
      </c>
      <c r="F271" s="18">
        <v>3</v>
      </c>
      <c r="G271" s="18">
        <v>3004</v>
      </c>
      <c r="H271" s="18" t="str">
        <f>LEFT(Transaction[[#This Row],[item_id]],2)</f>
        <v>30</v>
      </c>
      <c r="I271" s="18">
        <v>1</v>
      </c>
      <c r="J271" s="18">
        <f>Transaction[[#This Row],[quantity]]*VLOOKUP(Transaction[[#This Row],[item_id]],Item[#All],3,TRUE)</f>
        <v>170000</v>
      </c>
      <c r="K271" s="19">
        <v>47018</v>
      </c>
    </row>
    <row r="272" spans="1:11" ht="12.75">
      <c r="A272" s="24" t="s">
        <v>557</v>
      </c>
      <c r="B272" s="32" t="str">
        <f>RIGHT(Transaction[[#This Row],[timestamp]],5)</f>
        <v>21:01</v>
      </c>
      <c r="C272" s="24">
        <f>DATEVALUE(LEFT(Transaction[[#This Row],[timestamp]],10))</f>
        <v>44255</v>
      </c>
      <c r="D272" s="22" t="str">
        <f>TEXT(WEEKDAY(LEFT(Transaction[[#This Row],[timestamp]],10)),"dddd")</f>
        <v>Sunday</v>
      </c>
      <c r="E272" s="18" t="s">
        <v>558</v>
      </c>
      <c r="F272" s="18">
        <v>3</v>
      </c>
      <c r="G272" s="18">
        <v>4004</v>
      </c>
      <c r="H272" s="18" t="str">
        <f>LEFT(Transaction[[#This Row],[item_id]],2)</f>
        <v>40</v>
      </c>
      <c r="I272" s="18">
        <v>1</v>
      </c>
      <c r="J272" s="18">
        <f>Transaction[[#This Row],[quantity]]*VLOOKUP(Transaction[[#This Row],[item_id]],Item[#All],3,TRUE)</f>
        <v>685000</v>
      </c>
      <c r="K272" s="19">
        <v>46470</v>
      </c>
    </row>
    <row r="273" spans="1:11" ht="12.75">
      <c r="A273" s="24" t="s">
        <v>559</v>
      </c>
      <c r="B273" s="32" t="str">
        <f>RIGHT(Transaction[[#This Row],[timestamp]],5)</f>
        <v>21:02</v>
      </c>
      <c r="C273" s="24">
        <f>DATEVALUE(LEFT(Transaction[[#This Row],[timestamp]],10))</f>
        <v>44255</v>
      </c>
      <c r="D273" s="22" t="str">
        <f>TEXT(WEEKDAY(LEFT(Transaction[[#This Row],[timestamp]],10)),"dddd")</f>
        <v>Sunday</v>
      </c>
      <c r="E273" s="18" t="s">
        <v>560</v>
      </c>
      <c r="F273" s="18">
        <v>3</v>
      </c>
      <c r="G273" s="18">
        <v>2003</v>
      </c>
      <c r="H273" s="18" t="str">
        <f>LEFT(Transaction[[#This Row],[item_id]],2)</f>
        <v>20</v>
      </c>
      <c r="I273" s="18">
        <v>2</v>
      </c>
      <c r="J273" s="18">
        <f>Transaction[[#This Row],[quantity]]*VLOOKUP(Transaction[[#This Row],[item_id]],Item[#All],3,TRUE)</f>
        <v>39800000</v>
      </c>
      <c r="K273" s="19">
        <v>47862</v>
      </c>
    </row>
    <row r="274" spans="1:11" ht="12.75">
      <c r="A274" s="24" t="s">
        <v>561</v>
      </c>
      <c r="B274" s="32" t="str">
        <f>RIGHT(Transaction[[#This Row],[timestamp]],5)</f>
        <v>22:33</v>
      </c>
      <c r="C274" s="24">
        <f>DATEVALUE(LEFT(Transaction[[#This Row],[timestamp]],10))</f>
        <v>44255</v>
      </c>
      <c r="D274" s="22" t="str">
        <f>TEXT(WEEKDAY(LEFT(Transaction[[#This Row],[timestamp]],10)),"dddd")</f>
        <v>Sunday</v>
      </c>
      <c r="E274" s="18" t="s">
        <v>562</v>
      </c>
      <c r="F274" s="18">
        <v>3</v>
      </c>
      <c r="G274" s="18">
        <v>1005</v>
      </c>
      <c r="H274" s="18" t="str">
        <f>LEFT(Transaction[[#This Row],[item_id]],2)</f>
        <v>10</v>
      </c>
      <c r="I274" s="18">
        <v>1</v>
      </c>
      <c r="J274" s="18">
        <f>Transaction[[#This Row],[quantity]]*VLOOKUP(Transaction[[#This Row],[item_id]],Item[#All],3,TRUE)</f>
        <v>4690000</v>
      </c>
      <c r="K274" s="19">
        <v>46289</v>
      </c>
    </row>
    <row r="275" spans="1:11" ht="12.75">
      <c r="A275" s="24" t="s">
        <v>563</v>
      </c>
      <c r="B275" s="32" t="str">
        <f>RIGHT(Transaction[[#This Row],[timestamp]],5)</f>
        <v>22:34</v>
      </c>
      <c r="C275" s="24">
        <f>DATEVALUE(LEFT(Transaction[[#This Row],[timestamp]],10))</f>
        <v>44255</v>
      </c>
      <c r="D275" s="22" t="str">
        <f>TEXT(WEEKDAY(LEFT(Transaction[[#This Row],[timestamp]],10)),"dddd")</f>
        <v>Sunday</v>
      </c>
      <c r="E275" s="18" t="s">
        <v>564</v>
      </c>
      <c r="F275" s="18">
        <v>3</v>
      </c>
      <c r="G275" s="18">
        <v>4003</v>
      </c>
      <c r="H275" s="18" t="str">
        <f>LEFT(Transaction[[#This Row],[item_id]],2)</f>
        <v>40</v>
      </c>
      <c r="I275" s="18">
        <v>1</v>
      </c>
      <c r="J275" s="18">
        <f>Transaction[[#This Row],[quantity]]*VLOOKUP(Transaction[[#This Row],[item_id]],Item[#All],3,TRUE)</f>
        <v>445000</v>
      </c>
      <c r="K275" s="18">
        <v>59163</v>
      </c>
    </row>
    <row r="276" spans="1:11" ht="12.75">
      <c r="A276" s="24" t="s">
        <v>565</v>
      </c>
      <c r="B276" s="32" t="str">
        <f>RIGHT(Transaction[[#This Row],[timestamp]],5)</f>
        <v>23:09</v>
      </c>
      <c r="C276" s="24">
        <f>DATEVALUE(LEFT(Transaction[[#This Row],[timestamp]],10))</f>
        <v>44255</v>
      </c>
      <c r="D276" s="22" t="str">
        <f>TEXT(WEEKDAY(LEFT(Transaction[[#This Row],[timestamp]],10)),"dddd")</f>
        <v>Sunday</v>
      </c>
      <c r="E276" s="18" t="s">
        <v>566</v>
      </c>
      <c r="F276" s="18">
        <v>3</v>
      </c>
      <c r="G276" s="18">
        <v>3003</v>
      </c>
      <c r="H276" s="18" t="str">
        <f>LEFT(Transaction[[#This Row],[item_id]],2)</f>
        <v>30</v>
      </c>
      <c r="I276" s="18">
        <v>1</v>
      </c>
      <c r="J276" s="18">
        <f>Transaction[[#This Row],[quantity]]*VLOOKUP(Transaction[[#This Row],[item_id]],Item[#All],3,TRUE)</f>
        <v>5490000</v>
      </c>
      <c r="K276" s="18">
        <v>55329</v>
      </c>
    </row>
    <row r="277" spans="1:11" ht="12.75">
      <c r="A277" s="24" t="s">
        <v>565</v>
      </c>
      <c r="B277" s="32" t="str">
        <f>RIGHT(Transaction[[#This Row],[timestamp]],5)</f>
        <v>23:09</v>
      </c>
      <c r="C277" s="24">
        <f>DATEVALUE(LEFT(Transaction[[#This Row],[timestamp]],10))</f>
        <v>44255</v>
      </c>
      <c r="D277" s="22" t="str">
        <f>TEXT(WEEKDAY(LEFT(Transaction[[#This Row],[timestamp]],10)),"dddd")</f>
        <v>Sunday</v>
      </c>
      <c r="E277" s="18" t="s">
        <v>566</v>
      </c>
      <c r="F277" s="18">
        <v>3</v>
      </c>
      <c r="G277" s="18">
        <v>4001</v>
      </c>
      <c r="H277" s="18" t="str">
        <f>LEFT(Transaction[[#This Row],[item_id]],2)</f>
        <v>40</v>
      </c>
      <c r="I277" s="18">
        <v>1</v>
      </c>
      <c r="J277" s="18">
        <f>Transaction[[#This Row],[quantity]]*VLOOKUP(Transaction[[#This Row],[item_id]],Item[#All],3,TRUE)</f>
        <v>177000</v>
      </c>
      <c r="K277" s="19">
        <v>48163</v>
      </c>
    </row>
    <row r="278" spans="1:11" ht="12.75">
      <c r="A278" s="24" t="s">
        <v>567</v>
      </c>
      <c r="B278" s="32" t="str">
        <f>RIGHT(Transaction[[#This Row],[timestamp]],5)</f>
        <v>01:53</v>
      </c>
      <c r="C278" s="24">
        <f>DATEVALUE(LEFT(Transaction[[#This Row],[timestamp]],10))</f>
        <v>44256</v>
      </c>
      <c r="D278" s="22" t="str">
        <f>TEXT(WEEKDAY(LEFT(Transaction[[#This Row],[timestamp]],10)),"dddd")</f>
        <v>Monday</v>
      </c>
      <c r="E278" s="18" t="s">
        <v>568</v>
      </c>
      <c r="F278" s="18">
        <v>3</v>
      </c>
      <c r="G278" s="18">
        <v>2003</v>
      </c>
      <c r="H278" s="18" t="str">
        <f>LEFT(Transaction[[#This Row],[item_id]],2)</f>
        <v>20</v>
      </c>
      <c r="I278" s="18">
        <v>1</v>
      </c>
      <c r="J278" s="18">
        <f>Transaction[[#This Row],[quantity]]*VLOOKUP(Transaction[[#This Row],[item_id]],Item[#All],3,TRUE)</f>
        <v>19900000</v>
      </c>
      <c r="K278" s="18">
        <v>58639</v>
      </c>
    </row>
    <row r="279" spans="1:11" ht="12.75">
      <c r="A279" s="24" t="s">
        <v>567</v>
      </c>
      <c r="B279" s="32" t="str">
        <f>RIGHT(Transaction[[#This Row],[timestamp]],5)</f>
        <v>01:53</v>
      </c>
      <c r="C279" s="24">
        <f>DATEVALUE(LEFT(Transaction[[#This Row],[timestamp]],10))</f>
        <v>44256</v>
      </c>
      <c r="D279" s="22" t="str">
        <f>TEXT(WEEKDAY(LEFT(Transaction[[#This Row],[timestamp]],10)),"dddd")</f>
        <v>Monday</v>
      </c>
      <c r="E279" s="18" t="s">
        <v>569</v>
      </c>
      <c r="F279" s="18">
        <v>3</v>
      </c>
      <c r="G279" s="18">
        <v>4003</v>
      </c>
      <c r="H279" s="18" t="str">
        <f>LEFT(Transaction[[#This Row],[item_id]],2)</f>
        <v>40</v>
      </c>
      <c r="I279" s="18">
        <v>2</v>
      </c>
      <c r="J279" s="18">
        <f>Transaction[[#This Row],[quantity]]*VLOOKUP(Transaction[[#This Row],[item_id]],Item[#All],3,TRUE)</f>
        <v>890000</v>
      </c>
      <c r="K279" s="18">
        <v>59020</v>
      </c>
    </row>
    <row r="280" spans="1:11" ht="12.75">
      <c r="A280" s="24" t="s">
        <v>570</v>
      </c>
      <c r="B280" s="32" t="str">
        <f>RIGHT(Transaction[[#This Row],[timestamp]],5)</f>
        <v>17:01</v>
      </c>
      <c r="C280" s="24">
        <f>DATEVALUE(LEFT(Transaction[[#This Row],[timestamp]],10))</f>
        <v>44256</v>
      </c>
      <c r="D280" s="22" t="str">
        <f>TEXT(WEEKDAY(LEFT(Transaction[[#This Row],[timestamp]],10)),"dddd")</f>
        <v>Monday</v>
      </c>
      <c r="E280" s="18" t="s">
        <v>571</v>
      </c>
      <c r="F280" s="18">
        <v>3</v>
      </c>
      <c r="G280" s="18">
        <v>2004</v>
      </c>
      <c r="H280" s="18" t="str">
        <f>LEFT(Transaction[[#This Row],[item_id]],2)</f>
        <v>20</v>
      </c>
      <c r="I280" s="18">
        <v>1</v>
      </c>
      <c r="J280" s="18">
        <f>Transaction[[#This Row],[quantity]]*VLOOKUP(Transaction[[#This Row],[item_id]],Item[#All],3,TRUE)</f>
        <v>4090000</v>
      </c>
      <c r="K280" s="18">
        <v>51927</v>
      </c>
    </row>
    <row r="281" spans="1:11" ht="12.75">
      <c r="A281" s="24" t="s">
        <v>572</v>
      </c>
      <c r="B281" s="32" t="str">
        <f>RIGHT(Transaction[[#This Row],[timestamp]],5)</f>
        <v>22:23</v>
      </c>
      <c r="C281" s="24">
        <f>DATEVALUE(LEFT(Transaction[[#This Row],[timestamp]],10))</f>
        <v>44256</v>
      </c>
      <c r="D281" s="22" t="str">
        <f>TEXT(WEEKDAY(LEFT(Transaction[[#This Row],[timestamp]],10)),"dddd")</f>
        <v>Monday</v>
      </c>
      <c r="E281" s="18" t="s">
        <v>573</v>
      </c>
      <c r="F281" s="18">
        <v>3</v>
      </c>
      <c r="G281" s="18">
        <v>3001</v>
      </c>
      <c r="H281" s="18" t="str">
        <f>LEFT(Transaction[[#This Row],[item_id]],2)</f>
        <v>30</v>
      </c>
      <c r="I281" s="18">
        <v>1</v>
      </c>
      <c r="J281" s="18">
        <f>Transaction[[#This Row],[quantity]]*VLOOKUP(Transaction[[#This Row],[item_id]],Item[#All],3,TRUE)</f>
        <v>8500000</v>
      </c>
      <c r="K281" s="18">
        <v>50862</v>
      </c>
    </row>
    <row r="282" spans="1:11" ht="12.75">
      <c r="A282" s="24" t="s">
        <v>574</v>
      </c>
      <c r="B282" s="32" t="str">
        <f>RIGHT(Transaction[[#This Row],[timestamp]],5)</f>
        <v>00:04</v>
      </c>
      <c r="C282" s="24">
        <f>DATEVALUE(LEFT(Transaction[[#This Row],[timestamp]],10))</f>
        <v>44257</v>
      </c>
      <c r="D282" s="22" t="str">
        <f>TEXT(WEEKDAY(LEFT(Transaction[[#This Row],[timestamp]],10)),"dddd")</f>
        <v>Tuesday</v>
      </c>
      <c r="E282" s="18" t="s">
        <v>575</v>
      </c>
      <c r="F282" s="18">
        <v>3</v>
      </c>
      <c r="G282" s="18">
        <v>4003</v>
      </c>
      <c r="H282" s="18" t="str">
        <f>LEFT(Transaction[[#This Row],[item_id]],2)</f>
        <v>40</v>
      </c>
      <c r="I282" s="18">
        <v>1</v>
      </c>
      <c r="J282" s="18">
        <f>Transaction[[#This Row],[quantity]]*VLOOKUP(Transaction[[#This Row],[item_id]],Item[#All],3,TRUE)</f>
        <v>445000</v>
      </c>
      <c r="K282" s="18">
        <v>48726</v>
      </c>
    </row>
    <row r="283" spans="1:11" ht="12.75">
      <c r="A283" s="24" t="s">
        <v>574</v>
      </c>
      <c r="B283" s="32" t="str">
        <f>RIGHT(Transaction[[#This Row],[timestamp]],5)</f>
        <v>00:04</v>
      </c>
      <c r="C283" s="24">
        <f>DATEVALUE(LEFT(Transaction[[#This Row],[timestamp]],10))</f>
        <v>44257</v>
      </c>
      <c r="D283" s="22" t="str">
        <f>TEXT(WEEKDAY(LEFT(Transaction[[#This Row],[timestamp]],10)),"dddd")</f>
        <v>Tuesday</v>
      </c>
      <c r="E283" s="18" t="s">
        <v>576</v>
      </c>
      <c r="F283" s="18">
        <v>3</v>
      </c>
      <c r="G283" s="18">
        <v>4001</v>
      </c>
      <c r="H283" s="18" t="str">
        <f>LEFT(Transaction[[#This Row],[item_id]],2)</f>
        <v>40</v>
      </c>
      <c r="I283" s="18">
        <v>1</v>
      </c>
      <c r="J283" s="18">
        <f>Transaction[[#This Row],[quantity]]*VLOOKUP(Transaction[[#This Row],[item_id]],Item[#All],3,TRUE)</f>
        <v>177000</v>
      </c>
      <c r="K283" s="18">
        <v>48742</v>
      </c>
    </row>
    <row r="284" spans="1:11" ht="12.75">
      <c r="A284" s="24" t="s">
        <v>574</v>
      </c>
      <c r="B284" s="32" t="str">
        <f>RIGHT(Transaction[[#This Row],[timestamp]],5)</f>
        <v>00:04</v>
      </c>
      <c r="C284" s="24">
        <f>DATEVALUE(LEFT(Transaction[[#This Row],[timestamp]],10))</f>
        <v>44257</v>
      </c>
      <c r="D284" s="22" t="str">
        <f>TEXT(WEEKDAY(LEFT(Transaction[[#This Row],[timestamp]],10)),"dddd")</f>
        <v>Tuesday</v>
      </c>
      <c r="E284" s="18" t="s">
        <v>577</v>
      </c>
      <c r="F284" s="18">
        <v>3</v>
      </c>
      <c r="G284" s="18">
        <v>4004</v>
      </c>
      <c r="H284" s="18" t="str">
        <f>LEFT(Transaction[[#This Row],[item_id]],2)</f>
        <v>40</v>
      </c>
      <c r="I284" s="18">
        <v>1</v>
      </c>
      <c r="J284" s="18">
        <f>Transaction[[#This Row],[quantity]]*VLOOKUP(Transaction[[#This Row],[item_id]],Item[#All],3,TRUE)</f>
        <v>685000</v>
      </c>
      <c r="K284" s="18">
        <v>49218</v>
      </c>
    </row>
    <row r="285" spans="1:11" ht="12.75">
      <c r="A285" s="24" t="s">
        <v>578</v>
      </c>
      <c r="B285" s="32" t="str">
        <f>RIGHT(Transaction[[#This Row],[timestamp]],5)</f>
        <v>14:43</v>
      </c>
      <c r="C285" s="24">
        <f>DATEVALUE(LEFT(Transaction[[#This Row],[timestamp]],10))</f>
        <v>44257</v>
      </c>
      <c r="D285" s="22" t="str">
        <f>TEXT(WEEKDAY(LEFT(Transaction[[#This Row],[timestamp]],10)),"dddd")</f>
        <v>Tuesday</v>
      </c>
      <c r="E285" s="18" t="s">
        <v>579</v>
      </c>
      <c r="F285" s="18">
        <v>3</v>
      </c>
      <c r="G285" s="18">
        <v>4001</v>
      </c>
      <c r="H285" s="18" t="str">
        <f>LEFT(Transaction[[#This Row],[item_id]],2)</f>
        <v>40</v>
      </c>
      <c r="I285" s="18">
        <v>1</v>
      </c>
      <c r="J285" s="18">
        <f>Transaction[[#This Row],[quantity]]*VLOOKUP(Transaction[[#This Row],[item_id]],Item[#All],3,TRUE)</f>
        <v>177000</v>
      </c>
      <c r="K285" s="18">
        <v>55252</v>
      </c>
    </row>
    <row r="286" spans="1:11" ht="12.75">
      <c r="A286" s="24" t="s">
        <v>580</v>
      </c>
      <c r="B286" s="32" t="str">
        <f>RIGHT(Transaction[[#This Row],[timestamp]],5)</f>
        <v>00:05</v>
      </c>
      <c r="C286" s="24">
        <f>DATEVALUE(LEFT(Transaction[[#This Row],[timestamp]],10))</f>
        <v>44258</v>
      </c>
      <c r="D286" s="22" t="str">
        <f>TEXT(WEEKDAY(LEFT(Transaction[[#This Row],[timestamp]],10)),"dddd")</f>
        <v>Wednesday</v>
      </c>
      <c r="E286" s="18" t="s">
        <v>581</v>
      </c>
      <c r="F286" s="18">
        <v>3</v>
      </c>
      <c r="G286" s="18">
        <v>2003</v>
      </c>
      <c r="H286" s="18" t="str">
        <f>LEFT(Transaction[[#This Row],[item_id]],2)</f>
        <v>20</v>
      </c>
      <c r="I286" s="18">
        <v>1</v>
      </c>
      <c r="J286" s="18">
        <f>Transaction[[#This Row],[quantity]]*VLOOKUP(Transaction[[#This Row],[item_id]],Item[#All],3,TRUE)</f>
        <v>19900000</v>
      </c>
      <c r="K286" s="18">
        <v>53039</v>
      </c>
    </row>
    <row r="287" spans="1:11" ht="12.75">
      <c r="A287" s="24" t="s">
        <v>582</v>
      </c>
      <c r="B287" s="32" t="str">
        <f>RIGHT(Transaction[[#This Row],[timestamp]],5)</f>
        <v>00:32</v>
      </c>
      <c r="C287" s="24">
        <f>DATEVALUE(LEFT(Transaction[[#This Row],[timestamp]],10))</f>
        <v>44258</v>
      </c>
      <c r="D287" s="22" t="str">
        <f>TEXT(WEEKDAY(LEFT(Transaction[[#This Row],[timestamp]],10)),"dddd")</f>
        <v>Wednesday</v>
      </c>
      <c r="E287" s="18" t="s">
        <v>583</v>
      </c>
      <c r="F287" s="18">
        <v>3</v>
      </c>
      <c r="G287" s="18">
        <v>3004</v>
      </c>
      <c r="H287" s="18" t="str">
        <f>LEFT(Transaction[[#This Row],[item_id]],2)</f>
        <v>30</v>
      </c>
      <c r="I287" s="18">
        <v>1</v>
      </c>
      <c r="J287" s="18">
        <f>Transaction[[#This Row],[quantity]]*VLOOKUP(Transaction[[#This Row],[item_id]],Item[#All],3,TRUE)</f>
        <v>170000</v>
      </c>
      <c r="K287" s="18">
        <v>49543</v>
      </c>
    </row>
    <row r="288" spans="1:11" ht="12.75">
      <c r="A288" s="24" t="s">
        <v>584</v>
      </c>
      <c r="B288" s="32" t="str">
        <f>RIGHT(Transaction[[#This Row],[timestamp]],5)</f>
        <v>19:08</v>
      </c>
      <c r="C288" s="24">
        <f>DATEVALUE(LEFT(Transaction[[#This Row],[timestamp]],10))</f>
        <v>44258</v>
      </c>
      <c r="D288" s="22" t="str">
        <f>TEXT(WEEKDAY(LEFT(Transaction[[#This Row],[timestamp]],10)),"dddd")</f>
        <v>Wednesday</v>
      </c>
      <c r="E288" s="18" t="s">
        <v>585</v>
      </c>
      <c r="F288" s="18">
        <v>3</v>
      </c>
      <c r="G288" s="18">
        <v>3002</v>
      </c>
      <c r="H288" s="18" t="str">
        <f>LEFT(Transaction[[#This Row],[item_id]],2)</f>
        <v>30</v>
      </c>
      <c r="I288" s="18">
        <v>1</v>
      </c>
      <c r="J288" s="18">
        <f>Transaction[[#This Row],[quantity]]*VLOOKUP(Transaction[[#This Row],[item_id]],Item[#All],3,TRUE)</f>
        <v>399000</v>
      </c>
      <c r="K288" s="18">
        <v>52633</v>
      </c>
    </row>
    <row r="289" spans="1:11" ht="12.75">
      <c r="A289" s="24" t="s">
        <v>586</v>
      </c>
      <c r="B289" s="32" t="str">
        <f>RIGHT(Transaction[[#This Row],[timestamp]],5)</f>
        <v>21:02</v>
      </c>
      <c r="C289" s="24">
        <f>DATEVALUE(LEFT(Transaction[[#This Row],[timestamp]],10))</f>
        <v>44258</v>
      </c>
      <c r="D289" s="22" t="str">
        <f>TEXT(WEEKDAY(LEFT(Transaction[[#This Row],[timestamp]],10)),"dddd")</f>
        <v>Wednesday</v>
      </c>
      <c r="E289" s="18" t="s">
        <v>587</v>
      </c>
      <c r="F289" s="18">
        <v>3</v>
      </c>
      <c r="G289" s="18">
        <v>4004</v>
      </c>
      <c r="H289" s="18" t="str">
        <f>LEFT(Transaction[[#This Row],[item_id]],2)</f>
        <v>40</v>
      </c>
      <c r="I289" s="18">
        <v>1</v>
      </c>
      <c r="J289" s="18">
        <f>Transaction[[#This Row],[quantity]]*VLOOKUP(Transaction[[#This Row],[item_id]],Item[#All],3,TRUE)</f>
        <v>685000</v>
      </c>
      <c r="K289" s="19">
        <v>48084</v>
      </c>
    </row>
    <row r="290" spans="1:11" ht="12.75">
      <c r="A290" s="24" t="s">
        <v>588</v>
      </c>
      <c r="B290" s="32" t="str">
        <f>RIGHT(Transaction[[#This Row],[timestamp]],5)</f>
        <v>22:00</v>
      </c>
      <c r="C290" s="24">
        <f>DATEVALUE(LEFT(Transaction[[#This Row],[timestamp]],10))</f>
        <v>44258</v>
      </c>
      <c r="D290" s="22" t="str">
        <f>TEXT(WEEKDAY(LEFT(Transaction[[#This Row],[timestamp]],10)),"dddd")</f>
        <v>Wednesday</v>
      </c>
      <c r="E290" s="18" t="s">
        <v>589</v>
      </c>
      <c r="F290" s="18">
        <v>3</v>
      </c>
      <c r="G290" s="18">
        <v>4002</v>
      </c>
      <c r="H290" s="18" t="str">
        <f>LEFT(Transaction[[#This Row],[item_id]],2)</f>
        <v>40</v>
      </c>
      <c r="I290" s="18">
        <v>1</v>
      </c>
      <c r="J290" s="18">
        <f>Transaction[[#This Row],[quantity]]*VLOOKUP(Transaction[[#This Row],[item_id]],Item[#All],3,TRUE)</f>
        <v>350000</v>
      </c>
      <c r="K290" s="18">
        <v>50521</v>
      </c>
    </row>
    <row r="291" spans="1:11" ht="12.75">
      <c r="A291" s="24" t="s">
        <v>590</v>
      </c>
      <c r="B291" s="32" t="str">
        <f>RIGHT(Transaction[[#This Row],[timestamp]],5)</f>
        <v>00:11</v>
      </c>
      <c r="C291" s="24">
        <f>DATEVALUE(LEFT(Transaction[[#This Row],[timestamp]],10))</f>
        <v>44259</v>
      </c>
      <c r="D291" s="22" t="str">
        <f>TEXT(WEEKDAY(LEFT(Transaction[[#This Row],[timestamp]],10)),"dddd")</f>
        <v>Thursday</v>
      </c>
      <c r="E291" s="18" t="s">
        <v>591</v>
      </c>
      <c r="F291" s="18">
        <v>3</v>
      </c>
      <c r="G291" s="18">
        <v>4003</v>
      </c>
      <c r="H291" s="18" t="str">
        <f>LEFT(Transaction[[#This Row],[item_id]],2)</f>
        <v>40</v>
      </c>
      <c r="I291" s="18">
        <v>1</v>
      </c>
      <c r="J291" s="18">
        <f>Transaction[[#This Row],[quantity]]*VLOOKUP(Transaction[[#This Row],[item_id]],Item[#All],3,TRUE)</f>
        <v>445000</v>
      </c>
      <c r="K291" s="18">
        <v>54556</v>
      </c>
    </row>
    <row r="292" spans="1:11" ht="12.75">
      <c r="A292" s="24" t="s">
        <v>592</v>
      </c>
      <c r="B292" s="32" t="str">
        <f>RIGHT(Transaction[[#This Row],[timestamp]],5)</f>
        <v>06:02</v>
      </c>
      <c r="C292" s="24">
        <f>DATEVALUE(LEFT(Transaction[[#This Row],[timestamp]],10))</f>
        <v>44259</v>
      </c>
      <c r="D292" s="22" t="str">
        <f>TEXT(WEEKDAY(LEFT(Transaction[[#This Row],[timestamp]],10)),"dddd")</f>
        <v>Thursday</v>
      </c>
      <c r="E292" s="18" t="s">
        <v>593</v>
      </c>
      <c r="F292" s="18">
        <v>3</v>
      </c>
      <c r="G292" s="18">
        <v>4003</v>
      </c>
      <c r="H292" s="18" t="str">
        <f>LEFT(Transaction[[#This Row],[item_id]],2)</f>
        <v>40</v>
      </c>
      <c r="I292" s="18">
        <v>1</v>
      </c>
      <c r="J292" s="18">
        <f>Transaction[[#This Row],[quantity]]*VLOOKUP(Transaction[[#This Row],[item_id]],Item[#All],3,TRUE)</f>
        <v>445000</v>
      </c>
      <c r="K292" s="18">
        <v>54405</v>
      </c>
    </row>
    <row r="293" spans="1:11" ht="12.75">
      <c r="A293" s="24" t="s">
        <v>594</v>
      </c>
      <c r="B293" s="32" t="str">
        <f>RIGHT(Transaction[[#This Row],[timestamp]],5)</f>
        <v>13:10</v>
      </c>
      <c r="C293" s="24">
        <f>DATEVALUE(LEFT(Transaction[[#This Row],[timestamp]],10))</f>
        <v>44259</v>
      </c>
      <c r="D293" s="22" t="str">
        <f>TEXT(WEEKDAY(LEFT(Transaction[[#This Row],[timestamp]],10)),"dddd")</f>
        <v>Thursday</v>
      </c>
      <c r="E293" s="18" t="s">
        <v>595</v>
      </c>
      <c r="F293" s="18">
        <v>3</v>
      </c>
      <c r="G293" s="18">
        <v>4004</v>
      </c>
      <c r="H293" s="18" t="str">
        <f>LEFT(Transaction[[#This Row],[item_id]],2)</f>
        <v>40</v>
      </c>
      <c r="I293" s="18">
        <v>1</v>
      </c>
      <c r="J293" s="18">
        <f>Transaction[[#This Row],[quantity]]*VLOOKUP(Transaction[[#This Row],[item_id]],Item[#All],3,TRUE)</f>
        <v>685000</v>
      </c>
      <c r="K293" s="18">
        <v>52619</v>
      </c>
    </row>
    <row r="294" spans="1:11" ht="12.75">
      <c r="A294" s="24" t="s">
        <v>596</v>
      </c>
      <c r="B294" s="32" t="str">
        <f>RIGHT(Transaction[[#This Row],[timestamp]],5)</f>
        <v>23:04</v>
      </c>
      <c r="C294" s="24">
        <f>DATEVALUE(LEFT(Transaction[[#This Row],[timestamp]],10))</f>
        <v>44259</v>
      </c>
      <c r="D294" s="22" t="str">
        <f>TEXT(WEEKDAY(LEFT(Transaction[[#This Row],[timestamp]],10)),"dddd")</f>
        <v>Thursday</v>
      </c>
      <c r="E294" s="18" t="s">
        <v>597</v>
      </c>
      <c r="F294" s="18">
        <v>3</v>
      </c>
      <c r="G294" s="18">
        <v>4003</v>
      </c>
      <c r="H294" s="18" t="str">
        <f>LEFT(Transaction[[#This Row],[item_id]],2)</f>
        <v>40</v>
      </c>
      <c r="I294" s="18">
        <v>1</v>
      </c>
      <c r="J294" s="18">
        <f>Transaction[[#This Row],[quantity]]*VLOOKUP(Transaction[[#This Row],[item_id]],Item[#All],3,TRUE)</f>
        <v>445000</v>
      </c>
      <c r="K294" s="18">
        <v>55523</v>
      </c>
    </row>
    <row r="295" spans="1:11" ht="12.75">
      <c r="A295" s="24" t="s">
        <v>598</v>
      </c>
      <c r="B295" s="32" t="str">
        <f>RIGHT(Transaction[[#This Row],[timestamp]],5)</f>
        <v>12:03</v>
      </c>
      <c r="C295" s="24">
        <f>DATEVALUE(LEFT(Transaction[[#This Row],[timestamp]],10))</f>
        <v>44260</v>
      </c>
      <c r="D295" s="22" t="str">
        <f>TEXT(WEEKDAY(LEFT(Transaction[[#This Row],[timestamp]],10)),"dddd")</f>
        <v>Friday</v>
      </c>
      <c r="E295" s="18" t="s">
        <v>599</v>
      </c>
      <c r="F295" s="18">
        <v>3</v>
      </c>
      <c r="G295" s="18">
        <v>2002</v>
      </c>
      <c r="H295" s="18" t="str">
        <f>LEFT(Transaction[[#This Row],[item_id]],2)</f>
        <v>20</v>
      </c>
      <c r="I295" s="18">
        <v>1</v>
      </c>
      <c r="J295" s="18">
        <f>Transaction[[#This Row],[quantity]]*VLOOKUP(Transaction[[#This Row],[item_id]],Item[#All],3,TRUE)</f>
        <v>10000000</v>
      </c>
      <c r="K295" s="18">
        <v>53649</v>
      </c>
    </row>
    <row r="296" spans="1:11" ht="12.75">
      <c r="A296" s="24" t="s">
        <v>600</v>
      </c>
      <c r="B296" s="32" t="str">
        <f>RIGHT(Transaction[[#This Row],[timestamp]],5)</f>
        <v>12:08</v>
      </c>
      <c r="C296" s="24">
        <f>DATEVALUE(LEFT(Transaction[[#This Row],[timestamp]],10))</f>
        <v>44260</v>
      </c>
      <c r="D296" s="22" t="str">
        <f>TEXT(WEEKDAY(LEFT(Transaction[[#This Row],[timestamp]],10)),"dddd")</f>
        <v>Friday</v>
      </c>
      <c r="E296" s="18" t="s">
        <v>601</v>
      </c>
      <c r="F296" s="18">
        <v>3</v>
      </c>
      <c r="G296" s="18">
        <v>4004</v>
      </c>
      <c r="H296" s="18" t="str">
        <f>LEFT(Transaction[[#This Row],[item_id]],2)</f>
        <v>40</v>
      </c>
      <c r="I296" s="18">
        <v>1</v>
      </c>
      <c r="J296" s="18">
        <f>Transaction[[#This Row],[quantity]]*VLOOKUP(Transaction[[#This Row],[item_id]],Item[#All],3,TRUE)</f>
        <v>685000</v>
      </c>
      <c r="K296" s="18">
        <v>49794</v>
      </c>
    </row>
    <row r="297" spans="1:11" ht="12.75">
      <c r="A297" s="24" t="s">
        <v>600</v>
      </c>
      <c r="B297" s="32" t="str">
        <f>RIGHT(Transaction[[#This Row],[timestamp]],5)</f>
        <v>12:08</v>
      </c>
      <c r="C297" s="24">
        <f>DATEVALUE(LEFT(Transaction[[#This Row],[timestamp]],10))</f>
        <v>44260</v>
      </c>
      <c r="D297" s="22" t="str">
        <f>TEXT(WEEKDAY(LEFT(Transaction[[#This Row],[timestamp]],10)),"dddd")</f>
        <v>Friday</v>
      </c>
      <c r="E297" s="18" t="s">
        <v>601</v>
      </c>
      <c r="F297" s="18">
        <v>3</v>
      </c>
      <c r="G297" s="18">
        <v>4002</v>
      </c>
      <c r="H297" s="18" t="str">
        <f>LEFT(Transaction[[#This Row],[item_id]],2)</f>
        <v>40</v>
      </c>
      <c r="I297" s="18">
        <v>1</v>
      </c>
      <c r="J297" s="18">
        <f>Transaction[[#This Row],[quantity]]*VLOOKUP(Transaction[[#This Row],[item_id]],Item[#All],3,TRUE)</f>
        <v>350000</v>
      </c>
      <c r="K297" s="18">
        <v>50885</v>
      </c>
    </row>
    <row r="298" spans="1:11" ht="12.75">
      <c r="A298" s="24" t="s">
        <v>602</v>
      </c>
      <c r="B298" s="32" t="str">
        <f>RIGHT(Transaction[[#This Row],[timestamp]],5)</f>
        <v>10:13</v>
      </c>
      <c r="C298" s="24">
        <f>DATEVALUE(LEFT(Transaction[[#This Row],[timestamp]],10))</f>
        <v>44261</v>
      </c>
      <c r="D298" s="22" t="str">
        <f>TEXT(WEEKDAY(LEFT(Transaction[[#This Row],[timestamp]],10)),"dddd")</f>
        <v>Saturday</v>
      </c>
      <c r="E298" s="18" t="s">
        <v>603</v>
      </c>
      <c r="F298" s="18">
        <v>3</v>
      </c>
      <c r="G298" s="18">
        <v>2002</v>
      </c>
      <c r="H298" s="18" t="str">
        <f>LEFT(Transaction[[#This Row],[item_id]],2)</f>
        <v>20</v>
      </c>
      <c r="I298" s="18">
        <v>1</v>
      </c>
      <c r="J298" s="18">
        <f>Transaction[[#This Row],[quantity]]*VLOOKUP(Transaction[[#This Row],[item_id]],Item[#All],3,TRUE)</f>
        <v>10000000</v>
      </c>
      <c r="K298" s="18">
        <v>48772</v>
      </c>
    </row>
    <row r="299" spans="1:11" ht="12.75">
      <c r="A299" s="24" t="s">
        <v>604</v>
      </c>
      <c r="B299" s="32" t="str">
        <f>RIGHT(Transaction[[#This Row],[timestamp]],5)</f>
        <v>11:06</v>
      </c>
      <c r="C299" s="24">
        <f>DATEVALUE(LEFT(Transaction[[#This Row],[timestamp]],10))</f>
        <v>44261</v>
      </c>
      <c r="D299" s="22" t="str">
        <f>TEXT(WEEKDAY(LEFT(Transaction[[#This Row],[timestamp]],10)),"dddd")</f>
        <v>Saturday</v>
      </c>
      <c r="E299" s="18" t="s">
        <v>605</v>
      </c>
      <c r="F299" s="18">
        <v>3</v>
      </c>
      <c r="G299" s="18">
        <v>4001</v>
      </c>
      <c r="H299" s="18" t="str">
        <f>LEFT(Transaction[[#This Row],[item_id]],2)</f>
        <v>40</v>
      </c>
      <c r="I299" s="18">
        <v>1</v>
      </c>
      <c r="J299" s="18">
        <f>Transaction[[#This Row],[quantity]]*VLOOKUP(Transaction[[#This Row],[item_id]],Item[#All],3,TRUE)</f>
        <v>177000</v>
      </c>
      <c r="K299" s="18">
        <v>56960</v>
      </c>
    </row>
    <row r="300" spans="1:11" ht="12.75">
      <c r="A300" s="24" t="s">
        <v>606</v>
      </c>
      <c r="B300" s="32" t="str">
        <f>RIGHT(Transaction[[#This Row],[timestamp]],5)</f>
        <v>12:00</v>
      </c>
      <c r="C300" s="24">
        <f>DATEVALUE(LEFT(Transaction[[#This Row],[timestamp]],10))</f>
        <v>44261</v>
      </c>
      <c r="D300" s="22" t="str">
        <f>TEXT(WEEKDAY(LEFT(Transaction[[#This Row],[timestamp]],10)),"dddd")</f>
        <v>Saturday</v>
      </c>
      <c r="E300" s="18" t="s">
        <v>607</v>
      </c>
      <c r="F300" s="18">
        <v>3</v>
      </c>
      <c r="G300" s="18">
        <v>3002</v>
      </c>
      <c r="H300" s="18" t="str">
        <f>LEFT(Transaction[[#This Row],[item_id]],2)</f>
        <v>30</v>
      </c>
      <c r="I300" s="18">
        <v>1</v>
      </c>
      <c r="J300" s="18">
        <f>Transaction[[#This Row],[quantity]]*VLOOKUP(Transaction[[#This Row],[item_id]],Item[#All],3,TRUE)</f>
        <v>399000</v>
      </c>
      <c r="K300" s="18">
        <v>56392</v>
      </c>
    </row>
    <row r="301" spans="1:11" ht="12.75">
      <c r="A301" s="24" t="s">
        <v>608</v>
      </c>
      <c r="B301" s="32" t="str">
        <f>RIGHT(Transaction[[#This Row],[timestamp]],5)</f>
        <v>13:00</v>
      </c>
      <c r="C301" s="24">
        <f>DATEVALUE(LEFT(Transaction[[#This Row],[timestamp]],10))</f>
        <v>44261</v>
      </c>
      <c r="D301" s="22" t="str">
        <f>TEXT(WEEKDAY(LEFT(Transaction[[#This Row],[timestamp]],10)),"dddd")</f>
        <v>Saturday</v>
      </c>
      <c r="E301" s="18" t="s">
        <v>609</v>
      </c>
      <c r="F301" s="18">
        <v>3</v>
      </c>
      <c r="G301" s="18">
        <v>4003</v>
      </c>
      <c r="H301" s="18" t="str">
        <f>LEFT(Transaction[[#This Row],[item_id]],2)</f>
        <v>40</v>
      </c>
      <c r="I301" s="18">
        <v>1</v>
      </c>
      <c r="J301" s="18">
        <f>Transaction[[#This Row],[quantity]]*VLOOKUP(Transaction[[#This Row],[item_id]],Item[#All],3,TRUE)</f>
        <v>445000</v>
      </c>
      <c r="K301" s="18">
        <v>59504</v>
      </c>
    </row>
    <row r="302" spans="1:11" ht="12.75">
      <c r="A302" s="24" t="s">
        <v>610</v>
      </c>
      <c r="B302" s="32" t="str">
        <f>RIGHT(Transaction[[#This Row],[timestamp]],5)</f>
        <v>16:21</v>
      </c>
      <c r="C302" s="24">
        <f>DATEVALUE(LEFT(Transaction[[#This Row],[timestamp]],10))</f>
        <v>44261</v>
      </c>
      <c r="D302" s="22" t="str">
        <f>TEXT(WEEKDAY(LEFT(Transaction[[#This Row],[timestamp]],10)),"dddd")</f>
        <v>Saturday</v>
      </c>
      <c r="E302" s="18" t="s">
        <v>611</v>
      </c>
      <c r="F302" s="18">
        <v>3</v>
      </c>
      <c r="G302" s="18">
        <v>2004</v>
      </c>
      <c r="H302" s="18" t="str">
        <f>LEFT(Transaction[[#This Row],[item_id]],2)</f>
        <v>20</v>
      </c>
      <c r="I302" s="18">
        <v>1</v>
      </c>
      <c r="J302" s="18">
        <f>Transaction[[#This Row],[quantity]]*VLOOKUP(Transaction[[#This Row],[item_id]],Item[#All],3,TRUE)</f>
        <v>4090000</v>
      </c>
      <c r="K302" s="19">
        <v>48521</v>
      </c>
    </row>
    <row r="303" spans="1:11" ht="12.75">
      <c r="A303" s="24" t="s">
        <v>612</v>
      </c>
      <c r="B303" s="32" t="str">
        <f>RIGHT(Transaction[[#This Row],[timestamp]],5)</f>
        <v>19:32</v>
      </c>
      <c r="C303" s="24">
        <f>DATEVALUE(LEFT(Transaction[[#This Row],[timestamp]],10))</f>
        <v>44261</v>
      </c>
      <c r="D303" s="22" t="str">
        <f>TEXT(WEEKDAY(LEFT(Transaction[[#This Row],[timestamp]],10)),"dddd")</f>
        <v>Saturday</v>
      </c>
      <c r="E303" s="18" t="s">
        <v>613</v>
      </c>
      <c r="F303" s="18">
        <v>3</v>
      </c>
      <c r="G303" s="18">
        <v>4002</v>
      </c>
      <c r="H303" s="18" t="str">
        <f>LEFT(Transaction[[#This Row],[item_id]],2)</f>
        <v>40</v>
      </c>
      <c r="I303" s="18">
        <v>1</v>
      </c>
      <c r="J303" s="18">
        <f>Transaction[[#This Row],[quantity]]*VLOOKUP(Transaction[[#This Row],[item_id]],Item[#All],3,TRUE)</f>
        <v>350000</v>
      </c>
      <c r="K303" s="19">
        <v>47472</v>
      </c>
    </row>
    <row r="304" spans="1:11" ht="12.75">
      <c r="A304" s="24" t="s">
        <v>614</v>
      </c>
      <c r="B304" s="32" t="str">
        <f>RIGHT(Transaction[[#This Row],[timestamp]],5)</f>
        <v>21:01</v>
      </c>
      <c r="C304" s="24">
        <f>DATEVALUE(LEFT(Transaction[[#This Row],[timestamp]],10))</f>
        <v>44261</v>
      </c>
      <c r="D304" s="22" t="str">
        <f>TEXT(WEEKDAY(LEFT(Transaction[[#This Row],[timestamp]],10)),"dddd")</f>
        <v>Saturday</v>
      </c>
      <c r="E304" s="18" t="s">
        <v>615</v>
      </c>
      <c r="F304" s="18">
        <v>3</v>
      </c>
      <c r="G304" s="18">
        <v>4005</v>
      </c>
      <c r="H304" s="18" t="str">
        <f>LEFT(Transaction[[#This Row],[item_id]],2)</f>
        <v>40</v>
      </c>
      <c r="I304" s="18">
        <v>1</v>
      </c>
      <c r="J304" s="18">
        <f>Transaction[[#This Row],[quantity]]*VLOOKUP(Transaction[[#This Row],[item_id]],Item[#All],3,TRUE)</f>
        <v>220000</v>
      </c>
      <c r="K304" s="18">
        <v>53815</v>
      </c>
    </row>
    <row r="305" spans="1:11" ht="12.75">
      <c r="A305" s="24" t="s">
        <v>616</v>
      </c>
      <c r="B305" s="32" t="str">
        <f>RIGHT(Transaction[[#This Row],[timestamp]],5)</f>
        <v>21:20</v>
      </c>
      <c r="C305" s="24">
        <f>DATEVALUE(LEFT(Transaction[[#This Row],[timestamp]],10))</f>
        <v>44261</v>
      </c>
      <c r="D305" s="22" t="str">
        <f>TEXT(WEEKDAY(LEFT(Transaction[[#This Row],[timestamp]],10)),"dddd")</f>
        <v>Saturday</v>
      </c>
      <c r="E305" s="18" t="s">
        <v>617</v>
      </c>
      <c r="F305" s="18">
        <v>3</v>
      </c>
      <c r="G305" s="18">
        <v>3003</v>
      </c>
      <c r="H305" s="18" t="str">
        <f>LEFT(Transaction[[#This Row],[item_id]],2)</f>
        <v>30</v>
      </c>
      <c r="I305" s="18">
        <v>1</v>
      </c>
      <c r="J305" s="18">
        <f>Transaction[[#This Row],[quantity]]*VLOOKUP(Transaction[[#This Row],[item_id]],Item[#All],3,TRUE)</f>
        <v>5490000</v>
      </c>
      <c r="K305" s="18">
        <v>52467</v>
      </c>
    </row>
    <row r="306" spans="1:11" ht="12.75">
      <c r="A306" s="24" t="s">
        <v>618</v>
      </c>
      <c r="B306" s="32" t="str">
        <f>RIGHT(Transaction[[#This Row],[timestamp]],5)</f>
        <v>22:24</v>
      </c>
      <c r="C306" s="24">
        <f>DATEVALUE(LEFT(Transaction[[#This Row],[timestamp]],10))</f>
        <v>44261</v>
      </c>
      <c r="D306" s="22" t="str">
        <f>TEXT(WEEKDAY(LEFT(Transaction[[#This Row],[timestamp]],10)),"dddd")</f>
        <v>Saturday</v>
      </c>
      <c r="E306" s="18" t="s">
        <v>619</v>
      </c>
      <c r="F306" s="18">
        <v>3</v>
      </c>
      <c r="G306" s="18">
        <v>2005</v>
      </c>
      <c r="H306" s="18" t="str">
        <f>LEFT(Transaction[[#This Row],[item_id]],2)</f>
        <v>20</v>
      </c>
      <c r="I306" s="18">
        <v>1</v>
      </c>
      <c r="J306" s="18">
        <f>Transaction[[#This Row],[quantity]]*VLOOKUP(Transaction[[#This Row],[item_id]],Item[#All],3,TRUE)</f>
        <v>20900000</v>
      </c>
      <c r="K306" s="19">
        <v>46910</v>
      </c>
    </row>
    <row r="307" spans="1:11" ht="12.75">
      <c r="A307" s="24" t="s">
        <v>620</v>
      </c>
      <c r="B307" s="32" t="str">
        <f>RIGHT(Transaction[[#This Row],[timestamp]],5)</f>
        <v>23:18</v>
      </c>
      <c r="C307" s="24">
        <f>DATEVALUE(LEFT(Transaction[[#This Row],[timestamp]],10))</f>
        <v>44261</v>
      </c>
      <c r="D307" s="22" t="str">
        <f>TEXT(WEEKDAY(LEFT(Transaction[[#This Row],[timestamp]],10)),"dddd")</f>
        <v>Saturday</v>
      </c>
      <c r="E307" s="18" t="s">
        <v>621</v>
      </c>
      <c r="F307" s="18">
        <v>4</v>
      </c>
      <c r="G307" s="18">
        <v>2002</v>
      </c>
      <c r="H307" s="18" t="str">
        <f>LEFT(Transaction[[#This Row],[item_id]],2)</f>
        <v>20</v>
      </c>
      <c r="I307" s="18">
        <v>1</v>
      </c>
      <c r="J307" s="18">
        <f>Transaction[[#This Row],[quantity]]*VLOOKUP(Transaction[[#This Row],[item_id]],Item[#All],3,TRUE)</f>
        <v>10000000</v>
      </c>
      <c r="K307" s="18">
        <v>50400</v>
      </c>
    </row>
    <row r="308" spans="1:11" ht="12.75">
      <c r="A308" s="24" t="s">
        <v>622</v>
      </c>
      <c r="B308" s="32" t="str">
        <f>RIGHT(Transaction[[#This Row],[timestamp]],5)</f>
        <v>00:35</v>
      </c>
      <c r="C308" s="24">
        <f>DATEVALUE(LEFT(Transaction[[#This Row],[timestamp]],10))</f>
        <v>44262</v>
      </c>
      <c r="D308" s="22" t="str">
        <f>TEXT(WEEKDAY(LEFT(Transaction[[#This Row],[timestamp]],10)),"dddd")</f>
        <v>Sunday</v>
      </c>
      <c r="E308" s="18" t="s">
        <v>623</v>
      </c>
      <c r="F308" s="18">
        <v>3</v>
      </c>
      <c r="G308" s="18">
        <v>3002</v>
      </c>
      <c r="H308" s="18" t="str">
        <f>LEFT(Transaction[[#This Row],[item_id]],2)</f>
        <v>30</v>
      </c>
      <c r="I308" s="18">
        <v>1</v>
      </c>
      <c r="J308" s="18">
        <f>Transaction[[#This Row],[quantity]]*VLOOKUP(Transaction[[#This Row],[item_id]],Item[#All],3,TRUE)</f>
        <v>399000</v>
      </c>
      <c r="K308" s="18">
        <v>49139</v>
      </c>
    </row>
    <row r="309" spans="1:11" ht="12.75">
      <c r="A309" s="24" t="s">
        <v>624</v>
      </c>
      <c r="B309" s="32" t="str">
        <f>RIGHT(Transaction[[#This Row],[timestamp]],5)</f>
        <v>06:02</v>
      </c>
      <c r="C309" s="24">
        <f>DATEVALUE(LEFT(Transaction[[#This Row],[timestamp]],10))</f>
        <v>44262</v>
      </c>
      <c r="D309" s="22" t="str">
        <f>TEXT(WEEKDAY(LEFT(Transaction[[#This Row],[timestamp]],10)),"dddd")</f>
        <v>Sunday</v>
      </c>
      <c r="E309" s="18" t="s">
        <v>625</v>
      </c>
      <c r="F309" s="18">
        <v>3</v>
      </c>
      <c r="G309" s="18">
        <v>2003</v>
      </c>
      <c r="H309" s="18" t="str">
        <f>LEFT(Transaction[[#This Row],[item_id]],2)</f>
        <v>20</v>
      </c>
      <c r="I309" s="18">
        <v>1</v>
      </c>
      <c r="J309" s="18">
        <f>Transaction[[#This Row],[quantity]]*VLOOKUP(Transaction[[#This Row],[item_id]],Item[#All],3,TRUE)</f>
        <v>19900000</v>
      </c>
      <c r="K309" s="19">
        <v>47224</v>
      </c>
    </row>
    <row r="310" spans="1:11" ht="12.75">
      <c r="A310" s="24" t="s">
        <v>626</v>
      </c>
      <c r="B310" s="32" t="str">
        <f>RIGHT(Transaction[[#This Row],[timestamp]],5)</f>
        <v>06:15</v>
      </c>
      <c r="C310" s="24">
        <f>DATEVALUE(LEFT(Transaction[[#This Row],[timestamp]],10))</f>
        <v>44262</v>
      </c>
      <c r="D310" s="22" t="str">
        <f>TEXT(WEEKDAY(LEFT(Transaction[[#This Row],[timestamp]],10)),"dddd")</f>
        <v>Sunday</v>
      </c>
      <c r="E310" s="18" t="s">
        <v>627</v>
      </c>
      <c r="F310" s="18">
        <v>3</v>
      </c>
      <c r="G310" s="18">
        <v>3003</v>
      </c>
      <c r="H310" s="18" t="str">
        <f>LEFT(Transaction[[#This Row],[item_id]],2)</f>
        <v>30</v>
      </c>
      <c r="I310" s="18">
        <v>1</v>
      </c>
      <c r="J310" s="18">
        <f>Transaction[[#This Row],[quantity]]*VLOOKUP(Transaction[[#This Row],[item_id]],Item[#All],3,TRUE)</f>
        <v>5490000</v>
      </c>
      <c r="K310" s="18">
        <v>59070</v>
      </c>
    </row>
    <row r="311" spans="1:11" ht="12.75">
      <c r="A311" s="24" t="s">
        <v>628</v>
      </c>
      <c r="B311" s="32" t="str">
        <f>RIGHT(Transaction[[#This Row],[timestamp]],5)</f>
        <v>11:47</v>
      </c>
      <c r="C311" s="24">
        <f>DATEVALUE(LEFT(Transaction[[#This Row],[timestamp]],10))</f>
        <v>44262</v>
      </c>
      <c r="D311" s="22" t="str">
        <f>TEXT(WEEKDAY(LEFT(Transaction[[#This Row],[timestamp]],10)),"dddd")</f>
        <v>Sunday</v>
      </c>
      <c r="E311" s="18" t="s">
        <v>629</v>
      </c>
      <c r="F311" s="18">
        <v>3</v>
      </c>
      <c r="G311" s="18">
        <v>3003</v>
      </c>
      <c r="H311" s="18" t="str">
        <f>LEFT(Transaction[[#This Row],[item_id]],2)</f>
        <v>30</v>
      </c>
      <c r="I311" s="18">
        <v>1</v>
      </c>
      <c r="J311" s="18">
        <f>Transaction[[#This Row],[quantity]]*VLOOKUP(Transaction[[#This Row],[item_id]],Item[#All],3,TRUE)</f>
        <v>5490000</v>
      </c>
      <c r="K311" s="18">
        <v>51347</v>
      </c>
    </row>
    <row r="312" spans="1:11" ht="12.75">
      <c r="A312" s="24" t="s">
        <v>630</v>
      </c>
      <c r="B312" s="32" t="str">
        <f>RIGHT(Transaction[[#This Row],[timestamp]],5)</f>
        <v>13:59</v>
      </c>
      <c r="C312" s="24">
        <f>DATEVALUE(LEFT(Transaction[[#This Row],[timestamp]],10))</f>
        <v>44262</v>
      </c>
      <c r="D312" s="22" t="str">
        <f>TEXT(WEEKDAY(LEFT(Transaction[[#This Row],[timestamp]],10)),"dddd")</f>
        <v>Sunday</v>
      </c>
      <c r="E312" s="18" t="s">
        <v>631</v>
      </c>
      <c r="F312" s="18">
        <v>3</v>
      </c>
      <c r="G312" s="18">
        <v>3003</v>
      </c>
      <c r="H312" s="18" t="str">
        <f>LEFT(Transaction[[#This Row],[item_id]],2)</f>
        <v>30</v>
      </c>
      <c r="I312" s="18">
        <v>1</v>
      </c>
      <c r="J312" s="18">
        <f>Transaction[[#This Row],[quantity]]*VLOOKUP(Transaction[[#This Row],[item_id]],Item[#All],3,TRUE)</f>
        <v>5490000</v>
      </c>
      <c r="K312" s="18">
        <v>55040</v>
      </c>
    </row>
    <row r="313" spans="1:11" ht="12.75">
      <c r="A313" s="24" t="s">
        <v>632</v>
      </c>
      <c r="B313" s="32" t="str">
        <f>RIGHT(Transaction[[#This Row],[timestamp]],5)</f>
        <v>15:44</v>
      </c>
      <c r="C313" s="24">
        <f>DATEVALUE(LEFT(Transaction[[#This Row],[timestamp]],10))</f>
        <v>44262</v>
      </c>
      <c r="D313" s="22" t="str">
        <f>TEXT(WEEKDAY(LEFT(Transaction[[#This Row],[timestamp]],10)),"dddd")</f>
        <v>Sunday</v>
      </c>
      <c r="E313" s="18" t="s">
        <v>633</v>
      </c>
      <c r="F313" s="18">
        <v>3</v>
      </c>
      <c r="G313" s="18">
        <v>2005</v>
      </c>
      <c r="H313" s="18" t="str">
        <f>LEFT(Transaction[[#This Row],[item_id]],2)</f>
        <v>20</v>
      </c>
      <c r="I313" s="18">
        <v>1</v>
      </c>
      <c r="J313" s="18">
        <f>Transaction[[#This Row],[quantity]]*VLOOKUP(Transaction[[#This Row],[item_id]],Item[#All],3,TRUE)</f>
        <v>20900000</v>
      </c>
      <c r="K313" s="19">
        <v>47386</v>
      </c>
    </row>
    <row r="314" spans="1:11" ht="12.75">
      <c r="A314" s="24" t="s">
        <v>634</v>
      </c>
      <c r="B314" s="32" t="str">
        <f>RIGHT(Transaction[[#This Row],[timestamp]],5)</f>
        <v>16:14</v>
      </c>
      <c r="C314" s="24">
        <f>DATEVALUE(LEFT(Transaction[[#This Row],[timestamp]],10))</f>
        <v>44262</v>
      </c>
      <c r="D314" s="22" t="str">
        <f>TEXT(WEEKDAY(LEFT(Transaction[[#This Row],[timestamp]],10)),"dddd")</f>
        <v>Sunday</v>
      </c>
      <c r="E314" s="18" t="s">
        <v>635</v>
      </c>
      <c r="F314" s="18">
        <v>3</v>
      </c>
      <c r="G314" s="18">
        <v>4001</v>
      </c>
      <c r="H314" s="18" t="str">
        <f>LEFT(Transaction[[#This Row],[item_id]],2)</f>
        <v>40</v>
      </c>
      <c r="I314" s="18">
        <v>1</v>
      </c>
      <c r="J314" s="18">
        <f>Transaction[[#This Row],[quantity]]*VLOOKUP(Transaction[[#This Row],[item_id]],Item[#All],3,TRUE)</f>
        <v>177000</v>
      </c>
      <c r="K314" s="18">
        <v>49675</v>
      </c>
    </row>
    <row r="315" spans="1:11" ht="12.75">
      <c r="A315" s="24" t="s">
        <v>636</v>
      </c>
      <c r="B315" s="32" t="str">
        <f>RIGHT(Transaction[[#This Row],[timestamp]],5)</f>
        <v>19:07</v>
      </c>
      <c r="C315" s="24">
        <f>DATEVALUE(LEFT(Transaction[[#This Row],[timestamp]],10))</f>
        <v>44262</v>
      </c>
      <c r="D315" s="22" t="str">
        <f>TEXT(WEEKDAY(LEFT(Transaction[[#This Row],[timestamp]],10)),"dddd")</f>
        <v>Sunday</v>
      </c>
      <c r="E315" s="18" t="s">
        <v>637</v>
      </c>
      <c r="F315" s="18">
        <v>3</v>
      </c>
      <c r="G315" s="18">
        <v>4004</v>
      </c>
      <c r="H315" s="18" t="str">
        <f>LEFT(Transaction[[#This Row],[item_id]],2)</f>
        <v>40</v>
      </c>
      <c r="I315" s="18">
        <v>2</v>
      </c>
      <c r="J315" s="18">
        <f>Transaction[[#This Row],[quantity]]*VLOOKUP(Transaction[[#This Row],[item_id]],Item[#All],3,TRUE)</f>
        <v>1370000</v>
      </c>
      <c r="K315" s="19">
        <v>48334</v>
      </c>
    </row>
    <row r="316" spans="1:11" ht="12.75">
      <c r="A316" s="24" t="s">
        <v>638</v>
      </c>
      <c r="B316" s="32" t="str">
        <f>RIGHT(Transaction[[#This Row],[timestamp]],5)</f>
        <v>20:26</v>
      </c>
      <c r="C316" s="24">
        <f>DATEVALUE(LEFT(Transaction[[#This Row],[timestamp]],10))</f>
        <v>44262</v>
      </c>
      <c r="D316" s="22" t="str">
        <f>TEXT(WEEKDAY(LEFT(Transaction[[#This Row],[timestamp]],10)),"dddd")</f>
        <v>Sunday</v>
      </c>
      <c r="E316" s="18" t="s">
        <v>639</v>
      </c>
      <c r="F316" s="18">
        <v>3</v>
      </c>
      <c r="G316" s="18">
        <v>3002</v>
      </c>
      <c r="H316" s="18" t="str">
        <f>LEFT(Transaction[[#This Row],[item_id]],2)</f>
        <v>30</v>
      </c>
      <c r="I316" s="18">
        <v>1</v>
      </c>
      <c r="J316" s="18">
        <f>Transaction[[#This Row],[quantity]]*VLOOKUP(Transaction[[#This Row],[item_id]],Item[#All],3,TRUE)</f>
        <v>399000</v>
      </c>
      <c r="K316" s="18">
        <v>50576</v>
      </c>
    </row>
    <row r="317" spans="1:11" ht="12.75">
      <c r="A317" s="24" t="s">
        <v>640</v>
      </c>
      <c r="B317" s="32" t="str">
        <f>RIGHT(Transaction[[#This Row],[timestamp]],5)</f>
        <v>23:00</v>
      </c>
      <c r="C317" s="24">
        <f>DATEVALUE(LEFT(Transaction[[#This Row],[timestamp]],10))</f>
        <v>44262</v>
      </c>
      <c r="D317" s="22" t="str">
        <f>TEXT(WEEKDAY(LEFT(Transaction[[#This Row],[timestamp]],10)),"dddd")</f>
        <v>Sunday</v>
      </c>
      <c r="E317" s="18" t="s">
        <v>641</v>
      </c>
      <c r="F317" s="18">
        <v>3</v>
      </c>
      <c r="G317" s="18">
        <v>2005</v>
      </c>
      <c r="H317" s="18" t="str">
        <f>LEFT(Transaction[[#This Row],[item_id]],2)</f>
        <v>20</v>
      </c>
      <c r="I317" s="18">
        <v>1</v>
      </c>
      <c r="J317" s="18">
        <f>Transaction[[#This Row],[quantity]]*VLOOKUP(Transaction[[#This Row],[item_id]],Item[#All],3,TRUE)</f>
        <v>20900000</v>
      </c>
      <c r="K317" s="18">
        <v>53406</v>
      </c>
    </row>
    <row r="318" spans="1:11" ht="12.75">
      <c r="A318" s="24" t="s">
        <v>642</v>
      </c>
      <c r="B318" s="32" t="str">
        <f>RIGHT(Transaction[[#This Row],[timestamp]],5)</f>
        <v>23:16</v>
      </c>
      <c r="C318" s="24">
        <f>DATEVALUE(LEFT(Transaction[[#This Row],[timestamp]],10))</f>
        <v>44262</v>
      </c>
      <c r="D318" s="22" t="str">
        <f>TEXT(WEEKDAY(LEFT(Transaction[[#This Row],[timestamp]],10)),"dddd")</f>
        <v>Sunday</v>
      </c>
      <c r="E318" s="18" t="s">
        <v>643</v>
      </c>
      <c r="F318" s="18">
        <v>3</v>
      </c>
      <c r="G318" s="18">
        <v>3005</v>
      </c>
      <c r="H318" s="18" t="str">
        <f>LEFT(Transaction[[#This Row],[item_id]],2)</f>
        <v>30</v>
      </c>
      <c r="I318" s="18">
        <v>1</v>
      </c>
      <c r="J318" s="18">
        <f>Transaction[[#This Row],[quantity]]*VLOOKUP(Transaction[[#This Row],[item_id]],Item[#All],3,TRUE)</f>
        <v>8990000</v>
      </c>
      <c r="K318" s="19">
        <v>47736</v>
      </c>
    </row>
    <row r="319" spans="1:11" ht="12.75">
      <c r="A319" s="24" t="s">
        <v>644</v>
      </c>
      <c r="B319" s="32" t="str">
        <f>RIGHT(Transaction[[#This Row],[timestamp]],5)</f>
        <v>23:40</v>
      </c>
      <c r="C319" s="24">
        <f>DATEVALUE(LEFT(Transaction[[#This Row],[timestamp]],10))</f>
        <v>44262</v>
      </c>
      <c r="D319" s="22" t="str">
        <f>TEXT(WEEKDAY(LEFT(Transaction[[#This Row],[timestamp]],10)),"dddd")</f>
        <v>Sunday</v>
      </c>
      <c r="E319" s="18" t="s">
        <v>645</v>
      </c>
      <c r="F319" s="18">
        <v>3</v>
      </c>
      <c r="G319" s="18">
        <v>4001</v>
      </c>
      <c r="H319" s="18" t="str">
        <f>LEFT(Transaction[[#This Row],[item_id]],2)</f>
        <v>40</v>
      </c>
      <c r="I319" s="18">
        <v>1</v>
      </c>
      <c r="J319" s="18">
        <f>Transaction[[#This Row],[quantity]]*VLOOKUP(Transaction[[#This Row],[item_id]],Item[#All],3,TRUE)</f>
        <v>177000</v>
      </c>
      <c r="K319" s="19">
        <v>46713</v>
      </c>
    </row>
    <row r="320" spans="1:11" ht="12.75">
      <c r="A320" s="24" t="s">
        <v>646</v>
      </c>
      <c r="B320" s="32" t="str">
        <f>RIGHT(Transaction[[#This Row],[timestamp]],5)</f>
        <v>22:04</v>
      </c>
      <c r="C320" s="24">
        <f>DATEVALUE(LEFT(Transaction[[#This Row],[timestamp]],10))</f>
        <v>44263</v>
      </c>
      <c r="D320" s="22" t="str">
        <f>TEXT(WEEKDAY(LEFT(Transaction[[#This Row],[timestamp]],10)),"dddd")</f>
        <v>Monday</v>
      </c>
      <c r="E320" s="18" t="s">
        <v>647</v>
      </c>
      <c r="F320" s="18">
        <v>3</v>
      </c>
      <c r="G320" s="18">
        <v>4003</v>
      </c>
      <c r="H320" s="18" t="str">
        <f>LEFT(Transaction[[#This Row],[item_id]],2)</f>
        <v>40</v>
      </c>
      <c r="I320" s="18">
        <v>1</v>
      </c>
      <c r="J320" s="18">
        <f>Transaction[[#This Row],[quantity]]*VLOOKUP(Transaction[[#This Row],[item_id]],Item[#All],3,TRUE)</f>
        <v>445000</v>
      </c>
      <c r="K320" s="19">
        <v>46605</v>
      </c>
    </row>
    <row r="321" spans="1:11" ht="12.75">
      <c r="A321" s="24" t="s">
        <v>648</v>
      </c>
      <c r="B321" s="32" t="str">
        <f>RIGHT(Transaction[[#This Row],[timestamp]],5)</f>
        <v>11:40</v>
      </c>
      <c r="C321" s="24">
        <f>DATEVALUE(LEFT(Transaction[[#This Row],[timestamp]],10))</f>
        <v>44264</v>
      </c>
      <c r="D321" s="22" t="str">
        <f>TEXT(WEEKDAY(LEFT(Transaction[[#This Row],[timestamp]],10)),"dddd")</f>
        <v>Tuesday</v>
      </c>
      <c r="E321" s="18" t="s">
        <v>649</v>
      </c>
      <c r="F321" s="18">
        <v>3</v>
      </c>
      <c r="G321" s="18">
        <v>4001</v>
      </c>
      <c r="H321" s="18" t="str">
        <f>LEFT(Transaction[[#This Row],[item_id]],2)</f>
        <v>40</v>
      </c>
      <c r="I321" s="18">
        <v>1</v>
      </c>
      <c r="J321" s="18">
        <f>Transaction[[#This Row],[quantity]]*VLOOKUP(Transaction[[#This Row],[item_id]],Item[#All],3,TRUE)</f>
        <v>177000</v>
      </c>
      <c r="K321" s="18">
        <v>49902</v>
      </c>
    </row>
    <row r="322" spans="1:11" ht="12.75">
      <c r="A322" s="24" t="s">
        <v>648</v>
      </c>
      <c r="B322" s="32" t="str">
        <f>RIGHT(Transaction[[#This Row],[timestamp]],5)</f>
        <v>11:40</v>
      </c>
      <c r="C322" s="24">
        <f>DATEVALUE(LEFT(Transaction[[#This Row],[timestamp]],10))</f>
        <v>44264</v>
      </c>
      <c r="D322" s="22" t="str">
        <f>TEXT(WEEKDAY(LEFT(Transaction[[#This Row],[timestamp]],10)),"dddd")</f>
        <v>Tuesday</v>
      </c>
      <c r="E322" s="18" t="s">
        <v>650</v>
      </c>
      <c r="F322" s="18">
        <v>4</v>
      </c>
      <c r="G322" s="18">
        <v>4004</v>
      </c>
      <c r="H322" s="18" t="str">
        <f>LEFT(Transaction[[#This Row],[item_id]],2)</f>
        <v>40</v>
      </c>
      <c r="I322" s="18">
        <v>1</v>
      </c>
      <c r="J322" s="18">
        <f>Transaction[[#This Row],[quantity]]*VLOOKUP(Transaction[[#This Row],[item_id]],Item[#All],3,TRUE)</f>
        <v>685000</v>
      </c>
      <c r="K322" s="18">
        <v>49884</v>
      </c>
    </row>
    <row r="323" spans="1:11" ht="12.75">
      <c r="A323" s="24" t="s">
        <v>651</v>
      </c>
      <c r="B323" s="32" t="str">
        <f>RIGHT(Transaction[[#This Row],[timestamp]],5)</f>
        <v>12:09</v>
      </c>
      <c r="C323" s="24">
        <f>DATEVALUE(LEFT(Transaction[[#This Row],[timestamp]],10))</f>
        <v>44264</v>
      </c>
      <c r="D323" s="22" t="str">
        <f>TEXT(WEEKDAY(LEFT(Transaction[[#This Row],[timestamp]],10)),"dddd")</f>
        <v>Tuesday</v>
      </c>
      <c r="E323" s="18" t="s">
        <v>652</v>
      </c>
      <c r="F323" s="18">
        <v>3</v>
      </c>
      <c r="G323" s="18">
        <v>3002</v>
      </c>
      <c r="H323" s="18" t="str">
        <f>LEFT(Transaction[[#This Row],[item_id]],2)</f>
        <v>30</v>
      </c>
      <c r="I323" s="18">
        <v>1</v>
      </c>
      <c r="J323" s="18">
        <f>Transaction[[#This Row],[quantity]]*VLOOKUP(Transaction[[#This Row],[item_id]],Item[#All],3,TRUE)</f>
        <v>399000</v>
      </c>
      <c r="K323" s="18">
        <v>49636</v>
      </c>
    </row>
    <row r="324" spans="1:11" ht="12.75">
      <c r="A324" s="24" t="s">
        <v>653</v>
      </c>
      <c r="B324" s="32" t="str">
        <f>RIGHT(Transaction[[#This Row],[timestamp]],5)</f>
        <v>20:08</v>
      </c>
      <c r="C324" s="24">
        <f>DATEVALUE(LEFT(Transaction[[#This Row],[timestamp]],10))</f>
        <v>44264</v>
      </c>
      <c r="D324" s="22" t="str">
        <f>TEXT(WEEKDAY(LEFT(Transaction[[#This Row],[timestamp]],10)),"dddd")</f>
        <v>Tuesday</v>
      </c>
      <c r="E324" s="18" t="s">
        <v>654</v>
      </c>
      <c r="F324" s="18">
        <v>3</v>
      </c>
      <c r="G324" s="18">
        <v>3003</v>
      </c>
      <c r="H324" s="18" t="str">
        <f>LEFT(Transaction[[#This Row],[item_id]],2)</f>
        <v>30</v>
      </c>
      <c r="I324" s="18">
        <v>1</v>
      </c>
      <c r="J324" s="18">
        <f>Transaction[[#This Row],[quantity]]*VLOOKUP(Transaction[[#This Row],[item_id]],Item[#All],3,TRUE)</f>
        <v>5490000</v>
      </c>
      <c r="K324" s="18">
        <v>52865</v>
      </c>
    </row>
    <row r="325" spans="1:11" ht="12.75">
      <c r="A325" s="24" t="s">
        <v>655</v>
      </c>
      <c r="B325" s="32" t="str">
        <f>RIGHT(Transaction[[#This Row],[timestamp]],5)</f>
        <v>23:01</v>
      </c>
      <c r="C325" s="24">
        <f>DATEVALUE(LEFT(Transaction[[#This Row],[timestamp]],10))</f>
        <v>44264</v>
      </c>
      <c r="D325" s="22" t="str">
        <f>TEXT(WEEKDAY(LEFT(Transaction[[#This Row],[timestamp]],10)),"dddd")</f>
        <v>Tuesday</v>
      </c>
      <c r="E325" s="18" t="s">
        <v>656</v>
      </c>
      <c r="F325" s="18">
        <v>3</v>
      </c>
      <c r="G325" s="18">
        <v>3003</v>
      </c>
      <c r="H325" s="18" t="str">
        <f>LEFT(Transaction[[#This Row],[item_id]],2)</f>
        <v>30</v>
      </c>
      <c r="I325" s="18">
        <v>1</v>
      </c>
      <c r="J325" s="18">
        <f>Transaction[[#This Row],[quantity]]*VLOOKUP(Transaction[[#This Row],[item_id]],Item[#All],3,TRUE)</f>
        <v>5490000</v>
      </c>
      <c r="K325" s="18">
        <v>55711</v>
      </c>
    </row>
    <row r="326" spans="1:11" ht="12.75">
      <c r="A326" s="24" t="s">
        <v>657</v>
      </c>
      <c r="B326" s="32" t="str">
        <f>RIGHT(Transaction[[#This Row],[timestamp]],5)</f>
        <v>00:17</v>
      </c>
      <c r="C326" s="24">
        <f>DATEVALUE(LEFT(Transaction[[#This Row],[timestamp]],10))</f>
        <v>44265</v>
      </c>
      <c r="D326" s="22" t="str">
        <f>TEXT(WEEKDAY(LEFT(Transaction[[#This Row],[timestamp]],10)),"dddd")</f>
        <v>Wednesday</v>
      </c>
      <c r="E326" s="18" t="s">
        <v>658</v>
      </c>
      <c r="F326" s="18">
        <v>3</v>
      </c>
      <c r="G326" s="18">
        <v>3001</v>
      </c>
      <c r="H326" s="18" t="str">
        <f>LEFT(Transaction[[#This Row],[item_id]],2)</f>
        <v>30</v>
      </c>
      <c r="I326" s="18">
        <v>1</v>
      </c>
      <c r="J326" s="18">
        <f>Transaction[[#This Row],[quantity]]*VLOOKUP(Transaction[[#This Row],[item_id]],Item[#All],3,TRUE)</f>
        <v>8500000</v>
      </c>
      <c r="K326" s="19">
        <v>47654</v>
      </c>
    </row>
    <row r="327" spans="1:11" ht="12.75">
      <c r="A327" s="24" t="s">
        <v>659</v>
      </c>
      <c r="B327" s="32" t="str">
        <f>RIGHT(Transaction[[#This Row],[timestamp]],5)</f>
        <v>08:03</v>
      </c>
      <c r="C327" s="24">
        <f>DATEVALUE(LEFT(Transaction[[#This Row],[timestamp]],10))</f>
        <v>44265</v>
      </c>
      <c r="D327" s="22" t="str">
        <f>TEXT(WEEKDAY(LEFT(Transaction[[#This Row],[timestamp]],10)),"dddd")</f>
        <v>Wednesday</v>
      </c>
      <c r="E327" s="18" t="s">
        <v>660</v>
      </c>
      <c r="F327" s="18">
        <v>3</v>
      </c>
      <c r="G327" s="18">
        <v>3004</v>
      </c>
      <c r="H327" s="18" t="str">
        <f>LEFT(Transaction[[#This Row],[item_id]],2)</f>
        <v>30</v>
      </c>
      <c r="I327" s="18">
        <v>1</v>
      </c>
      <c r="J327" s="18">
        <f>Transaction[[#This Row],[quantity]]*VLOOKUP(Transaction[[#This Row],[item_id]],Item[#All],3,TRUE)</f>
        <v>170000</v>
      </c>
      <c r="K327" s="18">
        <v>59957</v>
      </c>
    </row>
    <row r="328" spans="1:11" ht="12.75">
      <c r="A328" s="24" t="s">
        <v>661</v>
      </c>
      <c r="B328" s="32" t="str">
        <f>RIGHT(Transaction[[#This Row],[timestamp]],5)</f>
        <v>08:18</v>
      </c>
      <c r="C328" s="24">
        <f>DATEVALUE(LEFT(Transaction[[#This Row],[timestamp]],10))</f>
        <v>44265</v>
      </c>
      <c r="D328" s="22" t="str">
        <f>TEXT(WEEKDAY(LEFT(Transaction[[#This Row],[timestamp]],10)),"dddd")</f>
        <v>Wednesday</v>
      </c>
      <c r="E328" s="18" t="s">
        <v>662</v>
      </c>
      <c r="F328" s="18">
        <v>3</v>
      </c>
      <c r="G328" s="18">
        <v>4003</v>
      </c>
      <c r="H328" s="18" t="str">
        <f>LEFT(Transaction[[#This Row],[item_id]],2)</f>
        <v>40</v>
      </c>
      <c r="I328" s="18">
        <v>1</v>
      </c>
      <c r="J328" s="18">
        <f>Transaction[[#This Row],[quantity]]*VLOOKUP(Transaction[[#This Row],[item_id]],Item[#All],3,TRUE)</f>
        <v>445000</v>
      </c>
      <c r="K328" s="18">
        <v>54804</v>
      </c>
    </row>
    <row r="329" spans="1:11" ht="12.75">
      <c r="A329" s="24" t="s">
        <v>663</v>
      </c>
      <c r="B329" s="32" t="str">
        <f>RIGHT(Transaction[[#This Row],[timestamp]],5)</f>
        <v>20:12</v>
      </c>
      <c r="C329" s="24">
        <f>DATEVALUE(LEFT(Transaction[[#This Row],[timestamp]],10))</f>
        <v>44265</v>
      </c>
      <c r="D329" s="22" t="str">
        <f>TEXT(WEEKDAY(LEFT(Transaction[[#This Row],[timestamp]],10)),"dddd")</f>
        <v>Wednesday</v>
      </c>
      <c r="E329" s="18" t="s">
        <v>664</v>
      </c>
      <c r="F329" s="18">
        <v>3</v>
      </c>
      <c r="G329" s="18">
        <v>4001</v>
      </c>
      <c r="H329" s="18" t="str">
        <f>LEFT(Transaction[[#This Row],[item_id]],2)</f>
        <v>40</v>
      </c>
      <c r="I329" s="18">
        <v>1</v>
      </c>
      <c r="J329" s="18">
        <f>Transaction[[#This Row],[quantity]]*VLOOKUP(Transaction[[#This Row],[item_id]],Item[#All],3,TRUE)</f>
        <v>177000</v>
      </c>
      <c r="K329" s="19">
        <v>48411</v>
      </c>
    </row>
    <row r="330" spans="1:11" ht="12.75">
      <c r="A330" s="24" t="s">
        <v>665</v>
      </c>
      <c r="B330" s="32" t="str">
        <f>RIGHT(Transaction[[#This Row],[timestamp]],5)</f>
        <v>15:39</v>
      </c>
      <c r="C330" s="24">
        <f>DATEVALUE(LEFT(Transaction[[#This Row],[timestamp]],10))</f>
        <v>44266</v>
      </c>
      <c r="D330" s="22" t="str">
        <f>TEXT(WEEKDAY(LEFT(Transaction[[#This Row],[timestamp]],10)),"dddd")</f>
        <v>Thursday</v>
      </c>
      <c r="E330" s="18" t="s">
        <v>666</v>
      </c>
      <c r="F330" s="18">
        <v>3</v>
      </c>
      <c r="G330" s="18">
        <v>2004</v>
      </c>
      <c r="H330" s="18" t="str">
        <f>LEFT(Transaction[[#This Row],[item_id]],2)</f>
        <v>20</v>
      </c>
      <c r="I330" s="18">
        <v>1</v>
      </c>
      <c r="J330" s="18">
        <f>Transaction[[#This Row],[quantity]]*VLOOKUP(Transaction[[#This Row],[item_id]],Item[#All],3,TRUE)</f>
        <v>4090000</v>
      </c>
      <c r="K330" s="19">
        <v>48404</v>
      </c>
    </row>
    <row r="331" spans="1:11" ht="12.75">
      <c r="A331" s="24" t="s">
        <v>667</v>
      </c>
      <c r="B331" s="32" t="str">
        <f>RIGHT(Transaction[[#This Row],[timestamp]],5)</f>
        <v>22:04</v>
      </c>
      <c r="C331" s="24">
        <f>DATEVALUE(LEFT(Transaction[[#This Row],[timestamp]],10))</f>
        <v>44266</v>
      </c>
      <c r="D331" s="22" t="str">
        <f>TEXT(WEEKDAY(LEFT(Transaction[[#This Row],[timestamp]],10)),"dddd")</f>
        <v>Thursday</v>
      </c>
      <c r="E331" s="18" t="s">
        <v>668</v>
      </c>
      <c r="F331" s="18">
        <v>3</v>
      </c>
      <c r="G331" s="18">
        <v>4003</v>
      </c>
      <c r="H331" s="18" t="str">
        <f>LEFT(Transaction[[#This Row],[item_id]],2)</f>
        <v>40</v>
      </c>
      <c r="I331" s="18">
        <v>2</v>
      </c>
      <c r="J331" s="18">
        <f>Transaction[[#This Row],[quantity]]*VLOOKUP(Transaction[[#This Row],[item_id]],Item[#All],3,TRUE)</f>
        <v>890000</v>
      </c>
      <c r="K331" s="18">
        <v>51527</v>
      </c>
    </row>
    <row r="332" spans="1:11" ht="12.75">
      <c r="A332" s="24" t="s">
        <v>669</v>
      </c>
      <c r="B332" s="32" t="str">
        <f>RIGHT(Transaction[[#This Row],[timestamp]],5)</f>
        <v>00:17</v>
      </c>
      <c r="C332" s="24">
        <f>DATEVALUE(LEFT(Transaction[[#This Row],[timestamp]],10))</f>
        <v>44267</v>
      </c>
      <c r="D332" s="22" t="str">
        <f>TEXT(WEEKDAY(LEFT(Transaction[[#This Row],[timestamp]],10)),"dddd")</f>
        <v>Friday</v>
      </c>
      <c r="E332" s="18" t="s">
        <v>670</v>
      </c>
      <c r="F332" s="18">
        <v>3</v>
      </c>
      <c r="G332" s="18">
        <v>2004</v>
      </c>
      <c r="H332" s="18" t="str">
        <f>LEFT(Transaction[[#This Row],[item_id]],2)</f>
        <v>20</v>
      </c>
      <c r="I332" s="18">
        <v>1</v>
      </c>
      <c r="J332" s="18">
        <f>Transaction[[#This Row],[quantity]]*VLOOKUP(Transaction[[#This Row],[item_id]],Item[#All],3,TRUE)</f>
        <v>4090000</v>
      </c>
      <c r="K332" s="18">
        <v>50990</v>
      </c>
    </row>
    <row r="333" spans="1:11" ht="12.75">
      <c r="A333" s="24" t="s">
        <v>671</v>
      </c>
      <c r="B333" s="32" t="str">
        <f>RIGHT(Transaction[[#This Row],[timestamp]],5)</f>
        <v>07:37</v>
      </c>
      <c r="C333" s="24">
        <f>DATEVALUE(LEFT(Transaction[[#This Row],[timestamp]],10))</f>
        <v>44267</v>
      </c>
      <c r="D333" s="22" t="str">
        <f>TEXT(WEEKDAY(LEFT(Transaction[[#This Row],[timestamp]],10)),"dddd")</f>
        <v>Friday</v>
      </c>
      <c r="E333" s="18" t="s">
        <v>672</v>
      </c>
      <c r="F333" s="18">
        <v>3</v>
      </c>
      <c r="G333" s="18">
        <v>2005</v>
      </c>
      <c r="H333" s="18" t="str">
        <f>LEFT(Transaction[[#This Row],[item_id]],2)</f>
        <v>20</v>
      </c>
      <c r="I333" s="18">
        <v>1</v>
      </c>
      <c r="J333" s="18">
        <f>Transaction[[#This Row],[quantity]]*VLOOKUP(Transaction[[#This Row],[item_id]],Item[#All],3,TRUE)</f>
        <v>20900000</v>
      </c>
      <c r="K333" s="18">
        <v>49981</v>
      </c>
    </row>
    <row r="334" spans="1:11" ht="12.75">
      <c r="A334" s="24" t="s">
        <v>673</v>
      </c>
      <c r="B334" s="32" t="str">
        <f>RIGHT(Transaction[[#This Row],[timestamp]],5)</f>
        <v>13:30</v>
      </c>
      <c r="C334" s="24">
        <f>DATEVALUE(LEFT(Transaction[[#This Row],[timestamp]],10))</f>
        <v>44267</v>
      </c>
      <c r="D334" s="22" t="str">
        <f>TEXT(WEEKDAY(LEFT(Transaction[[#This Row],[timestamp]],10)),"dddd")</f>
        <v>Friday</v>
      </c>
      <c r="E334" s="18" t="s">
        <v>674</v>
      </c>
      <c r="F334" s="18">
        <v>3</v>
      </c>
      <c r="G334" s="18">
        <v>3002</v>
      </c>
      <c r="H334" s="18" t="str">
        <f>LEFT(Transaction[[#This Row],[item_id]],2)</f>
        <v>30</v>
      </c>
      <c r="I334" s="18">
        <v>1</v>
      </c>
      <c r="J334" s="18">
        <f>Transaction[[#This Row],[quantity]]*VLOOKUP(Transaction[[#This Row],[item_id]],Item[#All],3,TRUE)</f>
        <v>399000</v>
      </c>
      <c r="K334" s="18">
        <v>52289</v>
      </c>
    </row>
    <row r="335" spans="1:11" ht="12.75">
      <c r="A335" s="24" t="s">
        <v>675</v>
      </c>
      <c r="B335" s="32" t="str">
        <f>RIGHT(Transaction[[#This Row],[timestamp]],5)</f>
        <v>20:18</v>
      </c>
      <c r="C335" s="24">
        <f>DATEVALUE(LEFT(Transaction[[#This Row],[timestamp]],10))</f>
        <v>44267</v>
      </c>
      <c r="D335" s="22" t="str">
        <f>TEXT(WEEKDAY(LEFT(Transaction[[#This Row],[timestamp]],10)),"dddd")</f>
        <v>Friday</v>
      </c>
      <c r="E335" s="18" t="s">
        <v>676</v>
      </c>
      <c r="F335" s="18">
        <v>3</v>
      </c>
      <c r="G335" s="18">
        <v>3002</v>
      </c>
      <c r="H335" s="18" t="str">
        <f>LEFT(Transaction[[#This Row],[item_id]],2)</f>
        <v>30</v>
      </c>
      <c r="I335" s="18">
        <v>1</v>
      </c>
      <c r="J335" s="18">
        <f>Transaction[[#This Row],[quantity]]*VLOOKUP(Transaction[[#This Row],[item_id]],Item[#All],3,TRUE)</f>
        <v>399000</v>
      </c>
      <c r="K335" s="18">
        <v>60772</v>
      </c>
    </row>
    <row r="336" spans="1:11" ht="12.75">
      <c r="A336" s="24" t="s">
        <v>677</v>
      </c>
      <c r="B336" s="32" t="str">
        <f>RIGHT(Transaction[[#This Row],[timestamp]],5)</f>
        <v>22:15</v>
      </c>
      <c r="C336" s="24">
        <f>DATEVALUE(LEFT(Transaction[[#This Row],[timestamp]],10))</f>
        <v>44267</v>
      </c>
      <c r="D336" s="22" t="str">
        <f>TEXT(WEEKDAY(LEFT(Transaction[[#This Row],[timestamp]],10)),"dddd")</f>
        <v>Friday</v>
      </c>
      <c r="E336" s="18" t="s">
        <v>678</v>
      </c>
      <c r="F336" s="18">
        <v>3</v>
      </c>
      <c r="G336" s="18">
        <v>4002</v>
      </c>
      <c r="H336" s="18" t="str">
        <f>LEFT(Transaction[[#This Row],[item_id]],2)</f>
        <v>40</v>
      </c>
      <c r="I336" s="18">
        <v>1</v>
      </c>
      <c r="J336" s="18">
        <f>Transaction[[#This Row],[quantity]]*VLOOKUP(Transaction[[#This Row],[item_id]],Item[#All],3,TRUE)</f>
        <v>350000</v>
      </c>
      <c r="K336" s="19">
        <v>49097</v>
      </c>
    </row>
    <row r="337" spans="1:11" ht="12.75">
      <c r="A337" s="24" t="s">
        <v>679</v>
      </c>
      <c r="B337" s="32" t="str">
        <f>RIGHT(Transaction[[#This Row],[timestamp]],5)</f>
        <v>00:00</v>
      </c>
      <c r="C337" s="24">
        <f>DATEVALUE(LEFT(Transaction[[#This Row],[timestamp]],10))</f>
        <v>44268</v>
      </c>
      <c r="D337" s="22" t="str">
        <f>TEXT(WEEKDAY(LEFT(Transaction[[#This Row],[timestamp]],10)),"dddd")</f>
        <v>Saturday</v>
      </c>
      <c r="E337" s="18" t="s">
        <v>680</v>
      </c>
      <c r="F337" s="18">
        <v>3</v>
      </c>
      <c r="G337" s="18">
        <v>3002</v>
      </c>
      <c r="H337" s="18" t="str">
        <f>LEFT(Transaction[[#This Row],[item_id]],2)</f>
        <v>30</v>
      </c>
      <c r="I337" s="18">
        <v>1</v>
      </c>
      <c r="J337" s="18">
        <f>Transaction[[#This Row],[quantity]]*VLOOKUP(Transaction[[#This Row],[item_id]],Item[#All],3,TRUE)</f>
        <v>399000</v>
      </c>
      <c r="K337" s="18">
        <v>53869</v>
      </c>
    </row>
    <row r="338" spans="1:11" ht="12.75">
      <c r="A338" s="24" t="s">
        <v>679</v>
      </c>
      <c r="B338" s="32" t="str">
        <f>RIGHT(Transaction[[#This Row],[timestamp]],5)</f>
        <v>00:00</v>
      </c>
      <c r="C338" s="24">
        <f>DATEVALUE(LEFT(Transaction[[#This Row],[timestamp]],10))</f>
        <v>44268</v>
      </c>
      <c r="D338" s="22" t="str">
        <f>TEXT(WEEKDAY(LEFT(Transaction[[#This Row],[timestamp]],10)),"dddd")</f>
        <v>Saturday</v>
      </c>
      <c r="E338" s="18" t="s">
        <v>680</v>
      </c>
      <c r="F338" s="18">
        <v>3</v>
      </c>
      <c r="G338" s="18">
        <v>4004</v>
      </c>
      <c r="H338" s="18" t="str">
        <f>LEFT(Transaction[[#This Row],[item_id]],2)</f>
        <v>40</v>
      </c>
      <c r="I338" s="18">
        <v>1</v>
      </c>
      <c r="J338" s="18">
        <f>Transaction[[#This Row],[quantity]]*VLOOKUP(Transaction[[#This Row],[item_id]],Item[#All],3,TRUE)</f>
        <v>685000</v>
      </c>
      <c r="K338" s="19">
        <v>48073</v>
      </c>
    </row>
    <row r="339" spans="1:11" ht="12.75">
      <c r="A339" s="24" t="s">
        <v>681</v>
      </c>
      <c r="B339" s="32" t="str">
        <f>RIGHT(Transaction[[#This Row],[timestamp]],5)</f>
        <v>12:04</v>
      </c>
      <c r="C339" s="24">
        <f>DATEVALUE(LEFT(Transaction[[#This Row],[timestamp]],10))</f>
        <v>44268</v>
      </c>
      <c r="D339" s="22" t="str">
        <f>TEXT(WEEKDAY(LEFT(Transaction[[#This Row],[timestamp]],10)),"dddd")</f>
        <v>Saturday</v>
      </c>
      <c r="E339" s="18" t="s">
        <v>682</v>
      </c>
      <c r="F339" s="18">
        <v>3</v>
      </c>
      <c r="G339" s="18">
        <v>4002</v>
      </c>
      <c r="H339" s="18" t="str">
        <f>LEFT(Transaction[[#This Row],[item_id]],2)</f>
        <v>40</v>
      </c>
      <c r="I339" s="18">
        <v>1</v>
      </c>
      <c r="J339" s="18">
        <f>Transaction[[#This Row],[quantity]]*VLOOKUP(Transaction[[#This Row],[item_id]],Item[#All],3,TRUE)</f>
        <v>350000</v>
      </c>
      <c r="K339" s="18">
        <v>51517</v>
      </c>
    </row>
    <row r="340" spans="1:11" ht="12.75">
      <c r="A340" s="24" t="s">
        <v>683</v>
      </c>
      <c r="B340" s="32" t="str">
        <f>RIGHT(Transaction[[#This Row],[timestamp]],5)</f>
        <v>13:00</v>
      </c>
      <c r="C340" s="24">
        <f>DATEVALUE(LEFT(Transaction[[#This Row],[timestamp]],10))</f>
        <v>44268</v>
      </c>
      <c r="D340" s="22" t="str">
        <f>TEXT(WEEKDAY(LEFT(Transaction[[#This Row],[timestamp]],10)),"dddd")</f>
        <v>Saturday</v>
      </c>
      <c r="E340" s="18" t="s">
        <v>684</v>
      </c>
      <c r="F340" s="18">
        <v>3</v>
      </c>
      <c r="G340" s="18">
        <v>4002</v>
      </c>
      <c r="H340" s="18" t="str">
        <f>LEFT(Transaction[[#This Row],[item_id]],2)</f>
        <v>40</v>
      </c>
      <c r="I340" s="18">
        <v>1</v>
      </c>
      <c r="J340" s="18">
        <f>Transaction[[#This Row],[quantity]]*VLOOKUP(Transaction[[#This Row],[item_id]],Item[#All],3,TRUE)</f>
        <v>350000</v>
      </c>
      <c r="K340" s="18">
        <v>57228</v>
      </c>
    </row>
    <row r="341" spans="1:11" ht="12.75">
      <c r="A341" s="24" t="s">
        <v>685</v>
      </c>
      <c r="B341" s="32" t="str">
        <f>RIGHT(Transaction[[#This Row],[timestamp]],5)</f>
        <v>20:04</v>
      </c>
      <c r="C341" s="24">
        <f>DATEVALUE(LEFT(Transaction[[#This Row],[timestamp]],10))</f>
        <v>44268</v>
      </c>
      <c r="D341" s="22" t="str">
        <f>TEXT(WEEKDAY(LEFT(Transaction[[#This Row],[timestamp]],10)),"dddd")</f>
        <v>Saturday</v>
      </c>
      <c r="E341" s="18" t="s">
        <v>686</v>
      </c>
      <c r="F341" s="18">
        <v>3</v>
      </c>
      <c r="G341" s="18">
        <v>4002</v>
      </c>
      <c r="H341" s="18" t="str">
        <f>LEFT(Transaction[[#This Row],[item_id]],2)</f>
        <v>40</v>
      </c>
      <c r="I341" s="18">
        <v>1</v>
      </c>
      <c r="J341" s="18">
        <f>Transaction[[#This Row],[quantity]]*VLOOKUP(Transaction[[#This Row],[item_id]],Item[#All],3,TRUE)</f>
        <v>350000</v>
      </c>
      <c r="K341" s="18">
        <v>53471</v>
      </c>
    </row>
    <row r="342" spans="1:11" ht="12.75">
      <c r="A342" s="24" t="s">
        <v>687</v>
      </c>
      <c r="B342" s="32" t="str">
        <f>RIGHT(Transaction[[#This Row],[timestamp]],5)</f>
        <v>21:17</v>
      </c>
      <c r="C342" s="24">
        <f>DATEVALUE(LEFT(Transaction[[#This Row],[timestamp]],10))</f>
        <v>44268</v>
      </c>
      <c r="D342" s="22" t="str">
        <f>TEXT(WEEKDAY(LEFT(Transaction[[#This Row],[timestamp]],10)),"dddd")</f>
        <v>Saturday</v>
      </c>
      <c r="E342" s="18" t="s">
        <v>688</v>
      </c>
      <c r="F342" s="18">
        <v>3</v>
      </c>
      <c r="G342" s="18">
        <v>2004</v>
      </c>
      <c r="H342" s="18" t="str">
        <f>LEFT(Transaction[[#This Row],[item_id]],2)</f>
        <v>20</v>
      </c>
      <c r="I342" s="18">
        <v>1</v>
      </c>
      <c r="J342" s="18">
        <f>Transaction[[#This Row],[quantity]]*VLOOKUP(Transaction[[#This Row],[item_id]],Item[#All],3,TRUE)</f>
        <v>4090000</v>
      </c>
      <c r="K342" s="18">
        <v>50789</v>
      </c>
    </row>
    <row r="343" spans="1:11" ht="12.75">
      <c r="A343" s="24" t="s">
        <v>689</v>
      </c>
      <c r="B343" s="32" t="str">
        <f>RIGHT(Transaction[[#This Row],[timestamp]],5)</f>
        <v>23:36</v>
      </c>
      <c r="C343" s="24">
        <f>DATEVALUE(LEFT(Transaction[[#This Row],[timestamp]],10))</f>
        <v>44268</v>
      </c>
      <c r="D343" s="22" t="str">
        <f>TEXT(WEEKDAY(LEFT(Transaction[[#This Row],[timestamp]],10)),"dddd")</f>
        <v>Saturday</v>
      </c>
      <c r="E343" s="18" t="s">
        <v>690</v>
      </c>
      <c r="F343" s="18">
        <v>3</v>
      </c>
      <c r="G343" s="18">
        <v>4004</v>
      </c>
      <c r="H343" s="18" t="str">
        <f>LEFT(Transaction[[#This Row],[item_id]],2)</f>
        <v>40</v>
      </c>
      <c r="I343" s="18">
        <v>1</v>
      </c>
      <c r="J343" s="18">
        <f>Transaction[[#This Row],[quantity]]*VLOOKUP(Transaction[[#This Row],[item_id]],Item[#All],3,TRUE)</f>
        <v>685000</v>
      </c>
      <c r="K343" s="18">
        <v>48918</v>
      </c>
    </row>
    <row r="344" spans="1:11" ht="12.75">
      <c r="A344" s="24" t="s">
        <v>691</v>
      </c>
      <c r="B344" s="32" t="str">
        <f>RIGHT(Transaction[[#This Row],[timestamp]],5)</f>
        <v>16:02</v>
      </c>
      <c r="C344" s="24">
        <f>DATEVALUE(LEFT(Transaction[[#This Row],[timestamp]],10))</f>
        <v>44269</v>
      </c>
      <c r="D344" s="22" t="str">
        <f>TEXT(WEEKDAY(LEFT(Transaction[[#This Row],[timestamp]],10)),"dddd")</f>
        <v>Sunday</v>
      </c>
      <c r="E344" s="18" t="s">
        <v>692</v>
      </c>
      <c r="F344" s="18">
        <v>3</v>
      </c>
      <c r="G344" s="18">
        <v>3002</v>
      </c>
      <c r="H344" s="18" t="str">
        <f>LEFT(Transaction[[#This Row],[item_id]],2)</f>
        <v>30</v>
      </c>
      <c r="I344" s="18">
        <v>1</v>
      </c>
      <c r="J344" s="18">
        <f>Transaction[[#This Row],[quantity]]*VLOOKUP(Transaction[[#This Row],[item_id]],Item[#All],3,TRUE)</f>
        <v>399000</v>
      </c>
      <c r="K344" s="18">
        <v>54965</v>
      </c>
    </row>
    <row r="345" spans="1:11" ht="12.75">
      <c r="A345" s="24" t="s">
        <v>693</v>
      </c>
      <c r="B345" s="32" t="str">
        <f>RIGHT(Transaction[[#This Row],[timestamp]],5)</f>
        <v>16:17</v>
      </c>
      <c r="C345" s="24">
        <f>DATEVALUE(LEFT(Transaction[[#This Row],[timestamp]],10))</f>
        <v>44269</v>
      </c>
      <c r="D345" s="22" t="str">
        <f>TEXT(WEEKDAY(LEFT(Transaction[[#This Row],[timestamp]],10)),"dddd")</f>
        <v>Sunday</v>
      </c>
      <c r="E345" s="18" t="s">
        <v>694</v>
      </c>
      <c r="F345" s="18">
        <v>3</v>
      </c>
      <c r="G345" s="18">
        <v>3001</v>
      </c>
      <c r="H345" s="18" t="str">
        <f>LEFT(Transaction[[#This Row],[item_id]],2)</f>
        <v>30</v>
      </c>
      <c r="I345" s="18">
        <v>1</v>
      </c>
      <c r="J345" s="18">
        <f>Transaction[[#This Row],[quantity]]*VLOOKUP(Transaction[[#This Row],[item_id]],Item[#All],3,TRUE)</f>
        <v>8500000</v>
      </c>
      <c r="K345" s="19">
        <v>47470</v>
      </c>
    </row>
    <row r="346" spans="1:11" ht="12.75">
      <c r="A346" s="24" t="s">
        <v>695</v>
      </c>
      <c r="B346" s="32" t="str">
        <f>RIGHT(Transaction[[#This Row],[timestamp]],5)</f>
        <v>16:59</v>
      </c>
      <c r="C346" s="24">
        <f>DATEVALUE(LEFT(Transaction[[#This Row],[timestamp]],10))</f>
        <v>44269</v>
      </c>
      <c r="D346" s="22" t="str">
        <f>TEXT(WEEKDAY(LEFT(Transaction[[#This Row],[timestamp]],10)),"dddd")</f>
        <v>Sunday</v>
      </c>
      <c r="E346" s="18" t="s">
        <v>696</v>
      </c>
      <c r="F346" s="18">
        <v>3</v>
      </c>
      <c r="G346" s="18">
        <v>2002</v>
      </c>
      <c r="H346" s="18" t="str">
        <f>LEFT(Transaction[[#This Row],[item_id]],2)</f>
        <v>20</v>
      </c>
      <c r="I346" s="18">
        <v>1</v>
      </c>
      <c r="J346" s="18">
        <f>Transaction[[#This Row],[quantity]]*VLOOKUP(Transaction[[#This Row],[item_id]],Item[#All],3,TRUE)</f>
        <v>10000000</v>
      </c>
      <c r="K346" s="18">
        <v>55694</v>
      </c>
    </row>
    <row r="347" spans="1:11" ht="12.75">
      <c r="A347" s="24" t="s">
        <v>697</v>
      </c>
      <c r="B347" s="32" t="str">
        <f>RIGHT(Transaction[[#This Row],[timestamp]],5)</f>
        <v>20:13</v>
      </c>
      <c r="C347" s="24">
        <f>DATEVALUE(LEFT(Transaction[[#This Row],[timestamp]],10))</f>
        <v>44269</v>
      </c>
      <c r="D347" s="22" t="str">
        <f>TEXT(WEEKDAY(LEFT(Transaction[[#This Row],[timestamp]],10)),"dddd")</f>
        <v>Sunday</v>
      </c>
      <c r="E347" s="18" t="s">
        <v>698</v>
      </c>
      <c r="F347" s="18">
        <v>3</v>
      </c>
      <c r="G347" s="18">
        <v>4001</v>
      </c>
      <c r="H347" s="18" t="str">
        <f>LEFT(Transaction[[#This Row],[item_id]],2)</f>
        <v>40</v>
      </c>
      <c r="I347" s="18">
        <v>1</v>
      </c>
      <c r="J347" s="18">
        <f>Transaction[[#This Row],[quantity]]*VLOOKUP(Transaction[[#This Row],[item_id]],Item[#All],3,TRUE)</f>
        <v>177000</v>
      </c>
      <c r="K347" s="18">
        <v>53612</v>
      </c>
    </row>
    <row r="348" spans="1:11" ht="12.75">
      <c r="A348" s="24" t="s">
        <v>699</v>
      </c>
      <c r="B348" s="32" t="str">
        <f>RIGHT(Transaction[[#This Row],[timestamp]],5)</f>
        <v>21:04</v>
      </c>
      <c r="C348" s="24">
        <f>DATEVALUE(LEFT(Transaction[[#This Row],[timestamp]],10))</f>
        <v>44269</v>
      </c>
      <c r="D348" s="22" t="str">
        <f>TEXT(WEEKDAY(LEFT(Transaction[[#This Row],[timestamp]],10)),"dddd")</f>
        <v>Sunday</v>
      </c>
      <c r="E348" s="18" t="s">
        <v>700</v>
      </c>
      <c r="F348" s="18">
        <v>3</v>
      </c>
      <c r="G348" s="18">
        <v>4005</v>
      </c>
      <c r="H348" s="18" t="str">
        <f>LEFT(Transaction[[#This Row],[item_id]],2)</f>
        <v>40</v>
      </c>
      <c r="I348" s="18">
        <v>1</v>
      </c>
      <c r="J348" s="18">
        <f>Transaction[[#This Row],[quantity]]*VLOOKUP(Transaction[[#This Row],[item_id]],Item[#All],3,TRUE)</f>
        <v>220000</v>
      </c>
      <c r="K348" s="18">
        <v>53810</v>
      </c>
    </row>
    <row r="349" spans="1:11" ht="12.75">
      <c r="A349" s="24" t="s">
        <v>701</v>
      </c>
      <c r="B349" s="32" t="str">
        <f>RIGHT(Transaction[[#This Row],[timestamp]],5)</f>
        <v>21:19</v>
      </c>
      <c r="C349" s="24">
        <f>DATEVALUE(LEFT(Transaction[[#This Row],[timestamp]],10))</f>
        <v>44269</v>
      </c>
      <c r="D349" s="22" t="str">
        <f>TEXT(WEEKDAY(LEFT(Transaction[[#This Row],[timestamp]],10)),"dddd")</f>
        <v>Sunday</v>
      </c>
      <c r="E349" s="18" t="s">
        <v>702</v>
      </c>
      <c r="F349" s="18">
        <v>1</v>
      </c>
      <c r="G349" s="18">
        <v>3003</v>
      </c>
      <c r="H349" s="18" t="str">
        <f>LEFT(Transaction[[#This Row],[item_id]],2)</f>
        <v>30</v>
      </c>
      <c r="I349" s="18">
        <v>1</v>
      </c>
      <c r="J349" s="18">
        <f>Transaction[[#This Row],[quantity]]*VLOOKUP(Transaction[[#This Row],[item_id]],Item[#All],3,TRUE)</f>
        <v>5490000</v>
      </c>
      <c r="K349" s="19">
        <v>48272</v>
      </c>
    </row>
    <row r="350" spans="1:11" ht="12.75">
      <c r="A350" s="24" t="s">
        <v>703</v>
      </c>
      <c r="B350" s="32" t="str">
        <f>RIGHT(Transaction[[#This Row],[timestamp]],5)</f>
        <v>22:23</v>
      </c>
      <c r="C350" s="24">
        <f>DATEVALUE(LEFT(Transaction[[#This Row],[timestamp]],10))</f>
        <v>44269</v>
      </c>
      <c r="D350" s="22" t="str">
        <f>TEXT(WEEKDAY(LEFT(Transaction[[#This Row],[timestamp]],10)),"dddd")</f>
        <v>Sunday</v>
      </c>
      <c r="E350" s="18" t="s">
        <v>704</v>
      </c>
      <c r="F350" s="18">
        <v>3</v>
      </c>
      <c r="G350" s="18">
        <v>3002</v>
      </c>
      <c r="H350" s="18" t="str">
        <f>LEFT(Transaction[[#This Row],[item_id]],2)</f>
        <v>30</v>
      </c>
      <c r="I350" s="18">
        <v>1</v>
      </c>
      <c r="J350" s="18">
        <f>Transaction[[#This Row],[quantity]]*VLOOKUP(Transaction[[#This Row],[item_id]],Item[#All],3,TRUE)</f>
        <v>399000</v>
      </c>
      <c r="K350" s="18">
        <v>55436</v>
      </c>
    </row>
    <row r="351" spans="1:11" ht="12.75">
      <c r="A351" s="24" t="s">
        <v>705</v>
      </c>
      <c r="B351" s="32" t="str">
        <f>RIGHT(Transaction[[#This Row],[timestamp]],5)</f>
        <v>22:51</v>
      </c>
      <c r="C351" s="24">
        <f>DATEVALUE(LEFT(Transaction[[#This Row],[timestamp]],10))</f>
        <v>44269</v>
      </c>
      <c r="D351" s="22" t="str">
        <f>TEXT(WEEKDAY(LEFT(Transaction[[#This Row],[timestamp]],10)),"dddd")</f>
        <v>Sunday</v>
      </c>
      <c r="E351" s="18" t="s">
        <v>706</v>
      </c>
      <c r="F351" s="18">
        <v>3</v>
      </c>
      <c r="G351" s="18">
        <v>4003</v>
      </c>
      <c r="H351" s="18" t="str">
        <f>LEFT(Transaction[[#This Row],[item_id]],2)</f>
        <v>40</v>
      </c>
      <c r="I351" s="18">
        <v>1</v>
      </c>
      <c r="J351" s="18">
        <f>Transaction[[#This Row],[quantity]]*VLOOKUP(Transaction[[#This Row],[item_id]],Item[#All],3,TRUE)</f>
        <v>445000</v>
      </c>
      <c r="K351" s="18">
        <v>53958</v>
      </c>
    </row>
    <row r="352" spans="1:11" ht="12.75">
      <c r="A352" s="24" t="s">
        <v>707</v>
      </c>
      <c r="B352" s="32" t="str">
        <f>RIGHT(Transaction[[#This Row],[timestamp]],5)</f>
        <v>23:13</v>
      </c>
      <c r="C352" s="24">
        <f>DATEVALUE(LEFT(Transaction[[#This Row],[timestamp]],10))</f>
        <v>44269</v>
      </c>
      <c r="D352" s="22" t="str">
        <f>TEXT(WEEKDAY(LEFT(Transaction[[#This Row],[timestamp]],10)),"dddd")</f>
        <v>Sunday</v>
      </c>
      <c r="E352" s="18" t="s">
        <v>708</v>
      </c>
      <c r="F352" s="18">
        <v>3</v>
      </c>
      <c r="G352" s="18">
        <v>3002</v>
      </c>
      <c r="H352" s="18" t="str">
        <f>LEFT(Transaction[[#This Row],[item_id]],2)</f>
        <v>30</v>
      </c>
      <c r="I352" s="18">
        <v>1</v>
      </c>
      <c r="J352" s="18">
        <f>Transaction[[#This Row],[quantity]]*VLOOKUP(Transaction[[#This Row],[item_id]],Item[#All],3,TRUE)</f>
        <v>399000</v>
      </c>
      <c r="K352" s="18">
        <v>49334</v>
      </c>
    </row>
    <row r="353" spans="1:11" ht="12.75">
      <c r="A353" s="24" t="s">
        <v>709</v>
      </c>
      <c r="B353" s="32" t="str">
        <f>RIGHT(Transaction[[#This Row],[timestamp]],5)</f>
        <v>00:01</v>
      </c>
      <c r="C353" s="24">
        <f>DATEVALUE(LEFT(Transaction[[#This Row],[timestamp]],10))</f>
        <v>44271</v>
      </c>
      <c r="D353" s="22" t="str">
        <f>TEXT(WEEKDAY(LEFT(Transaction[[#This Row],[timestamp]],10)),"dddd")</f>
        <v>Tuesday</v>
      </c>
      <c r="E353" s="18" t="s">
        <v>710</v>
      </c>
      <c r="F353" s="18">
        <v>3</v>
      </c>
      <c r="G353" s="18">
        <v>4004</v>
      </c>
      <c r="H353" s="18" t="str">
        <f>LEFT(Transaction[[#This Row],[item_id]],2)</f>
        <v>40</v>
      </c>
      <c r="I353" s="18">
        <v>1</v>
      </c>
      <c r="J353" s="18">
        <f>Transaction[[#This Row],[quantity]]*VLOOKUP(Transaction[[#This Row],[item_id]],Item[#All],3,TRUE)</f>
        <v>685000</v>
      </c>
      <c r="K353" s="18">
        <v>55617</v>
      </c>
    </row>
    <row r="354" spans="1:11" ht="12.75">
      <c r="A354" s="24" t="s">
        <v>709</v>
      </c>
      <c r="B354" s="32" t="str">
        <f>RIGHT(Transaction[[#This Row],[timestamp]],5)</f>
        <v>00:01</v>
      </c>
      <c r="C354" s="24">
        <f>DATEVALUE(LEFT(Transaction[[#This Row],[timestamp]],10))</f>
        <v>44271</v>
      </c>
      <c r="D354" s="22" t="str">
        <f>TEXT(WEEKDAY(LEFT(Transaction[[#This Row],[timestamp]],10)),"dddd")</f>
        <v>Tuesday</v>
      </c>
      <c r="E354" s="18" t="s">
        <v>711</v>
      </c>
      <c r="F354" s="18">
        <v>3</v>
      </c>
      <c r="G354" s="18">
        <v>4002</v>
      </c>
      <c r="H354" s="18" t="str">
        <f>LEFT(Transaction[[#This Row],[item_id]],2)</f>
        <v>40</v>
      </c>
      <c r="I354" s="18">
        <v>1</v>
      </c>
      <c r="J354" s="18">
        <f>Transaction[[#This Row],[quantity]]*VLOOKUP(Transaction[[#This Row],[item_id]],Item[#All],3,TRUE)</f>
        <v>350000</v>
      </c>
      <c r="K354" s="18">
        <v>55454</v>
      </c>
    </row>
    <row r="355" spans="1:11" ht="12.75">
      <c r="A355" s="24" t="s">
        <v>712</v>
      </c>
      <c r="B355" s="32" t="str">
        <f>RIGHT(Transaction[[#This Row],[timestamp]],5)</f>
        <v>07:02</v>
      </c>
      <c r="C355" s="24">
        <f>DATEVALUE(LEFT(Transaction[[#This Row],[timestamp]],10))</f>
        <v>44271</v>
      </c>
      <c r="D355" s="22" t="str">
        <f>TEXT(WEEKDAY(LEFT(Transaction[[#This Row],[timestamp]],10)),"dddd")</f>
        <v>Tuesday</v>
      </c>
      <c r="E355" s="18" t="s">
        <v>713</v>
      </c>
      <c r="F355" s="18">
        <v>3</v>
      </c>
      <c r="G355" s="18">
        <v>2004</v>
      </c>
      <c r="H355" s="18" t="str">
        <f>LEFT(Transaction[[#This Row],[item_id]],2)</f>
        <v>20</v>
      </c>
      <c r="I355" s="18">
        <v>1</v>
      </c>
      <c r="J355" s="18">
        <f>Transaction[[#This Row],[quantity]]*VLOOKUP(Transaction[[#This Row],[item_id]],Item[#All],3,TRUE)</f>
        <v>4090000</v>
      </c>
      <c r="K355" s="18">
        <v>55746</v>
      </c>
    </row>
    <row r="356" spans="1:11" ht="12.75">
      <c r="A356" s="24" t="s">
        <v>714</v>
      </c>
      <c r="B356" s="32" t="str">
        <f>RIGHT(Transaction[[#This Row],[timestamp]],5)</f>
        <v>08:19</v>
      </c>
      <c r="C356" s="24">
        <f>DATEVALUE(LEFT(Transaction[[#This Row],[timestamp]],10))</f>
        <v>44271</v>
      </c>
      <c r="D356" s="22" t="str">
        <f>TEXT(WEEKDAY(LEFT(Transaction[[#This Row],[timestamp]],10)),"dddd")</f>
        <v>Tuesday</v>
      </c>
      <c r="E356" s="18" t="s">
        <v>715</v>
      </c>
      <c r="F356" s="18">
        <v>3</v>
      </c>
      <c r="G356" s="18">
        <v>4002</v>
      </c>
      <c r="H356" s="18" t="str">
        <f>LEFT(Transaction[[#This Row],[item_id]],2)</f>
        <v>40</v>
      </c>
      <c r="I356" s="18">
        <v>1</v>
      </c>
      <c r="J356" s="18">
        <f>Transaction[[#This Row],[quantity]]*VLOOKUP(Transaction[[#This Row],[item_id]],Item[#All],3,TRUE)</f>
        <v>350000</v>
      </c>
      <c r="K356" s="18">
        <v>60894</v>
      </c>
    </row>
    <row r="357" spans="1:11" ht="12.75">
      <c r="A357" s="24" t="s">
        <v>716</v>
      </c>
      <c r="B357" s="32" t="str">
        <f>RIGHT(Transaction[[#This Row],[timestamp]],5)</f>
        <v>13:27</v>
      </c>
      <c r="C357" s="24">
        <f>DATEVALUE(LEFT(Transaction[[#This Row],[timestamp]],10))</f>
        <v>44271</v>
      </c>
      <c r="D357" s="22" t="str">
        <f>TEXT(WEEKDAY(LEFT(Transaction[[#This Row],[timestamp]],10)),"dddd")</f>
        <v>Tuesday</v>
      </c>
      <c r="E357" s="18" t="s">
        <v>717</v>
      </c>
      <c r="F357" s="18">
        <v>3</v>
      </c>
      <c r="G357" s="18">
        <v>4003</v>
      </c>
      <c r="H357" s="18" t="str">
        <f>LEFT(Transaction[[#This Row],[item_id]],2)</f>
        <v>40</v>
      </c>
      <c r="I357" s="18">
        <v>1</v>
      </c>
      <c r="J357" s="18">
        <f>Transaction[[#This Row],[quantity]]*VLOOKUP(Transaction[[#This Row],[item_id]],Item[#All],3,TRUE)</f>
        <v>445000</v>
      </c>
      <c r="K357" s="19">
        <v>46594</v>
      </c>
    </row>
    <row r="358" spans="1:11" ht="12.75">
      <c r="A358" s="24" t="s">
        <v>718</v>
      </c>
      <c r="B358" s="32" t="str">
        <f>RIGHT(Transaction[[#This Row],[timestamp]],5)</f>
        <v>20:17</v>
      </c>
      <c r="C358" s="24">
        <f>DATEVALUE(LEFT(Transaction[[#This Row],[timestamp]],10))</f>
        <v>44271</v>
      </c>
      <c r="D358" s="22" t="str">
        <f>TEXT(WEEKDAY(LEFT(Transaction[[#This Row],[timestamp]],10)),"dddd")</f>
        <v>Tuesday</v>
      </c>
      <c r="E358" s="18" t="s">
        <v>719</v>
      </c>
      <c r="F358" s="18">
        <v>3</v>
      </c>
      <c r="G358" s="18">
        <v>3002</v>
      </c>
      <c r="H358" s="18" t="str">
        <f>LEFT(Transaction[[#This Row],[item_id]],2)</f>
        <v>30</v>
      </c>
      <c r="I358" s="18">
        <v>1</v>
      </c>
      <c r="J358" s="18">
        <f>Transaction[[#This Row],[quantity]]*VLOOKUP(Transaction[[#This Row],[item_id]],Item[#All],3,TRUE)</f>
        <v>399000</v>
      </c>
      <c r="K358" s="19">
        <v>47508</v>
      </c>
    </row>
    <row r="359" spans="1:11" ht="12.75">
      <c r="A359" s="24" t="s">
        <v>720</v>
      </c>
      <c r="B359" s="32" t="str">
        <f>RIGHT(Transaction[[#This Row],[timestamp]],5)</f>
        <v>22:01</v>
      </c>
      <c r="C359" s="24">
        <f>DATEVALUE(LEFT(Transaction[[#This Row],[timestamp]],10))</f>
        <v>44271</v>
      </c>
      <c r="D359" s="22" t="str">
        <f>TEXT(WEEKDAY(LEFT(Transaction[[#This Row],[timestamp]],10)),"dddd")</f>
        <v>Tuesday</v>
      </c>
      <c r="E359" s="18" t="s">
        <v>721</v>
      </c>
      <c r="F359" s="18">
        <v>3</v>
      </c>
      <c r="G359" s="18">
        <v>4005</v>
      </c>
      <c r="H359" s="18" t="str">
        <f>LEFT(Transaction[[#This Row],[item_id]],2)</f>
        <v>40</v>
      </c>
      <c r="I359" s="18">
        <v>1</v>
      </c>
      <c r="J359" s="18">
        <f>Transaction[[#This Row],[quantity]]*VLOOKUP(Transaction[[#This Row],[item_id]],Item[#All],3,TRUE)</f>
        <v>220000</v>
      </c>
      <c r="K359" s="19">
        <v>49414</v>
      </c>
    </row>
    <row r="360" spans="1:11" ht="12.75">
      <c r="A360" s="24" t="s">
        <v>722</v>
      </c>
      <c r="B360" s="32" t="str">
        <f>RIGHT(Transaction[[#This Row],[timestamp]],5)</f>
        <v>11:03</v>
      </c>
      <c r="C360" s="24">
        <f>DATEVALUE(LEFT(Transaction[[#This Row],[timestamp]],10))</f>
        <v>44272</v>
      </c>
      <c r="D360" s="22" t="str">
        <f>TEXT(WEEKDAY(LEFT(Transaction[[#This Row],[timestamp]],10)),"dddd")</f>
        <v>Wednesday</v>
      </c>
      <c r="E360" s="18" t="s">
        <v>723</v>
      </c>
      <c r="F360" s="18">
        <v>3</v>
      </c>
      <c r="G360" s="18">
        <v>4003</v>
      </c>
      <c r="H360" s="18" t="str">
        <f>LEFT(Transaction[[#This Row],[item_id]],2)</f>
        <v>40</v>
      </c>
      <c r="I360" s="18">
        <v>1</v>
      </c>
      <c r="J360" s="18">
        <f>Transaction[[#This Row],[quantity]]*VLOOKUP(Transaction[[#This Row],[item_id]],Item[#All],3,TRUE)</f>
        <v>445000</v>
      </c>
      <c r="K360" s="18">
        <v>49338</v>
      </c>
    </row>
    <row r="361" spans="1:11" ht="12.75">
      <c r="A361" s="24" t="s">
        <v>724</v>
      </c>
      <c r="B361" s="32" t="str">
        <f>RIGHT(Transaction[[#This Row],[timestamp]],5)</f>
        <v>12:21</v>
      </c>
      <c r="C361" s="24">
        <f>DATEVALUE(LEFT(Transaction[[#This Row],[timestamp]],10))</f>
        <v>44272</v>
      </c>
      <c r="D361" s="22" t="str">
        <f>TEXT(WEEKDAY(LEFT(Transaction[[#This Row],[timestamp]],10)),"dddd")</f>
        <v>Wednesday</v>
      </c>
      <c r="E361" s="18" t="s">
        <v>725</v>
      </c>
      <c r="F361" s="18">
        <v>3</v>
      </c>
      <c r="G361" s="18">
        <v>4001</v>
      </c>
      <c r="H361" s="18" t="str">
        <f>LEFT(Transaction[[#This Row],[item_id]],2)</f>
        <v>40</v>
      </c>
      <c r="I361" s="18">
        <v>1</v>
      </c>
      <c r="J361" s="18">
        <f>Transaction[[#This Row],[quantity]]*VLOOKUP(Transaction[[#This Row],[item_id]],Item[#All],3,TRUE)</f>
        <v>177000</v>
      </c>
      <c r="K361" s="18">
        <v>55378</v>
      </c>
    </row>
    <row r="362" spans="1:11" ht="12.75">
      <c r="A362" s="24" t="s">
        <v>724</v>
      </c>
      <c r="B362" s="32" t="str">
        <f>RIGHT(Transaction[[#This Row],[timestamp]],5)</f>
        <v>12:21</v>
      </c>
      <c r="C362" s="24">
        <f>DATEVALUE(LEFT(Transaction[[#This Row],[timestamp]],10))</f>
        <v>44272</v>
      </c>
      <c r="D362" s="22" t="str">
        <f>TEXT(WEEKDAY(LEFT(Transaction[[#This Row],[timestamp]],10)),"dddd")</f>
        <v>Wednesday</v>
      </c>
      <c r="E362" s="18" t="s">
        <v>726</v>
      </c>
      <c r="F362" s="18">
        <v>3</v>
      </c>
      <c r="G362" s="18">
        <v>4003</v>
      </c>
      <c r="H362" s="18" t="str">
        <f>LEFT(Transaction[[#This Row],[item_id]],2)</f>
        <v>40</v>
      </c>
      <c r="I362" s="18">
        <v>1</v>
      </c>
      <c r="J362" s="18">
        <f>Transaction[[#This Row],[quantity]]*VLOOKUP(Transaction[[#This Row],[item_id]],Item[#All],3,TRUE)</f>
        <v>445000</v>
      </c>
      <c r="K362" s="18">
        <v>55794</v>
      </c>
    </row>
    <row r="363" spans="1:11" ht="12.75">
      <c r="A363" s="24" t="s">
        <v>727</v>
      </c>
      <c r="B363" s="32" t="str">
        <f>RIGHT(Transaction[[#This Row],[timestamp]],5)</f>
        <v>12:31</v>
      </c>
      <c r="C363" s="24">
        <f>DATEVALUE(LEFT(Transaction[[#This Row],[timestamp]],10))</f>
        <v>44272</v>
      </c>
      <c r="D363" s="22" t="str">
        <f>TEXT(WEEKDAY(LEFT(Transaction[[#This Row],[timestamp]],10)),"dddd")</f>
        <v>Wednesday</v>
      </c>
      <c r="E363" s="18" t="s">
        <v>728</v>
      </c>
      <c r="F363" s="18">
        <v>3</v>
      </c>
      <c r="G363" s="18">
        <v>2002</v>
      </c>
      <c r="H363" s="18" t="str">
        <f>LEFT(Transaction[[#This Row],[item_id]],2)</f>
        <v>20</v>
      </c>
      <c r="I363" s="18">
        <v>1</v>
      </c>
      <c r="J363" s="18">
        <f>Transaction[[#This Row],[quantity]]*VLOOKUP(Transaction[[#This Row],[item_id]],Item[#All],3,TRUE)</f>
        <v>10000000</v>
      </c>
      <c r="K363" s="18">
        <v>56113</v>
      </c>
    </row>
    <row r="364" spans="1:11" ht="12.75">
      <c r="A364" s="24" t="s">
        <v>729</v>
      </c>
      <c r="B364" s="32" t="str">
        <f>RIGHT(Transaction[[#This Row],[timestamp]],5)</f>
        <v>13:22</v>
      </c>
      <c r="C364" s="24">
        <f>DATEVALUE(LEFT(Transaction[[#This Row],[timestamp]],10))</f>
        <v>44272</v>
      </c>
      <c r="D364" s="22" t="str">
        <f>TEXT(WEEKDAY(LEFT(Transaction[[#This Row],[timestamp]],10)),"dddd")</f>
        <v>Wednesday</v>
      </c>
      <c r="E364" s="18" t="s">
        <v>730</v>
      </c>
      <c r="F364" s="18">
        <v>3</v>
      </c>
      <c r="G364" s="18">
        <v>4004</v>
      </c>
      <c r="H364" s="18" t="str">
        <f>LEFT(Transaction[[#This Row],[item_id]],2)</f>
        <v>40</v>
      </c>
      <c r="I364" s="18">
        <v>1</v>
      </c>
      <c r="J364" s="18">
        <f>Transaction[[#This Row],[quantity]]*VLOOKUP(Transaction[[#This Row],[item_id]],Item[#All],3,TRUE)</f>
        <v>685000</v>
      </c>
      <c r="K364" s="18">
        <v>54268</v>
      </c>
    </row>
    <row r="365" spans="1:11" ht="12.75">
      <c r="A365" s="24" t="s">
        <v>731</v>
      </c>
      <c r="B365" s="32" t="str">
        <f>RIGHT(Transaction[[#This Row],[timestamp]],5)</f>
        <v>13:43</v>
      </c>
      <c r="C365" s="24">
        <f>DATEVALUE(LEFT(Transaction[[#This Row],[timestamp]],10))</f>
        <v>44272</v>
      </c>
      <c r="D365" s="22" t="str">
        <f>TEXT(WEEKDAY(LEFT(Transaction[[#This Row],[timestamp]],10)),"dddd")</f>
        <v>Wednesday</v>
      </c>
      <c r="E365" s="18" t="s">
        <v>732</v>
      </c>
      <c r="F365" s="18">
        <v>3</v>
      </c>
      <c r="G365" s="18">
        <v>4001</v>
      </c>
      <c r="H365" s="18" t="str">
        <f>LEFT(Transaction[[#This Row],[item_id]],2)</f>
        <v>40</v>
      </c>
      <c r="I365" s="18">
        <v>1</v>
      </c>
      <c r="J365" s="18">
        <f>Transaction[[#This Row],[quantity]]*VLOOKUP(Transaction[[#This Row],[item_id]],Item[#All],3,TRUE)</f>
        <v>177000</v>
      </c>
      <c r="K365" s="18">
        <v>57336</v>
      </c>
    </row>
    <row r="366" spans="1:11" ht="12.75">
      <c r="A366" s="24" t="s">
        <v>733</v>
      </c>
      <c r="B366" s="32" t="str">
        <f>RIGHT(Transaction[[#This Row],[timestamp]],5)</f>
        <v>00:21</v>
      </c>
      <c r="C366" s="24">
        <f>DATEVALUE(LEFT(Transaction[[#This Row],[timestamp]],10))</f>
        <v>44273</v>
      </c>
      <c r="D366" s="22" t="str">
        <f>TEXT(WEEKDAY(LEFT(Transaction[[#This Row],[timestamp]],10)),"dddd")</f>
        <v>Thursday</v>
      </c>
      <c r="E366" s="18" t="s">
        <v>734</v>
      </c>
      <c r="F366" s="18">
        <v>3</v>
      </c>
      <c r="G366" s="18">
        <v>2004</v>
      </c>
      <c r="H366" s="18" t="str">
        <f>LEFT(Transaction[[#This Row],[item_id]],2)</f>
        <v>20</v>
      </c>
      <c r="I366" s="18">
        <v>1</v>
      </c>
      <c r="J366" s="18">
        <f>Transaction[[#This Row],[quantity]]*VLOOKUP(Transaction[[#This Row],[item_id]],Item[#All],3,TRUE)</f>
        <v>4090000</v>
      </c>
      <c r="K366" s="18">
        <v>55920</v>
      </c>
    </row>
    <row r="367" spans="1:11" ht="12.75">
      <c r="A367" s="24" t="s">
        <v>735</v>
      </c>
      <c r="B367" s="32" t="str">
        <f>RIGHT(Transaction[[#This Row],[timestamp]],5)</f>
        <v>12:59</v>
      </c>
      <c r="C367" s="24">
        <f>DATEVALUE(LEFT(Transaction[[#This Row],[timestamp]],10))</f>
        <v>44273</v>
      </c>
      <c r="D367" s="22" t="str">
        <f>TEXT(WEEKDAY(LEFT(Transaction[[#This Row],[timestamp]],10)),"dddd")</f>
        <v>Thursday</v>
      </c>
      <c r="E367" s="18" t="s">
        <v>736</v>
      </c>
      <c r="F367" s="18">
        <v>3</v>
      </c>
      <c r="G367" s="18">
        <v>4004</v>
      </c>
      <c r="H367" s="18" t="str">
        <f>LEFT(Transaction[[#This Row],[item_id]],2)</f>
        <v>40</v>
      </c>
      <c r="I367" s="18">
        <v>1</v>
      </c>
      <c r="J367" s="18">
        <f>Transaction[[#This Row],[quantity]]*VLOOKUP(Transaction[[#This Row],[item_id]],Item[#All],3,TRUE)</f>
        <v>685000</v>
      </c>
      <c r="K367" s="18">
        <v>50547</v>
      </c>
    </row>
    <row r="368" spans="1:11" ht="12.75">
      <c r="A368" s="24" t="s">
        <v>737</v>
      </c>
      <c r="B368" s="32" t="str">
        <f>RIGHT(Transaction[[#This Row],[timestamp]],5)</f>
        <v>22:04</v>
      </c>
      <c r="C368" s="24">
        <f>DATEVALUE(LEFT(Transaction[[#This Row],[timestamp]],10))</f>
        <v>44273</v>
      </c>
      <c r="D368" s="22" t="str">
        <f>TEXT(WEEKDAY(LEFT(Transaction[[#This Row],[timestamp]],10)),"dddd")</f>
        <v>Thursday</v>
      </c>
      <c r="E368" s="18" t="s">
        <v>738</v>
      </c>
      <c r="F368" s="18">
        <v>3</v>
      </c>
      <c r="G368" s="18">
        <v>1005</v>
      </c>
      <c r="H368" s="18" t="str">
        <f>LEFT(Transaction[[#This Row],[item_id]],2)</f>
        <v>10</v>
      </c>
      <c r="I368" s="18">
        <v>1</v>
      </c>
      <c r="J368" s="18">
        <f>Transaction[[#This Row],[quantity]]*VLOOKUP(Transaction[[#This Row],[item_id]],Item[#All],3,TRUE)</f>
        <v>4690000</v>
      </c>
      <c r="K368" s="18">
        <v>52184</v>
      </c>
    </row>
    <row r="369" spans="1:11" ht="12.75">
      <c r="A369" s="24" t="s">
        <v>739</v>
      </c>
      <c r="B369" s="32" t="str">
        <f>RIGHT(Transaction[[#This Row],[timestamp]],5)</f>
        <v>22:14</v>
      </c>
      <c r="C369" s="24">
        <f>DATEVALUE(LEFT(Transaction[[#This Row],[timestamp]],10))</f>
        <v>44273</v>
      </c>
      <c r="D369" s="22" t="str">
        <f>TEXT(WEEKDAY(LEFT(Transaction[[#This Row],[timestamp]],10)),"dddd")</f>
        <v>Thursday</v>
      </c>
      <c r="E369" s="18" t="s">
        <v>740</v>
      </c>
      <c r="F369" s="18">
        <v>3</v>
      </c>
      <c r="G369" s="18">
        <v>3004</v>
      </c>
      <c r="H369" s="18" t="str">
        <f>LEFT(Transaction[[#This Row],[item_id]],2)</f>
        <v>30</v>
      </c>
      <c r="I369" s="18">
        <v>1</v>
      </c>
      <c r="J369" s="18">
        <f>Transaction[[#This Row],[quantity]]*VLOOKUP(Transaction[[#This Row],[item_id]],Item[#All],3,TRUE)</f>
        <v>170000</v>
      </c>
      <c r="K369" s="19">
        <v>46954</v>
      </c>
    </row>
    <row r="370" spans="1:11" ht="12.75">
      <c r="A370" s="24" t="s">
        <v>741</v>
      </c>
      <c r="B370" s="32" t="str">
        <f>RIGHT(Transaction[[#This Row],[timestamp]],5)</f>
        <v>22:27</v>
      </c>
      <c r="C370" s="24">
        <f>DATEVALUE(LEFT(Transaction[[#This Row],[timestamp]],10))</f>
        <v>44273</v>
      </c>
      <c r="D370" s="22" t="str">
        <f>TEXT(WEEKDAY(LEFT(Transaction[[#This Row],[timestamp]],10)),"dddd")</f>
        <v>Thursday</v>
      </c>
      <c r="E370" s="18" t="s">
        <v>742</v>
      </c>
      <c r="F370" s="18">
        <v>3</v>
      </c>
      <c r="G370" s="18">
        <v>4003</v>
      </c>
      <c r="H370" s="18" t="str">
        <f>LEFT(Transaction[[#This Row],[item_id]],2)</f>
        <v>40</v>
      </c>
      <c r="I370" s="18">
        <v>1</v>
      </c>
      <c r="J370" s="18">
        <f>Transaction[[#This Row],[quantity]]*VLOOKUP(Transaction[[#This Row],[item_id]],Item[#All],3,TRUE)</f>
        <v>445000</v>
      </c>
      <c r="K370" s="18">
        <v>54319</v>
      </c>
    </row>
    <row r="371" spans="1:11" ht="12.75">
      <c r="A371" s="24" t="s">
        <v>743</v>
      </c>
      <c r="B371" s="32" t="str">
        <f>RIGHT(Transaction[[#This Row],[timestamp]],5)</f>
        <v>00:07</v>
      </c>
      <c r="C371" s="24">
        <f>DATEVALUE(LEFT(Transaction[[#This Row],[timestamp]],10))</f>
        <v>44274</v>
      </c>
      <c r="D371" s="22" t="str">
        <f>TEXT(WEEKDAY(LEFT(Transaction[[#This Row],[timestamp]],10)),"dddd")</f>
        <v>Friday</v>
      </c>
      <c r="E371" s="18" t="s">
        <v>744</v>
      </c>
      <c r="F371" s="18">
        <v>3</v>
      </c>
      <c r="G371" s="18">
        <v>4004</v>
      </c>
      <c r="H371" s="18" t="str">
        <f>LEFT(Transaction[[#This Row],[item_id]],2)</f>
        <v>40</v>
      </c>
      <c r="I371" s="18">
        <v>1</v>
      </c>
      <c r="J371" s="18">
        <f>Transaction[[#This Row],[quantity]]*VLOOKUP(Transaction[[#This Row],[item_id]],Item[#All],3,TRUE)</f>
        <v>685000</v>
      </c>
      <c r="K371" s="18">
        <v>56448</v>
      </c>
    </row>
    <row r="372" spans="1:11" ht="12.75">
      <c r="A372" s="24" t="s">
        <v>745</v>
      </c>
      <c r="B372" s="32" t="str">
        <f>RIGHT(Transaction[[#This Row],[timestamp]],5)</f>
        <v>00:26</v>
      </c>
      <c r="C372" s="24">
        <f>DATEVALUE(LEFT(Transaction[[#This Row],[timestamp]],10))</f>
        <v>44274</v>
      </c>
      <c r="D372" s="22" t="str">
        <f>TEXT(WEEKDAY(LEFT(Transaction[[#This Row],[timestamp]],10)),"dddd")</f>
        <v>Friday</v>
      </c>
      <c r="E372" s="18" t="s">
        <v>746</v>
      </c>
      <c r="F372" s="18">
        <v>3</v>
      </c>
      <c r="G372" s="18">
        <v>4001</v>
      </c>
      <c r="H372" s="18" t="str">
        <f>LEFT(Transaction[[#This Row],[item_id]],2)</f>
        <v>40</v>
      </c>
      <c r="I372" s="18">
        <v>2</v>
      </c>
      <c r="J372" s="18">
        <f>Transaction[[#This Row],[quantity]]*VLOOKUP(Transaction[[#This Row],[item_id]],Item[#All],3,TRUE)</f>
        <v>354000</v>
      </c>
      <c r="K372" s="18">
        <v>54631</v>
      </c>
    </row>
    <row r="373" spans="1:11" ht="12.75">
      <c r="A373" s="24" t="s">
        <v>747</v>
      </c>
      <c r="B373" s="32" t="str">
        <f>RIGHT(Transaction[[#This Row],[timestamp]],5)</f>
        <v>15:04</v>
      </c>
      <c r="C373" s="24">
        <f>DATEVALUE(LEFT(Transaction[[#This Row],[timestamp]],10))</f>
        <v>44274</v>
      </c>
      <c r="D373" s="22" t="str">
        <f>TEXT(WEEKDAY(LEFT(Transaction[[#This Row],[timestamp]],10)),"dddd")</f>
        <v>Friday</v>
      </c>
      <c r="E373" s="18" t="s">
        <v>748</v>
      </c>
      <c r="F373" s="18">
        <v>3</v>
      </c>
      <c r="G373" s="18">
        <v>4004</v>
      </c>
      <c r="H373" s="18" t="str">
        <f>LEFT(Transaction[[#This Row],[item_id]],2)</f>
        <v>40</v>
      </c>
      <c r="I373" s="18">
        <v>1</v>
      </c>
      <c r="J373" s="18">
        <f>Transaction[[#This Row],[quantity]]*VLOOKUP(Transaction[[#This Row],[item_id]],Item[#All],3,TRUE)</f>
        <v>685000</v>
      </c>
      <c r="K373" s="18">
        <v>50467</v>
      </c>
    </row>
    <row r="374" spans="1:11" ht="12.75">
      <c r="A374" s="24" t="s">
        <v>749</v>
      </c>
      <c r="B374" s="32" t="str">
        <f>RIGHT(Transaction[[#This Row],[timestamp]],5)</f>
        <v>20:10</v>
      </c>
      <c r="C374" s="24">
        <f>DATEVALUE(LEFT(Transaction[[#This Row],[timestamp]],10))</f>
        <v>44274</v>
      </c>
      <c r="D374" s="22" t="str">
        <f>TEXT(WEEKDAY(LEFT(Transaction[[#This Row],[timestamp]],10)),"dddd")</f>
        <v>Friday</v>
      </c>
      <c r="E374" s="18" t="s">
        <v>750</v>
      </c>
      <c r="F374" s="18">
        <v>3</v>
      </c>
      <c r="G374" s="18">
        <v>3003</v>
      </c>
      <c r="H374" s="18" t="str">
        <f>LEFT(Transaction[[#This Row],[item_id]],2)</f>
        <v>30</v>
      </c>
      <c r="I374" s="18">
        <v>1</v>
      </c>
      <c r="J374" s="18">
        <f>Transaction[[#This Row],[quantity]]*VLOOKUP(Transaction[[#This Row],[item_id]],Item[#All],3,TRUE)</f>
        <v>5490000</v>
      </c>
      <c r="K374" s="18">
        <v>61279</v>
      </c>
    </row>
    <row r="375" spans="1:11" ht="12.75">
      <c r="A375" s="24" t="s">
        <v>751</v>
      </c>
      <c r="B375" s="32" t="str">
        <f>RIGHT(Transaction[[#This Row],[timestamp]],5)</f>
        <v>08:02</v>
      </c>
      <c r="C375" s="24">
        <f>DATEVALUE(LEFT(Transaction[[#This Row],[timestamp]],10))</f>
        <v>44275</v>
      </c>
      <c r="D375" s="22" t="str">
        <f>TEXT(WEEKDAY(LEFT(Transaction[[#This Row],[timestamp]],10)),"dddd")</f>
        <v>Saturday</v>
      </c>
      <c r="E375" s="18" t="s">
        <v>752</v>
      </c>
      <c r="F375" s="18">
        <v>3</v>
      </c>
      <c r="G375" s="18">
        <v>3001</v>
      </c>
      <c r="H375" s="18" t="str">
        <f>LEFT(Transaction[[#This Row],[item_id]],2)</f>
        <v>30</v>
      </c>
      <c r="I375" s="18">
        <v>1</v>
      </c>
      <c r="J375" s="18">
        <f>Transaction[[#This Row],[quantity]]*VLOOKUP(Transaction[[#This Row],[item_id]],Item[#All],3,TRUE)</f>
        <v>8500000</v>
      </c>
      <c r="K375" s="19">
        <v>48346</v>
      </c>
    </row>
    <row r="376" spans="1:11" ht="12.75">
      <c r="A376" s="24" t="s">
        <v>753</v>
      </c>
      <c r="B376" s="32" t="str">
        <f>RIGHT(Transaction[[#This Row],[timestamp]],5)</f>
        <v>08:04</v>
      </c>
      <c r="C376" s="24">
        <f>DATEVALUE(LEFT(Transaction[[#This Row],[timestamp]],10))</f>
        <v>44275</v>
      </c>
      <c r="D376" s="22" t="str">
        <f>TEXT(WEEKDAY(LEFT(Transaction[[#This Row],[timestamp]],10)),"dddd")</f>
        <v>Saturday</v>
      </c>
      <c r="E376" s="18" t="s">
        <v>754</v>
      </c>
      <c r="F376" s="18">
        <v>3</v>
      </c>
      <c r="G376" s="18">
        <v>4003</v>
      </c>
      <c r="H376" s="18" t="str">
        <f>LEFT(Transaction[[#This Row],[item_id]],2)</f>
        <v>40</v>
      </c>
      <c r="I376" s="18">
        <v>1</v>
      </c>
      <c r="J376" s="18">
        <f>Transaction[[#This Row],[quantity]]*VLOOKUP(Transaction[[#This Row],[item_id]],Item[#All],3,TRUE)</f>
        <v>445000</v>
      </c>
      <c r="K376" s="18">
        <v>57893</v>
      </c>
    </row>
    <row r="377" spans="1:11" ht="12.75">
      <c r="A377" s="24" t="s">
        <v>755</v>
      </c>
      <c r="B377" s="32" t="str">
        <f>RIGHT(Transaction[[#This Row],[timestamp]],5)</f>
        <v>14:26</v>
      </c>
      <c r="C377" s="24">
        <f>DATEVALUE(LEFT(Transaction[[#This Row],[timestamp]],10))</f>
        <v>44275</v>
      </c>
      <c r="D377" s="22" t="str">
        <f>TEXT(WEEKDAY(LEFT(Transaction[[#This Row],[timestamp]],10)),"dddd")</f>
        <v>Saturday</v>
      </c>
      <c r="E377" s="18" t="s">
        <v>756</v>
      </c>
      <c r="F377" s="18">
        <v>3</v>
      </c>
      <c r="G377" s="18">
        <v>4004</v>
      </c>
      <c r="H377" s="18" t="str">
        <f>LEFT(Transaction[[#This Row],[item_id]],2)</f>
        <v>40</v>
      </c>
      <c r="I377" s="18">
        <v>1</v>
      </c>
      <c r="J377" s="18">
        <f>Transaction[[#This Row],[quantity]]*VLOOKUP(Transaction[[#This Row],[item_id]],Item[#All],3,TRUE)</f>
        <v>685000</v>
      </c>
      <c r="K377" s="18">
        <v>60010</v>
      </c>
    </row>
    <row r="378" spans="1:11" ht="12.75">
      <c r="A378" s="24" t="s">
        <v>757</v>
      </c>
      <c r="B378" s="32" t="str">
        <f>RIGHT(Transaction[[#This Row],[timestamp]],5)</f>
        <v>20:20</v>
      </c>
      <c r="C378" s="24">
        <f>DATEVALUE(LEFT(Transaction[[#This Row],[timestamp]],10))</f>
        <v>44275</v>
      </c>
      <c r="D378" s="22" t="str">
        <f>TEXT(WEEKDAY(LEFT(Transaction[[#This Row],[timestamp]],10)),"dddd")</f>
        <v>Saturday</v>
      </c>
      <c r="E378" s="18" t="s">
        <v>758</v>
      </c>
      <c r="F378" s="18">
        <v>3</v>
      </c>
      <c r="G378" s="18">
        <v>3002</v>
      </c>
      <c r="H378" s="18" t="str">
        <f>LEFT(Transaction[[#This Row],[item_id]],2)</f>
        <v>30</v>
      </c>
      <c r="I378" s="18">
        <v>1</v>
      </c>
      <c r="J378" s="18">
        <f>Transaction[[#This Row],[quantity]]*VLOOKUP(Transaction[[#This Row],[item_id]],Item[#All],3,TRUE)</f>
        <v>399000</v>
      </c>
      <c r="K378" s="18">
        <v>60298</v>
      </c>
    </row>
    <row r="379" spans="1:11" ht="12.75">
      <c r="A379" s="24" t="s">
        <v>759</v>
      </c>
      <c r="B379" s="32" t="str">
        <f>RIGHT(Transaction[[#This Row],[timestamp]],5)</f>
        <v>20:42</v>
      </c>
      <c r="C379" s="24">
        <f>DATEVALUE(LEFT(Transaction[[#This Row],[timestamp]],10))</f>
        <v>44275</v>
      </c>
      <c r="D379" s="22" t="str">
        <f>TEXT(WEEKDAY(LEFT(Transaction[[#This Row],[timestamp]],10)),"dddd")</f>
        <v>Saturday</v>
      </c>
      <c r="E379" s="18" t="s">
        <v>760</v>
      </c>
      <c r="F379" s="18">
        <v>3</v>
      </c>
      <c r="G379" s="18">
        <v>3004</v>
      </c>
      <c r="H379" s="18" t="str">
        <f>LEFT(Transaction[[#This Row],[item_id]],2)</f>
        <v>30</v>
      </c>
      <c r="I379" s="18">
        <v>1</v>
      </c>
      <c r="J379" s="18">
        <f>Transaction[[#This Row],[quantity]]*VLOOKUP(Transaction[[#This Row],[item_id]],Item[#All],3,TRUE)</f>
        <v>170000</v>
      </c>
      <c r="K379" s="19">
        <v>48493</v>
      </c>
    </row>
    <row r="380" spans="1:11" ht="12.75">
      <c r="A380" s="24" t="s">
        <v>761</v>
      </c>
      <c r="B380" s="32" t="str">
        <f>RIGHT(Transaction[[#This Row],[timestamp]],5)</f>
        <v>21:11</v>
      </c>
      <c r="C380" s="24">
        <f>DATEVALUE(LEFT(Transaction[[#This Row],[timestamp]],10))</f>
        <v>44275</v>
      </c>
      <c r="D380" s="22" t="str">
        <f>TEXT(WEEKDAY(LEFT(Transaction[[#This Row],[timestamp]],10)),"dddd")</f>
        <v>Saturday</v>
      </c>
      <c r="E380" s="18" t="s">
        <v>762</v>
      </c>
      <c r="F380" s="18">
        <v>3</v>
      </c>
      <c r="G380" s="18">
        <v>4003</v>
      </c>
      <c r="H380" s="18" t="str">
        <f>LEFT(Transaction[[#This Row],[item_id]],2)</f>
        <v>40</v>
      </c>
      <c r="I380" s="18">
        <v>1</v>
      </c>
      <c r="J380" s="18">
        <f>Transaction[[#This Row],[quantity]]*VLOOKUP(Transaction[[#This Row],[item_id]],Item[#All],3,TRUE)</f>
        <v>445000</v>
      </c>
      <c r="K380" s="18">
        <v>56965</v>
      </c>
    </row>
    <row r="381" spans="1:11" ht="12.75">
      <c r="A381" s="24" t="s">
        <v>763</v>
      </c>
      <c r="B381" s="32" t="str">
        <f>RIGHT(Transaction[[#This Row],[timestamp]],5)</f>
        <v>00:03</v>
      </c>
      <c r="C381" s="24">
        <f>DATEVALUE(LEFT(Transaction[[#This Row],[timestamp]],10))</f>
        <v>44276</v>
      </c>
      <c r="D381" s="22" t="str">
        <f>TEXT(WEEKDAY(LEFT(Transaction[[#This Row],[timestamp]],10)),"dddd")</f>
        <v>Sunday</v>
      </c>
      <c r="E381" s="18" t="s">
        <v>764</v>
      </c>
      <c r="F381" s="18">
        <v>3</v>
      </c>
      <c r="G381" s="18">
        <v>4002</v>
      </c>
      <c r="H381" s="18" t="str">
        <f>LEFT(Transaction[[#This Row],[item_id]],2)</f>
        <v>40</v>
      </c>
      <c r="I381" s="18">
        <v>1</v>
      </c>
      <c r="J381" s="18">
        <f>Transaction[[#This Row],[quantity]]*VLOOKUP(Transaction[[#This Row],[item_id]],Item[#All],3,TRUE)</f>
        <v>350000</v>
      </c>
      <c r="K381" s="18">
        <v>50899</v>
      </c>
    </row>
    <row r="382" spans="1:11" ht="12.75">
      <c r="A382" s="24" t="s">
        <v>763</v>
      </c>
      <c r="B382" s="32" t="str">
        <f>RIGHT(Transaction[[#This Row],[timestamp]],5)</f>
        <v>00:03</v>
      </c>
      <c r="C382" s="24">
        <f>DATEVALUE(LEFT(Transaction[[#This Row],[timestamp]],10))</f>
        <v>44276</v>
      </c>
      <c r="D382" s="22" t="str">
        <f>TEXT(WEEKDAY(LEFT(Transaction[[#This Row],[timestamp]],10)),"dddd")</f>
        <v>Sunday</v>
      </c>
      <c r="E382" s="18" t="s">
        <v>765</v>
      </c>
      <c r="F382" s="18">
        <v>4</v>
      </c>
      <c r="G382" s="18">
        <v>4001</v>
      </c>
      <c r="H382" s="18" t="str">
        <f>LEFT(Transaction[[#This Row],[item_id]],2)</f>
        <v>40</v>
      </c>
      <c r="I382" s="18">
        <v>1</v>
      </c>
      <c r="J382" s="18">
        <f>Transaction[[#This Row],[quantity]]*VLOOKUP(Transaction[[#This Row],[item_id]],Item[#All],3,TRUE)</f>
        <v>177000</v>
      </c>
      <c r="K382" s="18">
        <v>51008</v>
      </c>
    </row>
    <row r="383" spans="1:11" ht="12.75">
      <c r="A383" s="24" t="s">
        <v>763</v>
      </c>
      <c r="B383" s="32" t="str">
        <f>RIGHT(Transaction[[#This Row],[timestamp]],5)</f>
        <v>00:03</v>
      </c>
      <c r="C383" s="24">
        <f>DATEVALUE(LEFT(Transaction[[#This Row],[timestamp]],10))</f>
        <v>44276</v>
      </c>
      <c r="D383" s="22" t="str">
        <f>TEXT(WEEKDAY(LEFT(Transaction[[#This Row],[timestamp]],10)),"dddd")</f>
        <v>Sunday</v>
      </c>
      <c r="E383" s="18" t="s">
        <v>765</v>
      </c>
      <c r="F383" s="18">
        <v>3</v>
      </c>
      <c r="G383" s="18">
        <v>4005</v>
      </c>
      <c r="H383" s="18" t="str">
        <f>LEFT(Transaction[[#This Row],[item_id]],2)</f>
        <v>40</v>
      </c>
      <c r="I383" s="18">
        <v>1</v>
      </c>
      <c r="J383" s="18">
        <f>Transaction[[#This Row],[quantity]]*VLOOKUP(Transaction[[#This Row],[item_id]],Item[#All],3,TRUE)</f>
        <v>220000</v>
      </c>
      <c r="K383" s="19">
        <v>46461</v>
      </c>
    </row>
    <row r="384" spans="1:11" ht="12.75">
      <c r="A384" s="24" t="s">
        <v>766</v>
      </c>
      <c r="B384" s="32" t="str">
        <f>RIGHT(Transaction[[#This Row],[timestamp]],5)</f>
        <v>01:19</v>
      </c>
      <c r="C384" s="24">
        <f>DATEVALUE(LEFT(Transaction[[#This Row],[timestamp]],10))</f>
        <v>44276</v>
      </c>
      <c r="D384" s="22" t="str">
        <f>TEXT(WEEKDAY(LEFT(Transaction[[#This Row],[timestamp]],10)),"dddd")</f>
        <v>Sunday</v>
      </c>
      <c r="E384" s="18" t="s">
        <v>767</v>
      </c>
      <c r="F384" s="18">
        <v>3</v>
      </c>
      <c r="G384" s="18">
        <v>4001</v>
      </c>
      <c r="H384" s="18" t="str">
        <f>LEFT(Transaction[[#This Row],[item_id]],2)</f>
        <v>40</v>
      </c>
      <c r="I384" s="18">
        <v>1</v>
      </c>
      <c r="J384" s="18">
        <f>Transaction[[#This Row],[quantity]]*VLOOKUP(Transaction[[#This Row],[item_id]],Item[#All],3,TRUE)</f>
        <v>177000</v>
      </c>
      <c r="K384" s="18">
        <v>50118</v>
      </c>
    </row>
    <row r="385" spans="1:14" ht="12.75">
      <c r="A385" s="24" t="s">
        <v>768</v>
      </c>
      <c r="B385" s="32" t="str">
        <f>RIGHT(Transaction[[#This Row],[timestamp]],5)</f>
        <v>06:49</v>
      </c>
      <c r="C385" s="24">
        <f>DATEVALUE(LEFT(Transaction[[#This Row],[timestamp]],10))</f>
        <v>44276</v>
      </c>
      <c r="D385" s="22" t="str">
        <f>TEXT(WEEKDAY(LEFT(Transaction[[#This Row],[timestamp]],10)),"dddd")</f>
        <v>Sunday</v>
      </c>
      <c r="E385" s="18" t="s">
        <v>769</v>
      </c>
      <c r="F385" s="18">
        <v>3</v>
      </c>
      <c r="G385" s="18">
        <v>4004</v>
      </c>
      <c r="H385" s="18" t="str">
        <f>LEFT(Transaction[[#This Row],[item_id]],2)</f>
        <v>40</v>
      </c>
      <c r="I385" s="18">
        <v>1</v>
      </c>
      <c r="J385" s="18">
        <f>Transaction[[#This Row],[quantity]]*VLOOKUP(Transaction[[#This Row],[item_id]],Item[#All],3,TRUE)</f>
        <v>685000</v>
      </c>
      <c r="K385" s="18">
        <v>54006</v>
      </c>
    </row>
    <row r="386" spans="1:14" ht="12.75">
      <c r="A386" s="24" t="s">
        <v>770</v>
      </c>
      <c r="B386" s="32" t="str">
        <f>RIGHT(Transaction[[#This Row],[timestamp]],5)</f>
        <v>12:05</v>
      </c>
      <c r="C386" s="24">
        <f>DATEVALUE(LEFT(Transaction[[#This Row],[timestamp]],10))</f>
        <v>44276</v>
      </c>
      <c r="D386" s="22" t="str">
        <f>TEXT(WEEKDAY(LEFT(Transaction[[#This Row],[timestamp]],10)),"dddd")</f>
        <v>Sunday</v>
      </c>
      <c r="E386" s="18" t="s">
        <v>771</v>
      </c>
      <c r="F386" s="18">
        <v>3</v>
      </c>
      <c r="G386" s="18">
        <v>4001</v>
      </c>
      <c r="H386" s="18" t="str">
        <f>LEFT(Transaction[[#This Row],[item_id]],2)</f>
        <v>40</v>
      </c>
      <c r="I386" s="18">
        <v>1</v>
      </c>
      <c r="J386" s="18">
        <f>Transaction[[#This Row],[quantity]]*VLOOKUP(Transaction[[#This Row],[item_id]],Item[#All],3,TRUE)</f>
        <v>177000</v>
      </c>
      <c r="K386" s="18">
        <v>49266</v>
      </c>
    </row>
    <row r="387" spans="1:14" ht="12.75">
      <c r="A387" s="24" t="s">
        <v>772</v>
      </c>
      <c r="B387" s="32" t="str">
        <f>RIGHT(Transaction[[#This Row],[timestamp]],5)</f>
        <v>13:14</v>
      </c>
      <c r="C387" s="24">
        <f>DATEVALUE(LEFT(Transaction[[#This Row],[timestamp]],10))</f>
        <v>44276</v>
      </c>
      <c r="D387" s="22" t="str">
        <f>TEXT(WEEKDAY(LEFT(Transaction[[#This Row],[timestamp]],10)),"dddd")</f>
        <v>Sunday</v>
      </c>
      <c r="E387" s="18" t="s">
        <v>773</v>
      </c>
      <c r="F387" s="18">
        <v>3</v>
      </c>
      <c r="G387" s="18">
        <v>1005</v>
      </c>
      <c r="H387" s="18" t="str">
        <f>LEFT(Transaction[[#This Row],[item_id]],2)</f>
        <v>10</v>
      </c>
      <c r="I387" s="18">
        <v>1</v>
      </c>
      <c r="J387" s="18">
        <f>Transaction[[#This Row],[quantity]]*VLOOKUP(Transaction[[#This Row],[item_id]],Item[#All],3,TRUE)</f>
        <v>4690000</v>
      </c>
      <c r="K387" s="18">
        <v>50102</v>
      </c>
    </row>
    <row r="388" spans="1:14" ht="12.75">
      <c r="A388" s="24" t="s">
        <v>772</v>
      </c>
      <c r="B388" s="32" t="str">
        <f>RIGHT(Transaction[[#This Row],[timestamp]],5)</f>
        <v>13:14</v>
      </c>
      <c r="C388" s="24">
        <f>DATEVALUE(LEFT(Transaction[[#This Row],[timestamp]],10))</f>
        <v>44276</v>
      </c>
      <c r="D388" s="22" t="str">
        <f>TEXT(WEEKDAY(LEFT(Transaction[[#This Row],[timestamp]],10)),"dddd")</f>
        <v>Sunday</v>
      </c>
      <c r="E388" s="18" t="s">
        <v>773</v>
      </c>
      <c r="F388" s="18">
        <v>3</v>
      </c>
      <c r="G388" s="18">
        <v>2004</v>
      </c>
      <c r="H388" s="18" t="str">
        <f>LEFT(Transaction[[#This Row],[item_id]],2)</f>
        <v>20</v>
      </c>
      <c r="I388" s="18">
        <v>1</v>
      </c>
      <c r="J388" s="18">
        <f>Transaction[[#This Row],[quantity]]*VLOOKUP(Transaction[[#This Row],[item_id]],Item[#All],3,TRUE)</f>
        <v>4090000</v>
      </c>
      <c r="K388" s="19">
        <v>47047</v>
      </c>
    </row>
    <row r="389" spans="1:14" ht="12.75">
      <c r="A389" s="24" t="s">
        <v>774</v>
      </c>
      <c r="B389" s="32" t="str">
        <f>RIGHT(Transaction[[#This Row],[timestamp]],5)</f>
        <v>23:02</v>
      </c>
      <c r="C389" s="24">
        <f>DATEVALUE(LEFT(Transaction[[#This Row],[timestamp]],10))</f>
        <v>44276</v>
      </c>
      <c r="D389" s="22" t="str">
        <f>TEXT(WEEKDAY(LEFT(Transaction[[#This Row],[timestamp]],10)),"dddd")</f>
        <v>Sunday</v>
      </c>
      <c r="E389" s="18" t="s">
        <v>775</v>
      </c>
      <c r="F389" s="18">
        <v>3</v>
      </c>
      <c r="G389" s="18">
        <v>4001</v>
      </c>
      <c r="H389" s="18" t="str">
        <f>LEFT(Transaction[[#This Row],[item_id]],2)</f>
        <v>40</v>
      </c>
      <c r="I389" s="18">
        <v>1</v>
      </c>
      <c r="J389" s="18">
        <f>Transaction[[#This Row],[quantity]]*VLOOKUP(Transaction[[#This Row],[item_id]],Item[#All],3,TRUE)</f>
        <v>177000</v>
      </c>
      <c r="K389" s="18">
        <v>54499</v>
      </c>
    </row>
    <row r="390" spans="1:14" ht="12.75">
      <c r="A390" s="24" t="s">
        <v>776</v>
      </c>
      <c r="B390" s="32" t="str">
        <f>RIGHT(Transaction[[#This Row],[timestamp]],5)</f>
        <v>08:01</v>
      </c>
      <c r="C390" s="24">
        <f>DATEVALUE(LEFT(Transaction[[#This Row],[timestamp]],10))</f>
        <v>44277</v>
      </c>
      <c r="D390" s="22" t="str">
        <f>TEXT(WEEKDAY(LEFT(Transaction[[#This Row],[timestamp]],10)),"dddd")</f>
        <v>Monday</v>
      </c>
      <c r="E390" s="18" t="s">
        <v>777</v>
      </c>
      <c r="F390" s="18">
        <v>3</v>
      </c>
      <c r="G390" s="18">
        <v>3002</v>
      </c>
      <c r="H390" s="18" t="str">
        <f>LEFT(Transaction[[#This Row],[item_id]],2)</f>
        <v>30</v>
      </c>
      <c r="I390" s="18">
        <v>1</v>
      </c>
      <c r="J390" s="18">
        <f>Transaction[[#This Row],[quantity]]*VLOOKUP(Transaction[[#This Row],[item_id]],Item[#All],3,TRUE)</f>
        <v>399000</v>
      </c>
      <c r="K390" s="18">
        <v>50141</v>
      </c>
    </row>
    <row r="391" spans="1:14" ht="12.75">
      <c r="A391" s="24" t="s">
        <v>778</v>
      </c>
      <c r="B391" s="32" t="str">
        <f>RIGHT(Transaction[[#This Row],[timestamp]],5)</f>
        <v>00:00</v>
      </c>
      <c r="C391" s="24">
        <f>DATEVALUE(LEFT(Transaction[[#This Row],[timestamp]],10))</f>
        <v>44278</v>
      </c>
      <c r="D391" s="22" t="str">
        <f>TEXT(WEEKDAY(LEFT(Transaction[[#This Row],[timestamp]],10)),"dddd")</f>
        <v>Tuesday</v>
      </c>
      <c r="E391" s="18" t="s">
        <v>779</v>
      </c>
      <c r="F391" s="18">
        <v>3</v>
      </c>
      <c r="G391" s="18">
        <v>3004</v>
      </c>
      <c r="H391" s="18" t="str">
        <f>LEFT(Transaction[[#This Row],[item_id]],2)</f>
        <v>30</v>
      </c>
      <c r="I391" s="18">
        <v>1</v>
      </c>
      <c r="J391" s="18">
        <f>Transaction[[#This Row],[quantity]]*VLOOKUP(Transaction[[#This Row],[item_id]],Item[#All],3,TRUE)</f>
        <v>170000</v>
      </c>
      <c r="K391" s="18">
        <v>55370</v>
      </c>
    </row>
    <row r="392" spans="1:14" ht="12.75">
      <c r="A392" s="24" t="s">
        <v>780</v>
      </c>
      <c r="B392" s="32" t="str">
        <f>RIGHT(Transaction[[#This Row],[timestamp]],5)</f>
        <v>00:04</v>
      </c>
      <c r="C392" s="24">
        <f>DATEVALUE(LEFT(Transaction[[#This Row],[timestamp]],10))</f>
        <v>44278</v>
      </c>
      <c r="D392" s="22" t="str">
        <f>TEXT(WEEKDAY(LEFT(Transaction[[#This Row],[timestamp]],10)),"dddd")</f>
        <v>Tuesday</v>
      </c>
      <c r="E392" s="18" t="s">
        <v>781</v>
      </c>
      <c r="F392" s="18">
        <v>3</v>
      </c>
      <c r="G392" s="18">
        <v>4001</v>
      </c>
      <c r="H392" s="18" t="str">
        <f>LEFT(Transaction[[#This Row],[item_id]],2)</f>
        <v>40</v>
      </c>
      <c r="I392" s="18">
        <v>1</v>
      </c>
      <c r="J392" s="18">
        <f>Transaction[[#This Row],[quantity]]*VLOOKUP(Transaction[[#This Row],[item_id]],Item[#All],3,TRUE)</f>
        <v>177000</v>
      </c>
      <c r="K392" s="19">
        <v>48452</v>
      </c>
    </row>
    <row r="393" spans="1:14" ht="12.75">
      <c r="A393" s="24" t="s">
        <v>782</v>
      </c>
      <c r="B393" s="32" t="str">
        <f>RIGHT(Transaction[[#This Row],[timestamp]],5)</f>
        <v>21:31</v>
      </c>
      <c r="C393" s="24">
        <f>DATEVALUE(LEFT(Transaction[[#This Row],[timestamp]],10))</f>
        <v>44278</v>
      </c>
      <c r="D393" s="22" t="str">
        <f>TEXT(WEEKDAY(LEFT(Transaction[[#This Row],[timestamp]],10)),"dddd")</f>
        <v>Tuesday</v>
      </c>
      <c r="E393" s="18" t="s">
        <v>783</v>
      </c>
      <c r="F393" s="18">
        <v>3</v>
      </c>
      <c r="G393" s="18">
        <v>1002</v>
      </c>
      <c r="H393" s="18" t="str">
        <f>LEFT(Transaction[[#This Row],[item_id]],2)</f>
        <v>10</v>
      </c>
      <c r="I393" s="18">
        <v>1</v>
      </c>
      <c r="J393" s="18">
        <f>Transaction[[#This Row],[quantity]]*VLOOKUP(Transaction[[#This Row],[item_id]],Item[#All],3,TRUE)</f>
        <v>3990000</v>
      </c>
      <c r="K393" s="19">
        <v>48725</v>
      </c>
      <c r="N393">
        <f>3990000*10</f>
        <v>39900000</v>
      </c>
    </row>
    <row r="394" spans="1:14" ht="12.75">
      <c r="A394" s="24" t="s">
        <v>784</v>
      </c>
      <c r="B394" s="32" t="str">
        <f>RIGHT(Transaction[[#This Row],[timestamp]],5)</f>
        <v>01:29</v>
      </c>
      <c r="C394" s="24">
        <f>DATEVALUE(LEFT(Transaction[[#This Row],[timestamp]],10))</f>
        <v>44279</v>
      </c>
      <c r="D394" s="22" t="str">
        <f>TEXT(WEEKDAY(LEFT(Transaction[[#This Row],[timestamp]],10)),"dddd")</f>
        <v>Wednesday</v>
      </c>
      <c r="E394" s="18" t="s">
        <v>785</v>
      </c>
      <c r="F394" s="18">
        <v>3</v>
      </c>
      <c r="G394" s="18">
        <v>3005</v>
      </c>
      <c r="H394" s="18" t="str">
        <f>LEFT(Transaction[[#This Row],[item_id]],2)</f>
        <v>30</v>
      </c>
      <c r="I394" s="18">
        <v>1</v>
      </c>
      <c r="J394" s="18">
        <f>Transaction[[#This Row],[quantity]]*VLOOKUP(Transaction[[#This Row],[item_id]],Item[#All],3,TRUE)</f>
        <v>8990000</v>
      </c>
      <c r="K394" s="19">
        <v>47713</v>
      </c>
    </row>
    <row r="395" spans="1:14" ht="12.75">
      <c r="A395" s="24" t="s">
        <v>786</v>
      </c>
      <c r="B395" s="32" t="str">
        <f>RIGHT(Transaction[[#This Row],[timestamp]],5)</f>
        <v>11:13</v>
      </c>
      <c r="C395" s="24">
        <f>DATEVALUE(LEFT(Transaction[[#This Row],[timestamp]],10))</f>
        <v>44279</v>
      </c>
      <c r="D395" s="22" t="str">
        <f>TEXT(WEEKDAY(LEFT(Transaction[[#This Row],[timestamp]],10)),"dddd")</f>
        <v>Wednesday</v>
      </c>
      <c r="E395" s="18" t="s">
        <v>787</v>
      </c>
      <c r="F395" s="18">
        <v>3</v>
      </c>
      <c r="G395" s="18">
        <v>4002</v>
      </c>
      <c r="H395" s="18" t="str">
        <f>LEFT(Transaction[[#This Row],[item_id]],2)</f>
        <v>40</v>
      </c>
      <c r="I395" s="18">
        <v>1</v>
      </c>
      <c r="J395" s="18">
        <f>Transaction[[#This Row],[quantity]]*VLOOKUP(Transaction[[#This Row],[item_id]],Item[#All],3,TRUE)</f>
        <v>350000</v>
      </c>
      <c r="K395" s="18">
        <v>55429</v>
      </c>
    </row>
    <row r="396" spans="1:14" ht="12.75">
      <c r="A396" s="24" t="s">
        <v>788</v>
      </c>
      <c r="B396" s="32" t="str">
        <f>RIGHT(Transaction[[#This Row],[timestamp]],5)</f>
        <v>20:39</v>
      </c>
      <c r="C396" s="24">
        <f>DATEVALUE(LEFT(Transaction[[#This Row],[timestamp]],10))</f>
        <v>44279</v>
      </c>
      <c r="D396" s="22" t="str">
        <f>TEXT(WEEKDAY(LEFT(Transaction[[#This Row],[timestamp]],10)),"dddd")</f>
        <v>Wednesday</v>
      </c>
      <c r="E396" s="18" t="s">
        <v>789</v>
      </c>
      <c r="F396" s="18">
        <v>3</v>
      </c>
      <c r="G396" s="18">
        <v>4005</v>
      </c>
      <c r="H396" s="18" t="str">
        <f>LEFT(Transaction[[#This Row],[item_id]],2)</f>
        <v>40</v>
      </c>
      <c r="I396" s="18">
        <v>1</v>
      </c>
      <c r="J396" s="18">
        <f>Transaction[[#This Row],[quantity]]*VLOOKUP(Transaction[[#This Row],[item_id]],Item[#All],3,TRUE)</f>
        <v>220000</v>
      </c>
      <c r="K396" s="18">
        <v>52445</v>
      </c>
    </row>
    <row r="397" spans="1:14" ht="12.75">
      <c r="A397" s="24" t="s">
        <v>790</v>
      </c>
      <c r="B397" s="32" t="str">
        <f>RIGHT(Transaction[[#This Row],[timestamp]],5)</f>
        <v>21:23</v>
      </c>
      <c r="C397" s="24">
        <f>DATEVALUE(LEFT(Transaction[[#This Row],[timestamp]],10))</f>
        <v>44279</v>
      </c>
      <c r="D397" s="22" t="str">
        <f>TEXT(WEEKDAY(LEFT(Transaction[[#This Row],[timestamp]],10)),"dddd")</f>
        <v>Wednesday</v>
      </c>
      <c r="E397" s="18" t="s">
        <v>791</v>
      </c>
      <c r="F397" s="18">
        <v>3</v>
      </c>
      <c r="G397" s="18">
        <v>4004</v>
      </c>
      <c r="H397" s="18" t="str">
        <f>LEFT(Transaction[[#This Row],[item_id]],2)</f>
        <v>40</v>
      </c>
      <c r="I397" s="18">
        <v>2</v>
      </c>
      <c r="J397" s="18">
        <f>Transaction[[#This Row],[quantity]]*VLOOKUP(Transaction[[#This Row],[item_id]],Item[#All],3,TRUE)</f>
        <v>1370000</v>
      </c>
      <c r="K397" s="18">
        <v>56493</v>
      </c>
    </row>
    <row r="398" spans="1:14" ht="12.75">
      <c r="A398" s="24" t="s">
        <v>792</v>
      </c>
      <c r="B398" s="32" t="str">
        <f>RIGHT(Transaction[[#This Row],[timestamp]],5)</f>
        <v>23:43</v>
      </c>
      <c r="C398" s="24">
        <f>DATEVALUE(LEFT(Transaction[[#This Row],[timestamp]],10))</f>
        <v>44279</v>
      </c>
      <c r="D398" s="22" t="str">
        <f>TEXT(WEEKDAY(LEFT(Transaction[[#This Row],[timestamp]],10)),"dddd")</f>
        <v>Wednesday</v>
      </c>
      <c r="E398" s="18" t="s">
        <v>793</v>
      </c>
      <c r="F398" s="18">
        <v>3</v>
      </c>
      <c r="G398" s="18">
        <v>4001</v>
      </c>
      <c r="H398" s="18" t="str">
        <f>LEFT(Transaction[[#This Row],[item_id]],2)</f>
        <v>40</v>
      </c>
      <c r="I398" s="18">
        <v>1</v>
      </c>
      <c r="J398" s="18">
        <f>Transaction[[#This Row],[quantity]]*VLOOKUP(Transaction[[#This Row],[item_id]],Item[#All],3,TRUE)</f>
        <v>177000</v>
      </c>
      <c r="K398" s="18">
        <v>59649</v>
      </c>
    </row>
    <row r="399" spans="1:14" ht="12.75">
      <c r="A399" s="24" t="s">
        <v>794</v>
      </c>
      <c r="B399" s="32" t="str">
        <f>RIGHT(Transaction[[#This Row],[timestamp]],5)</f>
        <v>00:41</v>
      </c>
      <c r="C399" s="24">
        <f>DATEVALUE(LEFT(Transaction[[#This Row],[timestamp]],10))</f>
        <v>44280</v>
      </c>
      <c r="D399" s="22" t="str">
        <f>TEXT(WEEKDAY(LEFT(Transaction[[#This Row],[timestamp]],10)),"dddd")</f>
        <v>Thursday</v>
      </c>
      <c r="E399" s="18" t="s">
        <v>795</v>
      </c>
      <c r="F399" s="18">
        <v>3</v>
      </c>
      <c r="G399" s="18">
        <v>3002</v>
      </c>
      <c r="H399" s="18" t="str">
        <f>LEFT(Transaction[[#This Row],[item_id]],2)</f>
        <v>30</v>
      </c>
      <c r="I399" s="18">
        <v>1</v>
      </c>
      <c r="J399" s="18">
        <f>Transaction[[#This Row],[quantity]]*VLOOKUP(Transaction[[#This Row],[item_id]],Item[#All],3,TRUE)</f>
        <v>399000</v>
      </c>
      <c r="K399" s="18">
        <v>55094</v>
      </c>
    </row>
    <row r="400" spans="1:14" ht="12.75">
      <c r="A400" s="24" t="s">
        <v>796</v>
      </c>
      <c r="B400" s="32" t="str">
        <f>RIGHT(Transaction[[#This Row],[timestamp]],5)</f>
        <v>09:13</v>
      </c>
      <c r="C400" s="24">
        <f>DATEVALUE(LEFT(Transaction[[#This Row],[timestamp]],10))</f>
        <v>44280</v>
      </c>
      <c r="D400" s="22" t="str">
        <f>TEXT(WEEKDAY(LEFT(Transaction[[#This Row],[timestamp]],10)),"dddd")</f>
        <v>Thursday</v>
      </c>
      <c r="E400" s="18" t="s">
        <v>797</v>
      </c>
      <c r="F400" s="18">
        <v>3</v>
      </c>
      <c r="G400" s="18">
        <v>4004</v>
      </c>
      <c r="H400" s="18" t="str">
        <f>LEFT(Transaction[[#This Row],[item_id]],2)</f>
        <v>40</v>
      </c>
      <c r="I400" s="18">
        <v>1</v>
      </c>
      <c r="J400" s="18">
        <f>Transaction[[#This Row],[quantity]]*VLOOKUP(Transaction[[#This Row],[item_id]],Item[#All],3,TRUE)</f>
        <v>685000</v>
      </c>
      <c r="K400" s="18">
        <v>60843</v>
      </c>
    </row>
    <row r="401" spans="1:11" ht="12.75">
      <c r="A401" s="24" t="s">
        <v>798</v>
      </c>
      <c r="B401" s="32" t="str">
        <f>RIGHT(Transaction[[#This Row],[timestamp]],5)</f>
        <v>11:04</v>
      </c>
      <c r="C401" s="24">
        <f>DATEVALUE(LEFT(Transaction[[#This Row],[timestamp]],10))</f>
        <v>44280</v>
      </c>
      <c r="D401" s="22" t="str">
        <f>TEXT(WEEKDAY(LEFT(Transaction[[#This Row],[timestamp]],10)),"dddd")</f>
        <v>Thursday</v>
      </c>
      <c r="E401" s="18" t="s">
        <v>799</v>
      </c>
      <c r="F401" s="18">
        <v>3</v>
      </c>
      <c r="G401" s="18">
        <v>4005</v>
      </c>
      <c r="H401" s="18" t="str">
        <f>LEFT(Transaction[[#This Row],[item_id]],2)</f>
        <v>40</v>
      </c>
      <c r="I401" s="18">
        <v>2</v>
      </c>
      <c r="J401" s="18">
        <f>Transaction[[#This Row],[quantity]]*VLOOKUP(Transaction[[#This Row],[item_id]],Item[#All],3,TRUE)</f>
        <v>440000</v>
      </c>
      <c r="K401" s="18">
        <v>50492</v>
      </c>
    </row>
    <row r="402" spans="1:11" ht="12.75">
      <c r="A402" s="24" t="s">
        <v>800</v>
      </c>
      <c r="B402" s="32" t="str">
        <f>RIGHT(Transaction[[#This Row],[timestamp]],5)</f>
        <v>12:07</v>
      </c>
      <c r="C402" s="24">
        <f>DATEVALUE(LEFT(Transaction[[#This Row],[timestamp]],10))</f>
        <v>44280</v>
      </c>
      <c r="D402" s="22" t="str">
        <f>TEXT(WEEKDAY(LEFT(Transaction[[#This Row],[timestamp]],10)),"dddd")</f>
        <v>Thursday</v>
      </c>
      <c r="E402" s="18" t="s">
        <v>801</v>
      </c>
      <c r="F402" s="18">
        <v>3</v>
      </c>
      <c r="G402" s="18">
        <v>4003</v>
      </c>
      <c r="H402" s="18" t="str">
        <f>LEFT(Transaction[[#This Row],[item_id]],2)</f>
        <v>40</v>
      </c>
      <c r="I402" s="18">
        <v>1</v>
      </c>
      <c r="J402" s="18">
        <f>Transaction[[#This Row],[quantity]]*VLOOKUP(Transaction[[#This Row],[item_id]],Item[#All],3,TRUE)</f>
        <v>445000</v>
      </c>
      <c r="K402" s="18">
        <v>48861</v>
      </c>
    </row>
    <row r="403" spans="1:11" ht="12.75">
      <c r="A403" s="24" t="s">
        <v>802</v>
      </c>
      <c r="B403" s="32" t="str">
        <f>RIGHT(Transaction[[#This Row],[timestamp]],5)</f>
        <v>13:08</v>
      </c>
      <c r="C403" s="24">
        <f>DATEVALUE(LEFT(Transaction[[#This Row],[timestamp]],10))</f>
        <v>44280</v>
      </c>
      <c r="D403" s="22" t="str">
        <f>TEXT(WEEKDAY(LEFT(Transaction[[#This Row],[timestamp]],10)),"dddd")</f>
        <v>Thursday</v>
      </c>
      <c r="E403" s="18" t="s">
        <v>803</v>
      </c>
      <c r="F403" s="18">
        <v>3</v>
      </c>
      <c r="G403" s="18">
        <v>4003</v>
      </c>
      <c r="H403" s="18" t="str">
        <f>LEFT(Transaction[[#This Row],[item_id]],2)</f>
        <v>40</v>
      </c>
      <c r="I403" s="18">
        <v>1</v>
      </c>
      <c r="J403" s="18">
        <f>Transaction[[#This Row],[quantity]]*VLOOKUP(Transaction[[#This Row],[item_id]],Item[#All],3,TRUE)</f>
        <v>445000</v>
      </c>
      <c r="K403" s="18">
        <v>56175</v>
      </c>
    </row>
    <row r="404" spans="1:11" ht="12.75">
      <c r="A404" s="24" t="s">
        <v>804</v>
      </c>
      <c r="B404" s="32" t="str">
        <f>RIGHT(Transaction[[#This Row],[timestamp]],5)</f>
        <v>22:22</v>
      </c>
      <c r="C404" s="24">
        <f>DATEVALUE(LEFT(Transaction[[#This Row],[timestamp]],10))</f>
        <v>44280</v>
      </c>
      <c r="D404" s="22" t="str">
        <f>TEXT(WEEKDAY(LEFT(Transaction[[#This Row],[timestamp]],10)),"dddd")</f>
        <v>Thursday</v>
      </c>
      <c r="E404" s="18" t="s">
        <v>805</v>
      </c>
      <c r="F404" s="18">
        <v>3</v>
      </c>
      <c r="G404" s="18">
        <v>4001</v>
      </c>
      <c r="H404" s="18" t="str">
        <f>LEFT(Transaction[[#This Row],[item_id]],2)</f>
        <v>40</v>
      </c>
      <c r="I404" s="18">
        <v>1</v>
      </c>
      <c r="J404" s="18">
        <f>Transaction[[#This Row],[quantity]]*VLOOKUP(Transaction[[#This Row],[item_id]],Item[#All],3,TRUE)</f>
        <v>177000</v>
      </c>
      <c r="K404" s="18">
        <v>58568</v>
      </c>
    </row>
    <row r="405" spans="1:11" ht="12.75">
      <c r="A405" s="24" t="s">
        <v>806</v>
      </c>
      <c r="B405" s="32" t="str">
        <f>RIGHT(Transaction[[#This Row],[timestamp]],5)</f>
        <v>00:21</v>
      </c>
      <c r="C405" s="24">
        <f>DATEVALUE(LEFT(Transaction[[#This Row],[timestamp]],10))</f>
        <v>44281</v>
      </c>
      <c r="D405" s="22" t="str">
        <f>TEXT(WEEKDAY(LEFT(Transaction[[#This Row],[timestamp]],10)),"dddd")</f>
        <v>Friday</v>
      </c>
      <c r="E405" s="18" t="s">
        <v>807</v>
      </c>
      <c r="F405" s="18">
        <v>3</v>
      </c>
      <c r="G405" s="18">
        <v>4001</v>
      </c>
      <c r="H405" s="18" t="str">
        <f>LEFT(Transaction[[#This Row],[item_id]],2)</f>
        <v>40</v>
      </c>
      <c r="I405" s="18">
        <v>1</v>
      </c>
      <c r="J405" s="18">
        <f>Transaction[[#This Row],[quantity]]*VLOOKUP(Transaction[[#This Row],[item_id]],Item[#All],3,TRUE)</f>
        <v>177000</v>
      </c>
      <c r="K405" s="19">
        <v>46187</v>
      </c>
    </row>
    <row r="406" spans="1:11" ht="12.75">
      <c r="A406" s="24" t="s">
        <v>808</v>
      </c>
      <c r="B406" s="32" t="str">
        <f>RIGHT(Transaction[[#This Row],[timestamp]],5)</f>
        <v>13:25</v>
      </c>
      <c r="C406" s="24">
        <f>DATEVALUE(LEFT(Transaction[[#This Row],[timestamp]],10))</f>
        <v>44281</v>
      </c>
      <c r="D406" s="22" t="str">
        <f>TEXT(WEEKDAY(LEFT(Transaction[[#This Row],[timestamp]],10)),"dddd")</f>
        <v>Friday</v>
      </c>
      <c r="E406" s="18" t="s">
        <v>809</v>
      </c>
      <c r="F406" s="18">
        <v>3</v>
      </c>
      <c r="G406" s="18">
        <v>4003</v>
      </c>
      <c r="H406" s="18" t="str">
        <f>LEFT(Transaction[[#This Row],[item_id]],2)</f>
        <v>40</v>
      </c>
      <c r="I406" s="18">
        <v>1</v>
      </c>
      <c r="J406" s="18">
        <f>Transaction[[#This Row],[quantity]]*VLOOKUP(Transaction[[#This Row],[item_id]],Item[#All],3,TRUE)</f>
        <v>445000</v>
      </c>
      <c r="K406" s="18">
        <v>51912</v>
      </c>
    </row>
    <row r="407" spans="1:11" ht="12.75">
      <c r="A407" s="24" t="s">
        <v>810</v>
      </c>
      <c r="B407" s="32" t="str">
        <f>RIGHT(Transaction[[#This Row],[timestamp]],5)</f>
        <v>23:08</v>
      </c>
      <c r="C407" s="24">
        <f>DATEVALUE(LEFT(Transaction[[#This Row],[timestamp]],10))</f>
        <v>44281</v>
      </c>
      <c r="D407" s="22" t="str">
        <f>TEXT(WEEKDAY(LEFT(Transaction[[#This Row],[timestamp]],10)),"dddd")</f>
        <v>Friday</v>
      </c>
      <c r="E407" s="18" t="s">
        <v>811</v>
      </c>
      <c r="F407" s="18">
        <v>3</v>
      </c>
      <c r="G407" s="18">
        <v>3004</v>
      </c>
      <c r="H407" s="18" t="str">
        <f>LEFT(Transaction[[#This Row],[item_id]],2)</f>
        <v>30</v>
      </c>
      <c r="I407" s="18">
        <v>1</v>
      </c>
      <c r="J407" s="18">
        <f>Transaction[[#This Row],[quantity]]*VLOOKUP(Transaction[[#This Row],[item_id]],Item[#All],3,TRUE)</f>
        <v>170000</v>
      </c>
      <c r="K407" s="18">
        <v>57442</v>
      </c>
    </row>
    <row r="408" spans="1:11" ht="12.75">
      <c r="A408" s="24" t="s">
        <v>812</v>
      </c>
      <c r="B408" s="32" t="str">
        <f>RIGHT(Transaction[[#This Row],[timestamp]],5)</f>
        <v>00:17</v>
      </c>
      <c r="C408" s="24">
        <f>DATEVALUE(LEFT(Transaction[[#This Row],[timestamp]],10))</f>
        <v>44282</v>
      </c>
      <c r="D408" s="22" t="str">
        <f>TEXT(WEEKDAY(LEFT(Transaction[[#This Row],[timestamp]],10)),"dddd")</f>
        <v>Saturday</v>
      </c>
      <c r="E408" s="18" t="s">
        <v>813</v>
      </c>
      <c r="F408" s="18">
        <v>3</v>
      </c>
      <c r="G408" s="18">
        <v>4003</v>
      </c>
      <c r="H408" s="18" t="str">
        <f>LEFT(Transaction[[#This Row],[item_id]],2)</f>
        <v>40</v>
      </c>
      <c r="I408" s="18">
        <v>1</v>
      </c>
      <c r="J408" s="18">
        <f>Transaction[[#This Row],[quantity]]*VLOOKUP(Transaction[[#This Row],[item_id]],Item[#All],3,TRUE)</f>
        <v>445000</v>
      </c>
      <c r="K408" s="18">
        <v>49398</v>
      </c>
    </row>
    <row r="409" spans="1:11" ht="12.75">
      <c r="A409" s="24" t="s">
        <v>814</v>
      </c>
      <c r="B409" s="32" t="str">
        <f>RIGHT(Transaction[[#This Row],[timestamp]],5)</f>
        <v>00:21</v>
      </c>
      <c r="C409" s="24">
        <f>DATEVALUE(LEFT(Transaction[[#This Row],[timestamp]],10))</f>
        <v>44282</v>
      </c>
      <c r="D409" s="22" t="str">
        <f>TEXT(WEEKDAY(LEFT(Transaction[[#This Row],[timestamp]],10)),"dddd")</f>
        <v>Saturday</v>
      </c>
      <c r="E409" s="18" t="s">
        <v>815</v>
      </c>
      <c r="F409" s="18">
        <v>3</v>
      </c>
      <c r="G409" s="18">
        <v>3003</v>
      </c>
      <c r="H409" s="18" t="str">
        <f>LEFT(Transaction[[#This Row],[item_id]],2)</f>
        <v>30</v>
      </c>
      <c r="I409" s="18">
        <v>1</v>
      </c>
      <c r="J409" s="18">
        <f>Transaction[[#This Row],[quantity]]*VLOOKUP(Transaction[[#This Row],[item_id]],Item[#All],3,TRUE)</f>
        <v>5490000</v>
      </c>
      <c r="K409" s="18">
        <v>49487</v>
      </c>
    </row>
    <row r="410" spans="1:11" ht="12.75">
      <c r="A410" s="24" t="s">
        <v>816</v>
      </c>
      <c r="B410" s="32" t="str">
        <f>RIGHT(Transaction[[#This Row],[timestamp]],5)</f>
        <v>11:03</v>
      </c>
      <c r="C410" s="24">
        <f>DATEVALUE(LEFT(Transaction[[#This Row],[timestamp]],10))</f>
        <v>44282</v>
      </c>
      <c r="D410" s="22" t="str">
        <f>TEXT(WEEKDAY(LEFT(Transaction[[#This Row],[timestamp]],10)),"dddd")</f>
        <v>Saturday</v>
      </c>
      <c r="E410" s="18" t="s">
        <v>817</v>
      </c>
      <c r="F410" s="18">
        <v>3</v>
      </c>
      <c r="G410" s="18">
        <v>2003</v>
      </c>
      <c r="H410" s="18" t="str">
        <f>LEFT(Transaction[[#This Row],[item_id]],2)</f>
        <v>20</v>
      </c>
      <c r="I410" s="18">
        <v>1</v>
      </c>
      <c r="J410" s="18">
        <f>Transaction[[#This Row],[quantity]]*VLOOKUP(Transaction[[#This Row],[item_id]],Item[#All],3,TRUE)</f>
        <v>19900000</v>
      </c>
      <c r="K410" s="19">
        <v>47616</v>
      </c>
    </row>
    <row r="411" spans="1:11" ht="12.75">
      <c r="A411" s="24" t="s">
        <v>818</v>
      </c>
      <c r="B411" s="32" t="str">
        <f>RIGHT(Transaction[[#This Row],[timestamp]],5)</f>
        <v>12:01</v>
      </c>
      <c r="C411" s="24">
        <f>DATEVALUE(LEFT(Transaction[[#This Row],[timestamp]],10))</f>
        <v>44282</v>
      </c>
      <c r="D411" s="22" t="str">
        <f>TEXT(WEEKDAY(LEFT(Transaction[[#This Row],[timestamp]],10)),"dddd")</f>
        <v>Saturday</v>
      </c>
      <c r="E411" s="18" t="s">
        <v>819</v>
      </c>
      <c r="F411" s="18">
        <v>3</v>
      </c>
      <c r="G411" s="18">
        <v>2004</v>
      </c>
      <c r="H411" s="18" t="str">
        <f>LEFT(Transaction[[#This Row],[item_id]],2)</f>
        <v>20</v>
      </c>
      <c r="I411" s="18">
        <v>1</v>
      </c>
      <c r="J411" s="18">
        <f>Transaction[[#This Row],[quantity]]*VLOOKUP(Transaction[[#This Row],[item_id]],Item[#All],3,TRUE)</f>
        <v>4090000</v>
      </c>
      <c r="K411" s="18">
        <v>58058</v>
      </c>
    </row>
    <row r="412" spans="1:11" ht="12.75">
      <c r="A412" s="24" t="s">
        <v>820</v>
      </c>
      <c r="B412" s="32" t="str">
        <f>RIGHT(Transaction[[#This Row],[timestamp]],5)</f>
        <v>13:04</v>
      </c>
      <c r="C412" s="24">
        <f>DATEVALUE(LEFT(Transaction[[#This Row],[timestamp]],10))</f>
        <v>44282</v>
      </c>
      <c r="D412" s="22" t="str">
        <f>TEXT(WEEKDAY(LEFT(Transaction[[#This Row],[timestamp]],10)),"dddd")</f>
        <v>Saturday</v>
      </c>
      <c r="E412" s="18" t="s">
        <v>821</v>
      </c>
      <c r="F412" s="18">
        <v>3</v>
      </c>
      <c r="G412" s="18">
        <v>4001</v>
      </c>
      <c r="H412" s="18" t="str">
        <f>LEFT(Transaction[[#This Row],[item_id]],2)</f>
        <v>40</v>
      </c>
      <c r="I412" s="18">
        <v>1</v>
      </c>
      <c r="J412" s="18">
        <f>Transaction[[#This Row],[quantity]]*VLOOKUP(Transaction[[#This Row],[item_id]],Item[#All],3,TRUE)</f>
        <v>177000</v>
      </c>
      <c r="K412" s="18">
        <v>56886</v>
      </c>
    </row>
    <row r="413" spans="1:11" ht="12.75">
      <c r="A413" s="24" t="s">
        <v>822</v>
      </c>
      <c r="B413" s="32" t="str">
        <f>RIGHT(Transaction[[#This Row],[timestamp]],5)</f>
        <v>13:27</v>
      </c>
      <c r="C413" s="24">
        <f>DATEVALUE(LEFT(Transaction[[#This Row],[timestamp]],10))</f>
        <v>44282</v>
      </c>
      <c r="D413" s="22" t="str">
        <f>TEXT(WEEKDAY(LEFT(Transaction[[#This Row],[timestamp]],10)),"dddd")</f>
        <v>Saturday</v>
      </c>
      <c r="E413" s="18" t="s">
        <v>823</v>
      </c>
      <c r="F413" s="18">
        <v>3</v>
      </c>
      <c r="G413" s="18">
        <v>4001</v>
      </c>
      <c r="H413" s="18" t="str">
        <f>LEFT(Transaction[[#This Row],[item_id]],2)</f>
        <v>40</v>
      </c>
      <c r="I413" s="18">
        <v>1</v>
      </c>
      <c r="J413" s="18">
        <f>Transaction[[#This Row],[quantity]]*VLOOKUP(Transaction[[#This Row],[item_id]],Item[#All],3,TRUE)</f>
        <v>177000</v>
      </c>
      <c r="K413" s="18">
        <v>53431</v>
      </c>
    </row>
    <row r="414" spans="1:11" ht="12.75">
      <c r="A414" s="24" t="s">
        <v>824</v>
      </c>
      <c r="B414" s="32" t="str">
        <f>RIGHT(Transaction[[#This Row],[timestamp]],5)</f>
        <v>13:44</v>
      </c>
      <c r="C414" s="24">
        <f>DATEVALUE(LEFT(Transaction[[#This Row],[timestamp]],10))</f>
        <v>44282</v>
      </c>
      <c r="D414" s="22" t="str">
        <f>TEXT(WEEKDAY(LEFT(Transaction[[#This Row],[timestamp]],10)),"dddd")</f>
        <v>Saturday</v>
      </c>
      <c r="E414" s="18" t="s">
        <v>825</v>
      </c>
      <c r="F414" s="18">
        <v>3</v>
      </c>
      <c r="G414" s="18">
        <v>4003</v>
      </c>
      <c r="H414" s="18" t="str">
        <f>LEFT(Transaction[[#This Row],[item_id]],2)</f>
        <v>40</v>
      </c>
      <c r="I414" s="18">
        <v>1</v>
      </c>
      <c r="J414" s="18">
        <f>Transaction[[#This Row],[quantity]]*VLOOKUP(Transaction[[#This Row],[item_id]],Item[#All],3,TRUE)</f>
        <v>445000</v>
      </c>
      <c r="K414" s="18">
        <v>52088</v>
      </c>
    </row>
    <row r="415" spans="1:11" ht="12.75">
      <c r="A415" s="24" t="s">
        <v>826</v>
      </c>
      <c r="B415" s="32" t="str">
        <f>RIGHT(Transaction[[#This Row],[timestamp]],5)</f>
        <v>20:19</v>
      </c>
      <c r="C415" s="24">
        <f>DATEVALUE(LEFT(Transaction[[#This Row],[timestamp]],10))</f>
        <v>44282</v>
      </c>
      <c r="D415" s="22" t="str">
        <f>TEXT(WEEKDAY(LEFT(Transaction[[#This Row],[timestamp]],10)),"dddd")</f>
        <v>Saturday</v>
      </c>
      <c r="E415" s="18" t="s">
        <v>827</v>
      </c>
      <c r="F415" s="18">
        <v>3</v>
      </c>
      <c r="G415" s="18">
        <v>4003</v>
      </c>
      <c r="H415" s="18" t="str">
        <f>LEFT(Transaction[[#This Row],[item_id]],2)</f>
        <v>40</v>
      </c>
      <c r="I415" s="18">
        <v>1</v>
      </c>
      <c r="J415" s="18">
        <f>Transaction[[#This Row],[quantity]]*VLOOKUP(Transaction[[#This Row],[item_id]],Item[#All],3,TRUE)</f>
        <v>445000</v>
      </c>
      <c r="K415" s="18">
        <v>56211</v>
      </c>
    </row>
    <row r="416" spans="1:11" ht="12.75">
      <c r="A416" s="24" t="s">
        <v>828</v>
      </c>
      <c r="B416" s="32" t="str">
        <f>RIGHT(Transaction[[#This Row],[timestamp]],5)</f>
        <v>22:46</v>
      </c>
      <c r="C416" s="24">
        <f>DATEVALUE(LEFT(Transaction[[#This Row],[timestamp]],10))</f>
        <v>44282</v>
      </c>
      <c r="D416" s="22" t="str">
        <f>TEXT(WEEKDAY(LEFT(Transaction[[#This Row],[timestamp]],10)),"dddd")</f>
        <v>Saturday</v>
      </c>
      <c r="E416" s="18" t="s">
        <v>829</v>
      </c>
      <c r="F416" s="18">
        <v>3</v>
      </c>
      <c r="G416" s="18">
        <v>3003</v>
      </c>
      <c r="H416" s="18" t="str">
        <f>LEFT(Transaction[[#This Row],[item_id]],2)</f>
        <v>30</v>
      </c>
      <c r="I416" s="18">
        <v>1</v>
      </c>
      <c r="J416" s="18">
        <f>Transaction[[#This Row],[quantity]]*VLOOKUP(Transaction[[#This Row],[item_id]],Item[#All],3,TRUE)</f>
        <v>5490000</v>
      </c>
      <c r="K416" s="18">
        <v>50850</v>
      </c>
    </row>
    <row r="417" spans="1:11" ht="12.75">
      <c r="A417" s="24" t="s">
        <v>830</v>
      </c>
      <c r="B417" s="32" t="str">
        <f>RIGHT(Transaction[[#This Row],[timestamp]],5)</f>
        <v>23:17</v>
      </c>
      <c r="C417" s="24">
        <f>DATEVALUE(LEFT(Transaction[[#This Row],[timestamp]],10))</f>
        <v>44282</v>
      </c>
      <c r="D417" s="22" t="str">
        <f>TEXT(WEEKDAY(LEFT(Transaction[[#This Row],[timestamp]],10)),"dddd")</f>
        <v>Saturday</v>
      </c>
      <c r="E417" s="18" t="s">
        <v>831</v>
      </c>
      <c r="F417" s="18">
        <v>3</v>
      </c>
      <c r="G417" s="18">
        <v>2004</v>
      </c>
      <c r="H417" s="18" t="str">
        <f>LEFT(Transaction[[#This Row],[item_id]],2)</f>
        <v>20</v>
      </c>
      <c r="I417" s="18">
        <v>1</v>
      </c>
      <c r="J417" s="18">
        <f>Transaction[[#This Row],[quantity]]*VLOOKUP(Transaction[[#This Row],[item_id]],Item[#All],3,TRUE)</f>
        <v>4090000</v>
      </c>
      <c r="K417" s="18">
        <v>55295</v>
      </c>
    </row>
    <row r="418" spans="1:11" ht="12.75">
      <c r="A418" s="24" t="s">
        <v>832</v>
      </c>
      <c r="B418" s="32" t="str">
        <f>RIGHT(Transaction[[#This Row],[timestamp]],5)</f>
        <v>00:01</v>
      </c>
      <c r="C418" s="24">
        <f>DATEVALUE(LEFT(Transaction[[#This Row],[timestamp]],10))</f>
        <v>44283</v>
      </c>
      <c r="D418" s="22" t="str">
        <f>TEXT(WEEKDAY(LEFT(Transaction[[#This Row],[timestamp]],10)),"dddd")</f>
        <v>Sunday</v>
      </c>
      <c r="E418" s="18" t="s">
        <v>833</v>
      </c>
      <c r="F418" s="18">
        <v>3</v>
      </c>
      <c r="G418" s="18">
        <v>4003</v>
      </c>
      <c r="H418" s="18" t="str">
        <f>LEFT(Transaction[[#This Row],[item_id]],2)</f>
        <v>40</v>
      </c>
      <c r="I418" s="18">
        <v>1</v>
      </c>
      <c r="J418" s="18">
        <f>Transaction[[#This Row],[quantity]]*VLOOKUP(Transaction[[#This Row],[item_id]],Item[#All],3,TRUE)</f>
        <v>445000</v>
      </c>
      <c r="K418" s="18">
        <v>54815</v>
      </c>
    </row>
    <row r="419" spans="1:11" ht="12.75">
      <c r="A419" s="24" t="s">
        <v>834</v>
      </c>
      <c r="B419" s="32" t="str">
        <f>RIGHT(Transaction[[#This Row],[timestamp]],5)</f>
        <v>00:58</v>
      </c>
      <c r="C419" s="24">
        <f>DATEVALUE(LEFT(Transaction[[#This Row],[timestamp]],10))</f>
        <v>44283</v>
      </c>
      <c r="D419" s="22" t="str">
        <f>TEXT(WEEKDAY(LEFT(Transaction[[#This Row],[timestamp]],10)),"dddd")</f>
        <v>Sunday</v>
      </c>
      <c r="E419" s="18" t="s">
        <v>835</v>
      </c>
      <c r="F419" s="18">
        <v>4</v>
      </c>
      <c r="G419" s="18">
        <v>4004</v>
      </c>
      <c r="H419" s="18" t="str">
        <f>LEFT(Transaction[[#This Row],[item_id]],2)</f>
        <v>40</v>
      </c>
      <c r="I419" s="18">
        <v>1</v>
      </c>
      <c r="J419" s="18">
        <f>Transaction[[#This Row],[quantity]]*VLOOKUP(Transaction[[#This Row],[item_id]],Item[#All],3,TRUE)</f>
        <v>685000</v>
      </c>
      <c r="K419" s="19">
        <v>46969</v>
      </c>
    </row>
    <row r="420" spans="1:11" ht="12.75">
      <c r="A420" s="24" t="s">
        <v>836</v>
      </c>
      <c r="B420" s="32" t="str">
        <f>RIGHT(Transaction[[#This Row],[timestamp]],5)</f>
        <v>10:03</v>
      </c>
      <c r="C420" s="24">
        <f>DATEVALUE(LEFT(Transaction[[#This Row],[timestamp]],10))</f>
        <v>44283</v>
      </c>
      <c r="D420" s="22" t="str">
        <f>TEXT(WEEKDAY(LEFT(Transaction[[#This Row],[timestamp]],10)),"dddd")</f>
        <v>Sunday</v>
      </c>
      <c r="E420" s="18" t="s">
        <v>837</v>
      </c>
      <c r="F420" s="18">
        <v>3</v>
      </c>
      <c r="G420" s="18">
        <v>4002</v>
      </c>
      <c r="H420" s="18" t="str">
        <f>LEFT(Transaction[[#This Row],[item_id]],2)</f>
        <v>40</v>
      </c>
      <c r="I420" s="18">
        <v>1</v>
      </c>
      <c r="J420" s="18">
        <f>Transaction[[#This Row],[quantity]]*VLOOKUP(Transaction[[#This Row],[item_id]],Item[#All],3,TRUE)</f>
        <v>350000</v>
      </c>
      <c r="K420" s="18">
        <v>54319</v>
      </c>
    </row>
    <row r="421" spans="1:11" ht="12.75">
      <c r="A421" s="24" t="s">
        <v>838</v>
      </c>
      <c r="B421" s="32" t="str">
        <f>RIGHT(Transaction[[#This Row],[timestamp]],5)</f>
        <v>11:31</v>
      </c>
      <c r="C421" s="24">
        <f>DATEVALUE(LEFT(Transaction[[#This Row],[timestamp]],10))</f>
        <v>44283</v>
      </c>
      <c r="D421" s="22" t="str">
        <f>TEXT(WEEKDAY(LEFT(Transaction[[#This Row],[timestamp]],10)),"dddd")</f>
        <v>Sunday</v>
      </c>
      <c r="E421" s="18" t="s">
        <v>839</v>
      </c>
      <c r="F421" s="18">
        <v>3</v>
      </c>
      <c r="G421" s="18">
        <v>4003</v>
      </c>
      <c r="H421" s="18" t="str">
        <f>LEFT(Transaction[[#This Row],[item_id]],2)</f>
        <v>40</v>
      </c>
      <c r="I421" s="18">
        <v>1</v>
      </c>
      <c r="J421" s="18">
        <f>Transaction[[#This Row],[quantity]]*VLOOKUP(Transaction[[#This Row],[item_id]],Item[#All],3,TRUE)</f>
        <v>445000</v>
      </c>
      <c r="K421" s="18">
        <v>56585</v>
      </c>
    </row>
    <row r="422" spans="1:11" ht="12.75">
      <c r="A422" s="24" t="s">
        <v>840</v>
      </c>
      <c r="B422" s="32" t="str">
        <f>RIGHT(Transaction[[#This Row],[timestamp]],5)</f>
        <v>12:45</v>
      </c>
      <c r="C422" s="24">
        <f>DATEVALUE(LEFT(Transaction[[#This Row],[timestamp]],10))</f>
        <v>44283</v>
      </c>
      <c r="D422" s="22" t="str">
        <f>TEXT(WEEKDAY(LEFT(Transaction[[#This Row],[timestamp]],10)),"dddd")</f>
        <v>Sunday</v>
      </c>
      <c r="E422" s="18" t="s">
        <v>841</v>
      </c>
      <c r="F422" s="18">
        <v>3</v>
      </c>
      <c r="G422" s="18">
        <v>4004</v>
      </c>
      <c r="H422" s="18" t="str">
        <f>LEFT(Transaction[[#This Row],[item_id]],2)</f>
        <v>40</v>
      </c>
      <c r="I422" s="18">
        <v>1</v>
      </c>
      <c r="J422" s="18">
        <f>Transaction[[#This Row],[quantity]]*VLOOKUP(Transaction[[#This Row],[item_id]],Item[#All],3,TRUE)</f>
        <v>685000</v>
      </c>
      <c r="K422" s="18">
        <v>50506</v>
      </c>
    </row>
    <row r="423" spans="1:11" ht="12.75">
      <c r="A423" s="24" t="s">
        <v>842</v>
      </c>
      <c r="B423" s="32" t="str">
        <f>RIGHT(Transaction[[#This Row],[timestamp]],5)</f>
        <v>17:22</v>
      </c>
      <c r="C423" s="24">
        <f>DATEVALUE(LEFT(Transaction[[#This Row],[timestamp]],10))</f>
        <v>44283</v>
      </c>
      <c r="D423" s="22" t="str">
        <f>TEXT(WEEKDAY(LEFT(Transaction[[#This Row],[timestamp]],10)),"dddd")</f>
        <v>Sunday</v>
      </c>
      <c r="E423" s="18" t="s">
        <v>843</v>
      </c>
      <c r="F423" s="18">
        <v>3</v>
      </c>
      <c r="G423" s="18">
        <v>4005</v>
      </c>
      <c r="H423" s="18" t="str">
        <f>LEFT(Transaction[[#This Row],[item_id]],2)</f>
        <v>40</v>
      </c>
      <c r="I423" s="18">
        <v>1</v>
      </c>
      <c r="J423" s="18">
        <f>Transaction[[#This Row],[quantity]]*VLOOKUP(Transaction[[#This Row],[item_id]],Item[#All],3,TRUE)</f>
        <v>220000</v>
      </c>
      <c r="K423" s="18">
        <v>54468</v>
      </c>
    </row>
    <row r="424" spans="1:11" ht="12.75">
      <c r="A424" s="24" t="s">
        <v>844</v>
      </c>
      <c r="B424" s="32" t="str">
        <f>RIGHT(Transaction[[#This Row],[timestamp]],5)</f>
        <v>20:15</v>
      </c>
      <c r="C424" s="24">
        <f>DATEVALUE(LEFT(Transaction[[#This Row],[timestamp]],10))</f>
        <v>44283</v>
      </c>
      <c r="D424" s="22" t="str">
        <f>TEXT(WEEKDAY(LEFT(Transaction[[#This Row],[timestamp]],10)),"dddd")</f>
        <v>Sunday</v>
      </c>
      <c r="E424" s="18" t="s">
        <v>845</v>
      </c>
      <c r="F424" s="18">
        <v>3</v>
      </c>
      <c r="G424" s="18">
        <v>4001</v>
      </c>
      <c r="H424" s="18" t="str">
        <f>LEFT(Transaction[[#This Row],[item_id]],2)</f>
        <v>40</v>
      </c>
      <c r="I424" s="18">
        <v>1</v>
      </c>
      <c r="J424" s="18">
        <f>Transaction[[#This Row],[quantity]]*VLOOKUP(Transaction[[#This Row],[item_id]],Item[#All],3,TRUE)</f>
        <v>177000</v>
      </c>
      <c r="K424" s="18">
        <v>49673</v>
      </c>
    </row>
    <row r="425" spans="1:11" ht="12.75">
      <c r="A425" s="24" t="s">
        <v>846</v>
      </c>
      <c r="B425" s="32" t="str">
        <f>RIGHT(Transaction[[#This Row],[timestamp]],5)</f>
        <v>21:01</v>
      </c>
      <c r="C425" s="24">
        <f>DATEVALUE(LEFT(Transaction[[#This Row],[timestamp]],10))</f>
        <v>44283</v>
      </c>
      <c r="D425" s="22" t="str">
        <f>TEXT(WEEKDAY(LEFT(Transaction[[#This Row],[timestamp]],10)),"dddd")</f>
        <v>Sunday</v>
      </c>
      <c r="E425" s="18" t="s">
        <v>847</v>
      </c>
      <c r="F425" s="18">
        <v>3</v>
      </c>
      <c r="G425" s="18">
        <v>4003</v>
      </c>
      <c r="H425" s="18" t="str">
        <f>LEFT(Transaction[[#This Row],[item_id]],2)</f>
        <v>40</v>
      </c>
      <c r="I425" s="18">
        <v>1</v>
      </c>
      <c r="J425" s="18">
        <f>Transaction[[#This Row],[quantity]]*VLOOKUP(Transaction[[#This Row],[item_id]],Item[#All],3,TRUE)</f>
        <v>445000</v>
      </c>
      <c r="K425" s="18">
        <v>51030</v>
      </c>
    </row>
    <row r="426" spans="1:11" ht="12.75">
      <c r="A426" s="24" t="s">
        <v>848</v>
      </c>
      <c r="B426" s="32" t="str">
        <f>RIGHT(Transaction[[#This Row],[timestamp]],5)</f>
        <v>21:14</v>
      </c>
      <c r="C426" s="24">
        <f>DATEVALUE(LEFT(Transaction[[#This Row],[timestamp]],10))</f>
        <v>44283</v>
      </c>
      <c r="D426" s="22" t="str">
        <f>TEXT(WEEKDAY(LEFT(Transaction[[#This Row],[timestamp]],10)),"dddd")</f>
        <v>Sunday</v>
      </c>
      <c r="E426" s="18" t="s">
        <v>849</v>
      </c>
      <c r="F426" s="18">
        <v>3</v>
      </c>
      <c r="G426" s="18">
        <v>4004</v>
      </c>
      <c r="H426" s="18" t="str">
        <f>LEFT(Transaction[[#This Row],[item_id]],2)</f>
        <v>40</v>
      </c>
      <c r="I426" s="18">
        <v>1</v>
      </c>
      <c r="J426" s="18">
        <f>Transaction[[#This Row],[quantity]]*VLOOKUP(Transaction[[#This Row],[item_id]],Item[#All],3,TRUE)</f>
        <v>685000</v>
      </c>
      <c r="K426" s="18">
        <v>57064</v>
      </c>
    </row>
    <row r="427" spans="1:11" ht="12.75">
      <c r="A427" s="24" t="s">
        <v>850</v>
      </c>
      <c r="B427" s="32" t="str">
        <f>RIGHT(Transaction[[#This Row],[timestamp]],5)</f>
        <v>22:07</v>
      </c>
      <c r="C427" s="24">
        <f>DATEVALUE(LEFT(Transaction[[#This Row],[timestamp]],10))</f>
        <v>44283</v>
      </c>
      <c r="D427" s="22" t="str">
        <f>TEXT(WEEKDAY(LEFT(Transaction[[#This Row],[timestamp]],10)),"dddd")</f>
        <v>Sunday</v>
      </c>
      <c r="E427" s="18" t="s">
        <v>851</v>
      </c>
      <c r="F427" s="18">
        <v>3</v>
      </c>
      <c r="G427" s="18">
        <v>4001</v>
      </c>
      <c r="H427" s="18" t="str">
        <f>LEFT(Transaction[[#This Row],[item_id]],2)</f>
        <v>40</v>
      </c>
      <c r="I427" s="18">
        <v>1</v>
      </c>
      <c r="J427" s="18">
        <f>Transaction[[#This Row],[quantity]]*VLOOKUP(Transaction[[#This Row],[item_id]],Item[#All],3,TRUE)</f>
        <v>177000</v>
      </c>
      <c r="K427" s="18">
        <v>52946</v>
      </c>
    </row>
    <row r="428" spans="1:11" ht="12.75">
      <c r="A428" s="24" t="s">
        <v>852</v>
      </c>
      <c r="B428" s="32" t="str">
        <f>RIGHT(Transaction[[#This Row],[timestamp]],5)</f>
        <v>00:02</v>
      </c>
      <c r="C428" s="24">
        <f>DATEVALUE(LEFT(Transaction[[#This Row],[timestamp]],10))</f>
        <v>44284</v>
      </c>
      <c r="D428" s="22" t="str">
        <f>TEXT(WEEKDAY(LEFT(Transaction[[#This Row],[timestamp]],10)),"dddd")</f>
        <v>Monday</v>
      </c>
      <c r="E428" s="18" t="s">
        <v>853</v>
      </c>
      <c r="F428" s="18">
        <v>3</v>
      </c>
      <c r="G428" s="18">
        <v>4004</v>
      </c>
      <c r="H428" s="18" t="str">
        <f>LEFT(Transaction[[#This Row],[item_id]],2)</f>
        <v>40</v>
      </c>
      <c r="I428" s="18">
        <v>1</v>
      </c>
      <c r="J428" s="18">
        <f>Transaction[[#This Row],[quantity]]*VLOOKUP(Transaction[[#This Row],[item_id]],Item[#All],3,TRUE)</f>
        <v>685000</v>
      </c>
      <c r="K428" s="18">
        <v>51549</v>
      </c>
    </row>
    <row r="429" spans="1:11" ht="12.75">
      <c r="A429" s="24" t="s">
        <v>854</v>
      </c>
      <c r="B429" s="32" t="str">
        <f>RIGHT(Transaction[[#This Row],[timestamp]],5)</f>
        <v>06:06</v>
      </c>
      <c r="C429" s="24">
        <f>DATEVALUE(LEFT(Transaction[[#This Row],[timestamp]],10))</f>
        <v>44284</v>
      </c>
      <c r="D429" s="22" t="str">
        <f>TEXT(WEEKDAY(LEFT(Transaction[[#This Row],[timestamp]],10)),"dddd")</f>
        <v>Monday</v>
      </c>
      <c r="E429" s="18" t="s">
        <v>855</v>
      </c>
      <c r="F429" s="18">
        <v>3</v>
      </c>
      <c r="G429" s="18">
        <v>4004</v>
      </c>
      <c r="H429" s="18" t="str">
        <f>LEFT(Transaction[[#This Row],[item_id]],2)</f>
        <v>40</v>
      </c>
      <c r="I429" s="18">
        <v>1</v>
      </c>
      <c r="J429" s="18">
        <f>Transaction[[#This Row],[quantity]]*VLOOKUP(Transaction[[#This Row],[item_id]],Item[#All],3,TRUE)</f>
        <v>685000</v>
      </c>
      <c r="K429" s="18">
        <v>63026</v>
      </c>
    </row>
    <row r="430" spans="1:11" ht="12.75">
      <c r="A430" s="24" t="s">
        <v>856</v>
      </c>
      <c r="B430" s="32" t="str">
        <f>RIGHT(Transaction[[#This Row],[timestamp]],5)</f>
        <v>10:06</v>
      </c>
      <c r="C430" s="24">
        <f>DATEVALUE(LEFT(Transaction[[#This Row],[timestamp]],10))</f>
        <v>44284</v>
      </c>
      <c r="D430" s="22" t="str">
        <f>TEXT(WEEKDAY(LEFT(Transaction[[#This Row],[timestamp]],10)),"dddd")</f>
        <v>Monday</v>
      </c>
      <c r="E430" s="18" t="s">
        <v>857</v>
      </c>
      <c r="F430" s="18">
        <v>4</v>
      </c>
      <c r="G430" s="18">
        <v>2003</v>
      </c>
      <c r="H430" s="18" t="str">
        <f>LEFT(Transaction[[#This Row],[item_id]],2)</f>
        <v>20</v>
      </c>
      <c r="I430" s="18">
        <v>1</v>
      </c>
      <c r="J430" s="18">
        <f>Transaction[[#This Row],[quantity]]*VLOOKUP(Transaction[[#This Row],[item_id]],Item[#All],3,TRUE)</f>
        <v>19900000</v>
      </c>
      <c r="K430" s="19">
        <v>48234</v>
      </c>
    </row>
    <row r="431" spans="1:11" ht="12.75">
      <c r="A431" s="24" t="s">
        <v>858</v>
      </c>
      <c r="B431" s="32" t="str">
        <f>RIGHT(Transaction[[#This Row],[timestamp]],5)</f>
        <v>12:09</v>
      </c>
      <c r="C431" s="24">
        <f>DATEVALUE(LEFT(Transaction[[#This Row],[timestamp]],10))</f>
        <v>44284</v>
      </c>
      <c r="D431" s="22" t="str">
        <f>TEXT(WEEKDAY(LEFT(Transaction[[#This Row],[timestamp]],10)),"dddd")</f>
        <v>Monday</v>
      </c>
      <c r="E431" s="18" t="s">
        <v>859</v>
      </c>
      <c r="F431" s="18">
        <v>3</v>
      </c>
      <c r="G431" s="18">
        <v>4003</v>
      </c>
      <c r="H431" s="18" t="str">
        <f>LEFT(Transaction[[#This Row],[item_id]],2)</f>
        <v>40</v>
      </c>
      <c r="I431" s="18">
        <v>1</v>
      </c>
      <c r="J431" s="18">
        <f>Transaction[[#This Row],[quantity]]*VLOOKUP(Transaction[[#This Row],[item_id]],Item[#All],3,TRUE)</f>
        <v>445000</v>
      </c>
      <c r="K431" s="19">
        <v>48044</v>
      </c>
    </row>
    <row r="432" spans="1:11" ht="12.75">
      <c r="A432" s="24" t="s">
        <v>860</v>
      </c>
      <c r="B432" s="32" t="str">
        <f>RIGHT(Transaction[[#This Row],[timestamp]],5)</f>
        <v>12:11</v>
      </c>
      <c r="C432" s="24">
        <f>DATEVALUE(LEFT(Transaction[[#This Row],[timestamp]],10))</f>
        <v>44284</v>
      </c>
      <c r="D432" s="22" t="str">
        <f>TEXT(WEEKDAY(LEFT(Transaction[[#This Row],[timestamp]],10)),"dddd")</f>
        <v>Monday</v>
      </c>
      <c r="E432" s="18" t="s">
        <v>861</v>
      </c>
      <c r="F432" s="18">
        <v>3</v>
      </c>
      <c r="G432" s="18">
        <v>4002</v>
      </c>
      <c r="H432" s="18" t="str">
        <f>LEFT(Transaction[[#This Row],[item_id]],2)</f>
        <v>40</v>
      </c>
      <c r="I432" s="18">
        <v>1</v>
      </c>
      <c r="J432" s="18">
        <f>Transaction[[#This Row],[quantity]]*VLOOKUP(Transaction[[#This Row],[item_id]],Item[#All],3,TRUE)</f>
        <v>350000</v>
      </c>
      <c r="K432" s="18">
        <v>51029</v>
      </c>
    </row>
    <row r="433" spans="1:14" ht="12.75">
      <c r="A433" s="24" t="s">
        <v>862</v>
      </c>
      <c r="B433" s="32" t="str">
        <f>RIGHT(Transaction[[#This Row],[timestamp]],5)</f>
        <v>13:01</v>
      </c>
      <c r="C433" s="24">
        <f>DATEVALUE(LEFT(Transaction[[#This Row],[timestamp]],10))</f>
        <v>44284</v>
      </c>
      <c r="D433" s="22" t="str">
        <f>TEXT(WEEKDAY(LEFT(Transaction[[#This Row],[timestamp]],10)),"dddd")</f>
        <v>Monday</v>
      </c>
      <c r="E433" s="18" t="s">
        <v>863</v>
      </c>
      <c r="F433" s="18">
        <v>3</v>
      </c>
      <c r="G433" s="18">
        <v>4001</v>
      </c>
      <c r="H433" s="18" t="str">
        <f>LEFT(Transaction[[#This Row],[item_id]],2)</f>
        <v>40</v>
      </c>
      <c r="I433" s="18">
        <v>1</v>
      </c>
      <c r="J433" s="18">
        <f>Transaction[[#This Row],[quantity]]*VLOOKUP(Transaction[[#This Row],[item_id]],Item[#All],3,TRUE)</f>
        <v>177000</v>
      </c>
      <c r="K433" s="19">
        <v>49248</v>
      </c>
    </row>
    <row r="434" spans="1:14" ht="12.75">
      <c r="A434" s="24" t="s">
        <v>864</v>
      </c>
      <c r="B434" s="32" t="str">
        <f>RIGHT(Transaction[[#This Row],[timestamp]],5)</f>
        <v>21:42</v>
      </c>
      <c r="C434" s="24">
        <f>DATEVALUE(LEFT(Transaction[[#This Row],[timestamp]],10))</f>
        <v>44284</v>
      </c>
      <c r="D434" s="22" t="str">
        <f>TEXT(WEEKDAY(LEFT(Transaction[[#This Row],[timestamp]],10)),"dddd")</f>
        <v>Monday</v>
      </c>
      <c r="E434" s="18" t="s">
        <v>865</v>
      </c>
      <c r="F434" s="18">
        <v>3</v>
      </c>
      <c r="G434" s="18">
        <v>2004</v>
      </c>
      <c r="H434" s="18" t="str">
        <f>LEFT(Transaction[[#This Row],[item_id]],2)</f>
        <v>20</v>
      </c>
      <c r="I434" s="18">
        <v>1</v>
      </c>
      <c r="J434" s="18">
        <f>Transaction[[#This Row],[quantity]]*VLOOKUP(Transaction[[#This Row],[item_id]],Item[#All],3,TRUE)</f>
        <v>4090000</v>
      </c>
      <c r="K434" s="19">
        <v>47650</v>
      </c>
    </row>
    <row r="435" spans="1:14" ht="12.75">
      <c r="A435" s="24" t="s">
        <v>866</v>
      </c>
      <c r="B435" s="32" t="str">
        <f>RIGHT(Transaction[[#This Row],[timestamp]],5)</f>
        <v>10:00</v>
      </c>
      <c r="C435" s="24">
        <f>DATEVALUE(LEFT(Transaction[[#This Row],[timestamp]],10))</f>
        <v>44285</v>
      </c>
      <c r="D435" s="22" t="str">
        <f>TEXT(WEEKDAY(LEFT(Transaction[[#This Row],[timestamp]],10)),"dddd")</f>
        <v>Tuesday</v>
      </c>
      <c r="E435" s="18" t="s">
        <v>867</v>
      </c>
      <c r="F435" s="18">
        <v>3</v>
      </c>
      <c r="G435" s="18">
        <v>1005</v>
      </c>
      <c r="H435" s="18" t="str">
        <f>LEFT(Transaction[[#This Row],[item_id]],2)</f>
        <v>10</v>
      </c>
      <c r="I435" s="18">
        <v>1</v>
      </c>
      <c r="J435" s="18">
        <f>Transaction[[#This Row],[quantity]]*VLOOKUP(Transaction[[#This Row],[item_id]],Item[#All],3,TRUE)</f>
        <v>4690000</v>
      </c>
      <c r="K435" s="18">
        <v>54944</v>
      </c>
    </row>
    <row r="436" spans="1:14" ht="12.75">
      <c r="A436" s="24" t="s">
        <v>868</v>
      </c>
      <c r="B436" s="32" t="str">
        <f>RIGHT(Transaction[[#This Row],[timestamp]],5)</f>
        <v>13:02</v>
      </c>
      <c r="C436" s="24">
        <f>DATEVALUE(LEFT(Transaction[[#This Row],[timestamp]],10))</f>
        <v>44285</v>
      </c>
      <c r="D436" s="22" t="str">
        <f>TEXT(WEEKDAY(LEFT(Transaction[[#This Row],[timestamp]],10)),"dddd")</f>
        <v>Tuesday</v>
      </c>
      <c r="E436" s="18" t="s">
        <v>869</v>
      </c>
      <c r="F436" s="18">
        <v>3</v>
      </c>
      <c r="G436" s="18">
        <v>1003</v>
      </c>
      <c r="H436" s="18" t="str">
        <f>LEFT(Transaction[[#This Row],[item_id]],2)</f>
        <v>10</v>
      </c>
      <c r="I436" s="18">
        <v>1</v>
      </c>
      <c r="J436" s="18">
        <f>Transaction[[#This Row],[quantity]]*VLOOKUP(Transaction[[#This Row],[item_id]],Item[#All],3,TRUE)</f>
        <v>4290000</v>
      </c>
      <c r="K436" s="18">
        <v>59941</v>
      </c>
      <c r="N436">
        <f>4290000*9</f>
        <v>38610000</v>
      </c>
    </row>
    <row r="437" spans="1:14" ht="12.75">
      <c r="A437" s="24" t="s">
        <v>870</v>
      </c>
      <c r="B437" s="32" t="str">
        <f>RIGHT(Transaction[[#This Row],[timestamp]],5)</f>
        <v>19:14</v>
      </c>
      <c r="C437" s="24">
        <f>DATEVALUE(LEFT(Transaction[[#This Row],[timestamp]],10))</f>
        <v>44285</v>
      </c>
      <c r="D437" s="22" t="str">
        <f>TEXT(WEEKDAY(LEFT(Transaction[[#This Row],[timestamp]],10)),"dddd")</f>
        <v>Tuesday</v>
      </c>
      <c r="E437" s="18" t="s">
        <v>871</v>
      </c>
      <c r="F437" s="18">
        <v>3</v>
      </c>
      <c r="G437" s="18">
        <v>4003</v>
      </c>
      <c r="H437" s="18" t="str">
        <f>LEFT(Transaction[[#This Row],[item_id]],2)</f>
        <v>40</v>
      </c>
      <c r="I437" s="18">
        <v>1</v>
      </c>
      <c r="J437" s="18">
        <f>Transaction[[#This Row],[quantity]]*VLOOKUP(Transaction[[#This Row],[item_id]],Item[#All],3,TRUE)</f>
        <v>445000</v>
      </c>
      <c r="K437" s="18">
        <v>51845</v>
      </c>
    </row>
    <row r="438" spans="1:14" ht="12.75">
      <c r="A438" s="24" t="s">
        <v>872</v>
      </c>
      <c r="B438" s="32" t="str">
        <f>RIGHT(Transaction[[#This Row],[timestamp]],5)</f>
        <v>20:19</v>
      </c>
      <c r="C438" s="24">
        <f>DATEVALUE(LEFT(Transaction[[#This Row],[timestamp]],10))</f>
        <v>44285</v>
      </c>
      <c r="D438" s="22" t="str">
        <f>TEXT(WEEKDAY(LEFT(Transaction[[#This Row],[timestamp]],10)),"dddd")</f>
        <v>Tuesday</v>
      </c>
      <c r="E438" s="18" t="s">
        <v>873</v>
      </c>
      <c r="F438" s="18">
        <v>3</v>
      </c>
      <c r="G438" s="18">
        <v>4001</v>
      </c>
      <c r="H438" s="18" t="str">
        <f>LEFT(Transaction[[#This Row],[item_id]],2)</f>
        <v>40</v>
      </c>
      <c r="I438" s="18">
        <v>1</v>
      </c>
      <c r="J438" s="18">
        <f>Transaction[[#This Row],[quantity]]*VLOOKUP(Transaction[[#This Row],[item_id]],Item[#All],3,TRUE)</f>
        <v>177000</v>
      </c>
      <c r="K438" s="18">
        <v>50427</v>
      </c>
    </row>
    <row r="439" spans="1:14" ht="12.75">
      <c r="A439" s="24" t="s">
        <v>874</v>
      </c>
      <c r="B439" s="32" t="str">
        <f>RIGHT(Transaction[[#This Row],[timestamp]],5)</f>
        <v>22:02</v>
      </c>
      <c r="C439" s="24">
        <f>DATEVALUE(LEFT(Transaction[[#This Row],[timestamp]],10))</f>
        <v>44285</v>
      </c>
      <c r="D439" s="22" t="str">
        <f>TEXT(WEEKDAY(LEFT(Transaction[[#This Row],[timestamp]],10)),"dddd")</f>
        <v>Tuesday</v>
      </c>
      <c r="E439" s="18" t="s">
        <v>875</v>
      </c>
      <c r="F439" s="18">
        <v>3</v>
      </c>
      <c r="G439" s="18">
        <v>3003</v>
      </c>
      <c r="H439" s="18" t="str">
        <f>LEFT(Transaction[[#This Row],[item_id]],2)</f>
        <v>30</v>
      </c>
      <c r="I439" s="18">
        <v>1</v>
      </c>
      <c r="J439" s="18">
        <f>Transaction[[#This Row],[quantity]]*VLOOKUP(Transaction[[#This Row],[item_id]],Item[#All],3,TRUE)</f>
        <v>5490000</v>
      </c>
      <c r="K439" s="18">
        <v>54751</v>
      </c>
    </row>
    <row r="440" spans="1:14" ht="12.75">
      <c r="A440" s="24" t="s">
        <v>876</v>
      </c>
      <c r="B440" s="32" t="str">
        <f>RIGHT(Transaction[[#This Row],[timestamp]],5)</f>
        <v>22:05</v>
      </c>
      <c r="C440" s="24">
        <f>DATEVALUE(LEFT(Transaction[[#This Row],[timestamp]],10))</f>
        <v>44285</v>
      </c>
      <c r="D440" s="22" t="str">
        <f>TEXT(WEEKDAY(LEFT(Transaction[[#This Row],[timestamp]],10)),"dddd")</f>
        <v>Tuesday</v>
      </c>
      <c r="E440" s="18" t="s">
        <v>877</v>
      </c>
      <c r="F440" s="18">
        <v>3</v>
      </c>
      <c r="G440" s="18">
        <v>3002</v>
      </c>
      <c r="H440" s="18" t="str">
        <f>LEFT(Transaction[[#This Row],[item_id]],2)</f>
        <v>30</v>
      </c>
      <c r="I440" s="18">
        <v>1</v>
      </c>
      <c r="J440" s="18">
        <f>Transaction[[#This Row],[quantity]]*VLOOKUP(Transaction[[#This Row],[item_id]],Item[#All],3,TRUE)</f>
        <v>399000</v>
      </c>
      <c r="K440" s="18">
        <v>52634</v>
      </c>
    </row>
    <row r="441" spans="1:14" ht="12.75">
      <c r="A441" s="24" t="s">
        <v>878</v>
      </c>
      <c r="B441" s="32" t="str">
        <f>RIGHT(Transaction[[#This Row],[timestamp]],5)</f>
        <v>23:12</v>
      </c>
      <c r="C441" s="24">
        <f>DATEVALUE(LEFT(Transaction[[#This Row],[timestamp]],10))</f>
        <v>44285</v>
      </c>
      <c r="D441" s="22" t="str">
        <f>TEXT(WEEKDAY(LEFT(Transaction[[#This Row],[timestamp]],10)),"dddd")</f>
        <v>Tuesday</v>
      </c>
      <c r="E441" s="18" t="s">
        <v>879</v>
      </c>
      <c r="F441" s="18">
        <v>3</v>
      </c>
      <c r="G441" s="18">
        <v>4004</v>
      </c>
      <c r="H441" s="18" t="str">
        <f>LEFT(Transaction[[#This Row],[item_id]],2)</f>
        <v>40</v>
      </c>
      <c r="I441" s="18">
        <v>1</v>
      </c>
      <c r="J441" s="18">
        <f>Transaction[[#This Row],[quantity]]*VLOOKUP(Transaction[[#This Row],[item_id]],Item[#All],3,TRUE)</f>
        <v>685000</v>
      </c>
      <c r="K441" s="18">
        <v>51507</v>
      </c>
    </row>
    <row r="442" spans="1:14" ht="12.75">
      <c r="A442" s="24" t="s">
        <v>880</v>
      </c>
      <c r="B442" s="32" t="str">
        <f>RIGHT(Transaction[[#This Row],[timestamp]],5)</f>
        <v>12:02</v>
      </c>
      <c r="C442" s="24">
        <f>DATEVALUE(LEFT(Transaction[[#This Row],[timestamp]],10))</f>
        <v>44286</v>
      </c>
      <c r="D442" s="22" t="str">
        <f>TEXT(WEEKDAY(LEFT(Transaction[[#This Row],[timestamp]],10)),"dddd")</f>
        <v>Wednesday</v>
      </c>
      <c r="E442" s="18" t="s">
        <v>881</v>
      </c>
      <c r="F442" s="18">
        <v>4</v>
      </c>
      <c r="G442" s="18">
        <v>2001</v>
      </c>
      <c r="H442" s="18" t="str">
        <f>LEFT(Transaction[[#This Row],[item_id]],2)</f>
        <v>20</v>
      </c>
      <c r="I442" s="18">
        <v>1</v>
      </c>
      <c r="J442" s="18">
        <f>Transaction[[#This Row],[quantity]]*VLOOKUP(Transaction[[#This Row],[item_id]],Item[#All],3,TRUE)</f>
        <v>6390000</v>
      </c>
      <c r="K442" s="19">
        <v>48934</v>
      </c>
    </row>
    <row r="443" spans="1:14" ht="12.75">
      <c r="A443" s="24" t="s">
        <v>882</v>
      </c>
      <c r="B443" s="32" t="str">
        <f>RIGHT(Transaction[[#This Row],[timestamp]],5)</f>
        <v>22:55</v>
      </c>
      <c r="C443" s="24">
        <f>DATEVALUE(LEFT(Transaction[[#This Row],[timestamp]],10))</f>
        <v>44286</v>
      </c>
      <c r="D443" s="22" t="str">
        <f>TEXT(WEEKDAY(LEFT(Transaction[[#This Row],[timestamp]],10)),"dddd")</f>
        <v>Wednesday</v>
      </c>
      <c r="E443" s="18" t="s">
        <v>883</v>
      </c>
      <c r="F443" s="18">
        <v>3</v>
      </c>
      <c r="G443" s="18">
        <v>4003</v>
      </c>
      <c r="H443" s="18" t="str">
        <f>LEFT(Transaction[[#This Row],[item_id]],2)</f>
        <v>40</v>
      </c>
      <c r="I443" s="18">
        <v>1</v>
      </c>
      <c r="J443" s="18">
        <f>Transaction[[#This Row],[quantity]]*VLOOKUP(Transaction[[#This Row],[item_id]],Item[#All],3,TRUE)</f>
        <v>445000</v>
      </c>
      <c r="K443" s="18">
        <v>67153</v>
      </c>
    </row>
    <row r="444" spans="1:14" ht="12.75">
      <c r="A444" s="24" t="s">
        <v>884</v>
      </c>
      <c r="B444" s="32" t="str">
        <f>RIGHT(Transaction[[#This Row],[timestamp]],5)</f>
        <v>00:28</v>
      </c>
      <c r="C444" s="24">
        <f>DATEVALUE(LEFT(Transaction[[#This Row],[timestamp]],10))</f>
        <v>44287</v>
      </c>
      <c r="D444" s="22" t="str">
        <f>TEXT(WEEKDAY(LEFT(Transaction[[#This Row],[timestamp]],10)),"dddd")</f>
        <v>Thursday</v>
      </c>
      <c r="E444" s="18" t="s">
        <v>885</v>
      </c>
      <c r="F444" s="18">
        <v>3</v>
      </c>
      <c r="G444" s="18">
        <v>4005</v>
      </c>
      <c r="H444" s="18" t="str">
        <f>LEFT(Transaction[[#This Row],[item_id]],2)</f>
        <v>40</v>
      </c>
      <c r="I444" s="18">
        <v>1</v>
      </c>
      <c r="J444" s="18">
        <f>Transaction[[#This Row],[quantity]]*VLOOKUP(Transaction[[#This Row],[item_id]],Item[#All],3,TRUE)</f>
        <v>220000</v>
      </c>
      <c r="K444" s="18">
        <v>55040</v>
      </c>
    </row>
    <row r="445" spans="1:14" ht="12.75">
      <c r="A445" s="24" t="s">
        <v>886</v>
      </c>
      <c r="B445" s="32" t="str">
        <f>RIGHT(Transaction[[#This Row],[timestamp]],5)</f>
        <v>15:05</v>
      </c>
      <c r="C445" s="24">
        <f>DATEVALUE(LEFT(Transaction[[#This Row],[timestamp]],10))</f>
        <v>44287</v>
      </c>
      <c r="D445" s="22" t="str">
        <f>TEXT(WEEKDAY(LEFT(Transaction[[#This Row],[timestamp]],10)),"dddd")</f>
        <v>Thursday</v>
      </c>
      <c r="E445" s="18" t="s">
        <v>887</v>
      </c>
      <c r="F445" s="18">
        <v>3</v>
      </c>
      <c r="G445" s="18">
        <v>3002</v>
      </c>
      <c r="H445" s="18" t="str">
        <f>LEFT(Transaction[[#This Row],[item_id]],2)</f>
        <v>30</v>
      </c>
      <c r="I445" s="18">
        <v>1</v>
      </c>
      <c r="J445" s="18">
        <f>Transaction[[#This Row],[quantity]]*VLOOKUP(Transaction[[#This Row],[item_id]],Item[#All],3,TRUE)</f>
        <v>399000</v>
      </c>
      <c r="K445" s="18">
        <v>75181</v>
      </c>
    </row>
    <row r="446" spans="1:14" ht="12.75">
      <c r="A446" s="24" t="s">
        <v>888</v>
      </c>
      <c r="B446" s="32" t="str">
        <f>RIGHT(Transaction[[#This Row],[timestamp]],5)</f>
        <v>20:02</v>
      </c>
      <c r="C446" s="24">
        <f>DATEVALUE(LEFT(Transaction[[#This Row],[timestamp]],10))</f>
        <v>44287</v>
      </c>
      <c r="D446" s="22" t="str">
        <f>TEXT(WEEKDAY(LEFT(Transaction[[#This Row],[timestamp]],10)),"dddd")</f>
        <v>Thursday</v>
      </c>
      <c r="E446" s="18" t="s">
        <v>889</v>
      </c>
      <c r="F446" s="18">
        <v>3</v>
      </c>
      <c r="G446" s="18">
        <v>2004</v>
      </c>
      <c r="H446" s="18" t="str">
        <f>LEFT(Transaction[[#This Row],[item_id]],2)</f>
        <v>20</v>
      </c>
      <c r="I446" s="18">
        <v>1</v>
      </c>
      <c r="J446" s="18">
        <f>Transaction[[#This Row],[quantity]]*VLOOKUP(Transaction[[#This Row],[item_id]],Item[#All],3,TRUE)</f>
        <v>4090000</v>
      </c>
      <c r="K446" s="18">
        <v>72089</v>
      </c>
    </row>
    <row r="447" spans="1:14" ht="12.75">
      <c r="A447" s="24" t="s">
        <v>890</v>
      </c>
      <c r="B447" s="32" t="str">
        <f>RIGHT(Transaction[[#This Row],[timestamp]],5)</f>
        <v>21:34</v>
      </c>
      <c r="C447" s="24">
        <f>DATEVALUE(LEFT(Transaction[[#This Row],[timestamp]],10))</f>
        <v>44287</v>
      </c>
      <c r="D447" s="22" t="str">
        <f>TEXT(WEEKDAY(LEFT(Transaction[[#This Row],[timestamp]],10)),"dddd")</f>
        <v>Thursday</v>
      </c>
      <c r="E447" s="18" t="s">
        <v>891</v>
      </c>
      <c r="F447" s="18">
        <v>3</v>
      </c>
      <c r="G447" s="18">
        <v>4003</v>
      </c>
      <c r="H447" s="18" t="str">
        <f>LEFT(Transaction[[#This Row],[item_id]],2)</f>
        <v>40</v>
      </c>
      <c r="I447" s="18">
        <v>1</v>
      </c>
      <c r="J447" s="18">
        <f>Transaction[[#This Row],[quantity]]*VLOOKUP(Transaction[[#This Row],[item_id]],Item[#All],3,TRUE)</f>
        <v>445000</v>
      </c>
      <c r="K447" s="19">
        <v>46962</v>
      </c>
    </row>
    <row r="448" spans="1:14" ht="12.75">
      <c r="A448" s="24" t="s">
        <v>892</v>
      </c>
      <c r="B448" s="32" t="str">
        <f>RIGHT(Transaction[[#This Row],[timestamp]],5)</f>
        <v>22:04</v>
      </c>
      <c r="C448" s="24">
        <f>DATEVALUE(LEFT(Transaction[[#This Row],[timestamp]],10))</f>
        <v>44287</v>
      </c>
      <c r="D448" s="22" t="str">
        <f>TEXT(WEEKDAY(LEFT(Transaction[[#This Row],[timestamp]],10)),"dddd")</f>
        <v>Thursday</v>
      </c>
      <c r="E448" s="18" t="s">
        <v>893</v>
      </c>
      <c r="F448" s="18">
        <v>3</v>
      </c>
      <c r="G448" s="18">
        <v>4001</v>
      </c>
      <c r="H448" s="18" t="str">
        <f>LEFT(Transaction[[#This Row],[item_id]],2)</f>
        <v>40</v>
      </c>
      <c r="I448" s="18">
        <v>1</v>
      </c>
      <c r="J448" s="18">
        <f>Transaction[[#This Row],[quantity]]*VLOOKUP(Transaction[[#This Row],[item_id]],Item[#All],3,TRUE)</f>
        <v>177000</v>
      </c>
      <c r="K448" s="19">
        <v>48287</v>
      </c>
    </row>
    <row r="449" spans="1:11" ht="12.75">
      <c r="A449" s="24" t="s">
        <v>894</v>
      </c>
      <c r="B449" s="32" t="str">
        <f>RIGHT(Transaction[[#This Row],[timestamp]],5)</f>
        <v>23:02</v>
      </c>
      <c r="C449" s="24">
        <f>DATEVALUE(LEFT(Transaction[[#This Row],[timestamp]],10))</f>
        <v>44287</v>
      </c>
      <c r="D449" s="22" t="str">
        <f>TEXT(WEEKDAY(LEFT(Transaction[[#This Row],[timestamp]],10)),"dddd")</f>
        <v>Thursday</v>
      </c>
      <c r="E449" s="18" t="s">
        <v>895</v>
      </c>
      <c r="F449" s="18">
        <v>3</v>
      </c>
      <c r="G449" s="18">
        <v>3001</v>
      </c>
      <c r="H449" s="18" t="str">
        <f>LEFT(Transaction[[#This Row],[item_id]],2)</f>
        <v>30</v>
      </c>
      <c r="I449" s="18">
        <v>1</v>
      </c>
      <c r="J449" s="18">
        <f>Transaction[[#This Row],[quantity]]*VLOOKUP(Transaction[[#This Row],[item_id]],Item[#All],3,TRUE)</f>
        <v>8500000</v>
      </c>
      <c r="K449" s="18">
        <v>53238</v>
      </c>
    </row>
    <row r="450" spans="1:11" ht="12.75">
      <c r="A450" s="24" t="s">
        <v>896</v>
      </c>
      <c r="B450" s="32" t="str">
        <f>RIGHT(Transaction[[#This Row],[timestamp]],5)</f>
        <v>10:00</v>
      </c>
      <c r="C450" s="24">
        <f>DATEVALUE(LEFT(Transaction[[#This Row],[timestamp]],10))</f>
        <v>44288</v>
      </c>
      <c r="D450" s="22" t="str">
        <f>TEXT(WEEKDAY(LEFT(Transaction[[#This Row],[timestamp]],10)),"dddd")</f>
        <v>Friday</v>
      </c>
      <c r="E450" s="18" t="s">
        <v>897</v>
      </c>
      <c r="F450" s="18">
        <v>3</v>
      </c>
      <c r="G450" s="18">
        <v>1004</v>
      </c>
      <c r="H450" s="18" t="str">
        <f>LEFT(Transaction[[#This Row],[item_id]],2)</f>
        <v>10</v>
      </c>
      <c r="I450" s="18">
        <v>1</v>
      </c>
      <c r="J450" s="18">
        <f>Transaction[[#This Row],[quantity]]*VLOOKUP(Transaction[[#This Row],[item_id]],Item[#All],3,TRUE)</f>
        <v>2690000</v>
      </c>
      <c r="K450" s="18">
        <v>55163</v>
      </c>
    </row>
    <row r="451" spans="1:11" ht="12.75">
      <c r="A451" s="24" t="s">
        <v>898</v>
      </c>
      <c r="B451" s="32" t="str">
        <f>RIGHT(Transaction[[#This Row],[timestamp]],5)</f>
        <v>13:15</v>
      </c>
      <c r="C451" s="24">
        <f>DATEVALUE(LEFT(Transaction[[#This Row],[timestamp]],10))</f>
        <v>44288</v>
      </c>
      <c r="D451" s="22" t="str">
        <f>TEXT(WEEKDAY(LEFT(Transaction[[#This Row],[timestamp]],10)),"dddd")</f>
        <v>Friday</v>
      </c>
      <c r="E451" s="18" t="s">
        <v>899</v>
      </c>
      <c r="F451" s="18">
        <v>3</v>
      </c>
      <c r="G451" s="18">
        <v>4003</v>
      </c>
      <c r="H451" s="18" t="str">
        <f>LEFT(Transaction[[#This Row],[item_id]],2)</f>
        <v>40</v>
      </c>
      <c r="I451" s="18">
        <v>1</v>
      </c>
      <c r="J451" s="18">
        <f>Transaction[[#This Row],[quantity]]*VLOOKUP(Transaction[[#This Row],[item_id]],Item[#All],3,TRUE)</f>
        <v>445000</v>
      </c>
      <c r="K451" s="18">
        <v>57108</v>
      </c>
    </row>
    <row r="452" spans="1:11" ht="12.75">
      <c r="A452" s="24" t="s">
        <v>900</v>
      </c>
      <c r="B452" s="32" t="str">
        <f>RIGHT(Transaction[[#This Row],[timestamp]],5)</f>
        <v>22:11</v>
      </c>
      <c r="C452" s="24">
        <f>DATEVALUE(LEFT(Transaction[[#This Row],[timestamp]],10))</f>
        <v>44288</v>
      </c>
      <c r="D452" s="22" t="str">
        <f>TEXT(WEEKDAY(LEFT(Transaction[[#This Row],[timestamp]],10)),"dddd")</f>
        <v>Friday</v>
      </c>
      <c r="E452" s="18" t="s">
        <v>901</v>
      </c>
      <c r="F452" s="18">
        <v>3</v>
      </c>
      <c r="G452" s="18">
        <v>2004</v>
      </c>
      <c r="H452" s="18" t="str">
        <f>LEFT(Transaction[[#This Row],[item_id]],2)</f>
        <v>20</v>
      </c>
      <c r="I452" s="18">
        <v>1</v>
      </c>
      <c r="J452" s="18">
        <f>Transaction[[#This Row],[quantity]]*VLOOKUP(Transaction[[#This Row],[item_id]],Item[#All],3,TRUE)</f>
        <v>4090000</v>
      </c>
      <c r="K452" s="18">
        <v>60344</v>
      </c>
    </row>
    <row r="453" spans="1:11" ht="12.75">
      <c r="A453" s="24" t="s">
        <v>902</v>
      </c>
      <c r="B453" s="32" t="str">
        <f>RIGHT(Transaction[[#This Row],[timestamp]],5)</f>
        <v>22:12</v>
      </c>
      <c r="C453" s="24">
        <f>DATEVALUE(LEFT(Transaction[[#This Row],[timestamp]],10))</f>
        <v>44288</v>
      </c>
      <c r="D453" s="22" t="str">
        <f>TEXT(WEEKDAY(LEFT(Transaction[[#This Row],[timestamp]],10)),"dddd")</f>
        <v>Friday</v>
      </c>
      <c r="E453" s="18" t="s">
        <v>903</v>
      </c>
      <c r="F453" s="18">
        <v>3</v>
      </c>
      <c r="G453" s="18">
        <v>2004</v>
      </c>
      <c r="H453" s="18" t="str">
        <f>LEFT(Transaction[[#This Row],[item_id]],2)</f>
        <v>20</v>
      </c>
      <c r="I453" s="18">
        <v>1</v>
      </c>
      <c r="J453" s="18">
        <f>Transaction[[#This Row],[quantity]]*VLOOKUP(Transaction[[#This Row],[item_id]],Item[#All],3,TRUE)</f>
        <v>4090000</v>
      </c>
      <c r="K453" s="19">
        <v>46279</v>
      </c>
    </row>
    <row r="454" spans="1:11" ht="12.75">
      <c r="A454" s="24" t="s">
        <v>904</v>
      </c>
      <c r="B454" s="32" t="str">
        <f>RIGHT(Transaction[[#This Row],[timestamp]],5)</f>
        <v>22:28</v>
      </c>
      <c r="C454" s="24">
        <f>DATEVALUE(LEFT(Transaction[[#This Row],[timestamp]],10))</f>
        <v>44288</v>
      </c>
      <c r="D454" s="22" t="str">
        <f>TEXT(WEEKDAY(LEFT(Transaction[[#This Row],[timestamp]],10)),"dddd")</f>
        <v>Friday</v>
      </c>
      <c r="E454" s="18" t="s">
        <v>905</v>
      </c>
      <c r="F454" s="18">
        <v>3</v>
      </c>
      <c r="G454" s="18">
        <v>4003</v>
      </c>
      <c r="H454" s="18" t="str">
        <f>LEFT(Transaction[[#This Row],[item_id]],2)</f>
        <v>40</v>
      </c>
      <c r="I454" s="18">
        <v>1</v>
      </c>
      <c r="J454" s="18">
        <f>Transaction[[#This Row],[quantity]]*VLOOKUP(Transaction[[#This Row],[item_id]],Item[#All],3,TRUE)</f>
        <v>445000</v>
      </c>
      <c r="K454" s="18">
        <v>61696</v>
      </c>
    </row>
    <row r="455" spans="1:11" ht="12.75">
      <c r="A455" s="24" t="s">
        <v>906</v>
      </c>
      <c r="B455" s="32" t="str">
        <f>RIGHT(Transaction[[#This Row],[timestamp]],5)</f>
        <v>22:30</v>
      </c>
      <c r="C455" s="24">
        <f>DATEVALUE(LEFT(Transaction[[#This Row],[timestamp]],10))</f>
        <v>44288</v>
      </c>
      <c r="D455" s="22" t="str">
        <f>TEXT(WEEKDAY(LEFT(Transaction[[#This Row],[timestamp]],10)),"dddd")</f>
        <v>Friday</v>
      </c>
      <c r="E455" s="18" t="s">
        <v>907</v>
      </c>
      <c r="F455" s="18">
        <v>3</v>
      </c>
      <c r="G455" s="18">
        <v>4001</v>
      </c>
      <c r="H455" s="18" t="str">
        <f>LEFT(Transaction[[#This Row],[item_id]],2)</f>
        <v>40</v>
      </c>
      <c r="I455" s="18">
        <v>1</v>
      </c>
      <c r="J455" s="18">
        <f>Transaction[[#This Row],[quantity]]*VLOOKUP(Transaction[[#This Row],[item_id]],Item[#All],3,TRUE)</f>
        <v>177000</v>
      </c>
      <c r="K455" s="19">
        <v>47724</v>
      </c>
    </row>
    <row r="456" spans="1:11" ht="12.75">
      <c r="A456" s="24" t="s">
        <v>908</v>
      </c>
      <c r="B456" s="32" t="str">
        <f>RIGHT(Transaction[[#This Row],[timestamp]],5)</f>
        <v>00:04</v>
      </c>
      <c r="C456" s="24">
        <f>DATEVALUE(LEFT(Transaction[[#This Row],[timestamp]],10))</f>
        <v>44289</v>
      </c>
      <c r="D456" s="22" t="str">
        <f>TEXT(WEEKDAY(LEFT(Transaction[[#This Row],[timestamp]],10)),"dddd")</f>
        <v>Saturday</v>
      </c>
      <c r="E456" s="18" t="s">
        <v>909</v>
      </c>
      <c r="F456" s="18">
        <v>3</v>
      </c>
      <c r="G456" s="18">
        <v>1004</v>
      </c>
      <c r="H456" s="18" t="str">
        <f>LEFT(Transaction[[#This Row],[item_id]],2)</f>
        <v>10</v>
      </c>
      <c r="I456" s="18">
        <v>1</v>
      </c>
      <c r="J456" s="18">
        <f>Transaction[[#This Row],[quantity]]*VLOOKUP(Transaction[[#This Row],[item_id]],Item[#All],3,TRUE)</f>
        <v>2690000</v>
      </c>
      <c r="K456" s="18">
        <v>53192</v>
      </c>
    </row>
    <row r="457" spans="1:11" ht="12.75">
      <c r="A457" s="24" t="s">
        <v>910</v>
      </c>
      <c r="B457" s="32" t="str">
        <f>RIGHT(Transaction[[#This Row],[timestamp]],5)</f>
        <v>00:25</v>
      </c>
      <c r="C457" s="24">
        <f>DATEVALUE(LEFT(Transaction[[#This Row],[timestamp]],10))</f>
        <v>44289</v>
      </c>
      <c r="D457" s="22" t="str">
        <f>TEXT(WEEKDAY(LEFT(Transaction[[#This Row],[timestamp]],10)),"dddd")</f>
        <v>Saturday</v>
      </c>
      <c r="E457" s="18" t="s">
        <v>911</v>
      </c>
      <c r="F457" s="18">
        <v>3</v>
      </c>
      <c r="G457" s="18">
        <v>4005</v>
      </c>
      <c r="H457" s="18" t="str">
        <f>LEFT(Transaction[[#This Row],[item_id]],2)</f>
        <v>40</v>
      </c>
      <c r="I457" s="18">
        <v>1</v>
      </c>
      <c r="J457" s="18">
        <f>Transaction[[#This Row],[quantity]]*VLOOKUP(Transaction[[#This Row],[item_id]],Item[#All],3,TRUE)</f>
        <v>220000</v>
      </c>
      <c r="K457" s="18">
        <v>49834</v>
      </c>
    </row>
    <row r="458" spans="1:11" ht="12.75">
      <c r="A458" s="24" t="s">
        <v>912</v>
      </c>
      <c r="B458" s="32" t="str">
        <f>RIGHT(Transaction[[#This Row],[timestamp]],5)</f>
        <v>04:03</v>
      </c>
      <c r="C458" s="24">
        <f>DATEVALUE(LEFT(Transaction[[#This Row],[timestamp]],10))</f>
        <v>44289</v>
      </c>
      <c r="D458" s="22" t="str">
        <f>TEXT(WEEKDAY(LEFT(Transaction[[#This Row],[timestamp]],10)),"dddd")</f>
        <v>Saturday</v>
      </c>
      <c r="E458" s="18" t="s">
        <v>913</v>
      </c>
      <c r="F458" s="18">
        <v>3</v>
      </c>
      <c r="G458" s="18">
        <v>4004</v>
      </c>
      <c r="H458" s="18" t="str">
        <f>LEFT(Transaction[[#This Row],[item_id]],2)</f>
        <v>40</v>
      </c>
      <c r="I458" s="18">
        <v>2</v>
      </c>
      <c r="J458" s="18">
        <f>Transaction[[#This Row],[quantity]]*VLOOKUP(Transaction[[#This Row],[item_id]],Item[#All],3,TRUE)</f>
        <v>1370000</v>
      </c>
      <c r="K458" s="19">
        <v>46188</v>
      </c>
    </row>
    <row r="459" spans="1:11" ht="12.75">
      <c r="A459" s="24" t="s">
        <v>914</v>
      </c>
      <c r="B459" s="32" t="str">
        <f>RIGHT(Transaction[[#This Row],[timestamp]],5)</f>
        <v>07:36</v>
      </c>
      <c r="C459" s="24">
        <f>DATEVALUE(LEFT(Transaction[[#This Row],[timestamp]],10))</f>
        <v>44289</v>
      </c>
      <c r="D459" s="22" t="str">
        <f>TEXT(WEEKDAY(LEFT(Transaction[[#This Row],[timestamp]],10)),"dddd")</f>
        <v>Saturday</v>
      </c>
      <c r="E459" s="18" t="s">
        <v>915</v>
      </c>
      <c r="F459" s="18">
        <v>3</v>
      </c>
      <c r="G459" s="18">
        <v>4003</v>
      </c>
      <c r="H459" s="18" t="str">
        <f>LEFT(Transaction[[#This Row],[item_id]],2)</f>
        <v>40</v>
      </c>
      <c r="I459" s="18">
        <v>1</v>
      </c>
      <c r="J459" s="18">
        <f>Transaction[[#This Row],[quantity]]*VLOOKUP(Transaction[[#This Row],[item_id]],Item[#All],3,TRUE)</f>
        <v>445000</v>
      </c>
      <c r="K459" s="19">
        <v>46186</v>
      </c>
    </row>
    <row r="460" spans="1:11" ht="12.75">
      <c r="A460" s="24" t="s">
        <v>916</v>
      </c>
      <c r="B460" s="32" t="str">
        <f>RIGHT(Transaction[[#This Row],[timestamp]],5)</f>
        <v>08:04</v>
      </c>
      <c r="C460" s="24">
        <f>DATEVALUE(LEFT(Transaction[[#This Row],[timestamp]],10))</f>
        <v>44289</v>
      </c>
      <c r="D460" s="22" t="str">
        <f>TEXT(WEEKDAY(LEFT(Transaction[[#This Row],[timestamp]],10)),"dddd")</f>
        <v>Saturday</v>
      </c>
      <c r="E460" s="18" t="s">
        <v>917</v>
      </c>
      <c r="F460" s="18">
        <v>3</v>
      </c>
      <c r="G460" s="18">
        <v>4005</v>
      </c>
      <c r="H460" s="18" t="str">
        <f>LEFT(Transaction[[#This Row],[item_id]],2)</f>
        <v>40</v>
      </c>
      <c r="I460" s="18">
        <v>1</v>
      </c>
      <c r="J460" s="18">
        <f>Transaction[[#This Row],[quantity]]*VLOOKUP(Transaction[[#This Row],[item_id]],Item[#All],3,TRUE)</f>
        <v>220000</v>
      </c>
      <c r="K460" s="18">
        <v>55777</v>
      </c>
    </row>
    <row r="461" spans="1:11" ht="12.75">
      <c r="A461" s="24" t="s">
        <v>918</v>
      </c>
      <c r="B461" s="32" t="str">
        <f>RIGHT(Transaction[[#This Row],[timestamp]],5)</f>
        <v>11:01</v>
      </c>
      <c r="C461" s="24">
        <f>DATEVALUE(LEFT(Transaction[[#This Row],[timestamp]],10))</f>
        <v>44289</v>
      </c>
      <c r="D461" s="22" t="str">
        <f>TEXT(WEEKDAY(LEFT(Transaction[[#This Row],[timestamp]],10)),"dddd")</f>
        <v>Saturday</v>
      </c>
      <c r="E461" s="18" t="s">
        <v>919</v>
      </c>
      <c r="F461" s="18">
        <v>3</v>
      </c>
      <c r="G461" s="18">
        <v>4003</v>
      </c>
      <c r="H461" s="18" t="str">
        <f>LEFT(Transaction[[#This Row],[item_id]],2)</f>
        <v>40</v>
      </c>
      <c r="I461" s="18">
        <v>1</v>
      </c>
      <c r="J461" s="18">
        <f>Transaction[[#This Row],[quantity]]*VLOOKUP(Transaction[[#This Row],[item_id]],Item[#All],3,TRUE)</f>
        <v>445000</v>
      </c>
      <c r="K461" s="18">
        <v>61307</v>
      </c>
    </row>
    <row r="462" spans="1:11" ht="12.75">
      <c r="A462" s="24" t="s">
        <v>920</v>
      </c>
      <c r="B462" s="32" t="str">
        <f>RIGHT(Transaction[[#This Row],[timestamp]],5)</f>
        <v>11:16</v>
      </c>
      <c r="C462" s="24">
        <f>DATEVALUE(LEFT(Transaction[[#This Row],[timestamp]],10))</f>
        <v>44289</v>
      </c>
      <c r="D462" s="22" t="str">
        <f>TEXT(WEEKDAY(LEFT(Transaction[[#This Row],[timestamp]],10)),"dddd")</f>
        <v>Saturday</v>
      </c>
      <c r="E462" s="18" t="s">
        <v>921</v>
      </c>
      <c r="F462" s="18">
        <v>3</v>
      </c>
      <c r="G462" s="18">
        <v>4005</v>
      </c>
      <c r="H462" s="18" t="str">
        <f>LEFT(Transaction[[#This Row],[item_id]],2)</f>
        <v>40</v>
      </c>
      <c r="I462" s="18">
        <v>1</v>
      </c>
      <c r="J462" s="18">
        <f>Transaction[[#This Row],[quantity]]*VLOOKUP(Transaction[[#This Row],[item_id]],Item[#All],3,TRUE)</f>
        <v>220000</v>
      </c>
      <c r="K462" s="18">
        <v>53666</v>
      </c>
    </row>
    <row r="463" spans="1:11" ht="12.75">
      <c r="A463" s="24" t="s">
        <v>922</v>
      </c>
      <c r="B463" s="32" t="str">
        <f>RIGHT(Transaction[[#This Row],[timestamp]],5)</f>
        <v>12:03</v>
      </c>
      <c r="C463" s="24">
        <f>DATEVALUE(LEFT(Transaction[[#This Row],[timestamp]],10))</f>
        <v>44289</v>
      </c>
      <c r="D463" s="22" t="str">
        <f>TEXT(WEEKDAY(LEFT(Transaction[[#This Row],[timestamp]],10)),"dddd")</f>
        <v>Saturday</v>
      </c>
      <c r="E463" s="18" t="s">
        <v>923</v>
      </c>
      <c r="F463" s="18">
        <v>3</v>
      </c>
      <c r="G463" s="18">
        <v>4001</v>
      </c>
      <c r="H463" s="18" t="str">
        <f>LEFT(Transaction[[#This Row],[item_id]],2)</f>
        <v>40</v>
      </c>
      <c r="I463" s="18">
        <v>1</v>
      </c>
      <c r="J463" s="18">
        <f>Transaction[[#This Row],[quantity]]*VLOOKUP(Transaction[[#This Row],[item_id]],Item[#All],3,TRUE)</f>
        <v>177000</v>
      </c>
      <c r="K463" s="19">
        <v>48099</v>
      </c>
    </row>
    <row r="464" spans="1:11" ht="12.75">
      <c r="A464" s="24" t="s">
        <v>924</v>
      </c>
      <c r="B464" s="32" t="str">
        <f>RIGHT(Transaction[[#This Row],[timestamp]],5)</f>
        <v>12:04</v>
      </c>
      <c r="C464" s="24">
        <f>DATEVALUE(LEFT(Transaction[[#This Row],[timestamp]],10))</f>
        <v>44289</v>
      </c>
      <c r="D464" s="22" t="str">
        <f>TEXT(WEEKDAY(LEFT(Transaction[[#This Row],[timestamp]],10)),"dddd")</f>
        <v>Saturday</v>
      </c>
      <c r="E464" s="18" t="s">
        <v>925</v>
      </c>
      <c r="F464" s="18">
        <v>3</v>
      </c>
      <c r="G464" s="18">
        <v>2002</v>
      </c>
      <c r="H464" s="18" t="str">
        <f>LEFT(Transaction[[#This Row],[item_id]],2)</f>
        <v>20</v>
      </c>
      <c r="I464" s="18">
        <v>1</v>
      </c>
      <c r="J464" s="18">
        <f>Transaction[[#This Row],[quantity]]*VLOOKUP(Transaction[[#This Row],[item_id]],Item[#All],3,TRUE)</f>
        <v>10000000</v>
      </c>
      <c r="K464" s="18">
        <v>63342</v>
      </c>
    </row>
    <row r="465" spans="1:11" ht="12.75">
      <c r="A465" s="24" t="s">
        <v>926</v>
      </c>
      <c r="B465" s="32" t="str">
        <f>RIGHT(Transaction[[#This Row],[timestamp]],5)</f>
        <v>12:18</v>
      </c>
      <c r="C465" s="24">
        <f>DATEVALUE(LEFT(Transaction[[#This Row],[timestamp]],10))</f>
        <v>44289</v>
      </c>
      <c r="D465" s="22" t="str">
        <f>TEXT(WEEKDAY(LEFT(Transaction[[#This Row],[timestamp]],10)),"dddd")</f>
        <v>Saturday</v>
      </c>
      <c r="E465" s="18" t="s">
        <v>927</v>
      </c>
      <c r="F465" s="18">
        <v>3</v>
      </c>
      <c r="G465" s="18">
        <v>4005</v>
      </c>
      <c r="H465" s="18" t="str">
        <f>LEFT(Transaction[[#This Row],[item_id]],2)</f>
        <v>40</v>
      </c>
      <c r="I465" s="18">
        <v>1</v>
      </c>
      <c r="J465" s="18">
        <f>Transaction[[#This Row],[quantity]]*VLOOKUP(Transaction[[#This Row],[item_id]],Item[#All],3,TRUE)</f>
        <v>220000</v>
      </c>
      <c r="K465" s="18">
        <v>51367</v>
      </c>
    </row>
    <row r="466" spans="1:11" ht="12.75">
      <c r="A466" s="24" t="s">
        <v>928</v>
      </c>
      <c r="B466" s="32" t="str">
        <f>RIGHT(Transaction[[#This Row],[timestamp]],5)</f>
        <v>13:34</v>
      </c>
      <c r="C466" s="24">
        <f>DATEVALUE(LEFT(Transaction[[#This Row],[timestamp]],10))</f>
        <v>44289</v>
      </c>
      <c r="D466" s="22" t="str">
        <f>TEXT(WEEKDAY(LEFT(Transaction[[#This Row],[timestamp]],10)),"dddd")</f>
        <v>Saturday</v>
      </c>
      <c r="E466" s="18" t="s">
        <v>929</v>
      </c>
      <c r="F466" s="18">
        <v>3</v>
      </c>
      <c r="G466" s="18">
        <v>3002</v>
      </c>
      <c r="H466" s="18" t="str">
        <f>LEFT(Transaction[[#This Row],[item_id]],2)</f>
        <v>30</v>
      </c>
      <c r="I466" s="18">
        <v>1</v>
      </c>
      <c r="J466" s="18">
        <f>Transaction[[#This Row],[quantity]]*VLOOKUP(Transaction[[#This Row],[item_id]],Item[#All],3,TRUE)</f>
        <v>399000</v>
      </c>
      <c r="K466" s="18">
        <v>51057</v>
      </c>
    </row>
    <row r="467" spans="1:11" ht="12.75">
      <c r="A467" s="24" t="s">
        <v>930</v>
      </c>
      <c r="B467" s="32" t="str">
        <f>RIGHT(Transaction[[#This Row],[timestamp]],5)</f>
        <v>20:08</v>
      </c>
      <c r="C467" s="24">
        <f>DATEVALUE(LEFT(Transaction[[#This Row],[timestamp]],10))</f>
        <v>44289</v>
      </c>
      <c r="D467" s="22" t="str">
        <f>TEXT(WEEKDAY(LEFT(Transaction[[#This Row],[timestamp]],10)),"dddd")</f>
        <v>Saturday</v>
      </c>
      <c r="E467" s="18" t="s">
        <v>931</v>
      </c>
      <c r="F467" s="18">
        <v>3</v>
      </c>
      <c r="G467" s="18">
        <v>3004</v>
      </c>
      <c r="H467" s="18" t="str">
        <f>LEFT(Transaction[[#This Row],[item_id]],2)</f>
        <v>30</v>
      </c>
      <c r="I467" s="18">
        <v>1</v>
      </c>
      <c r="J467" s="18">
        <f>Transaction[[#This Row],[quantity]]*VLOOKUP(Transaction[[#This Row],[item_id]],Item[#All],3,TRUE)</f>
        <v>170000</v>
      </c>
      <c r="K467" s="19">
        <v>46186</v>
      </c>
    </row>
    <row r="468" spans="1:11" ht="12.75">
      <c r="A468" s="24" t="s">
        <v>932</v>
      </c>
      <c r="B468" s="32" t="str">
        <f>RIGHT(Transaction[[#This Row],[timestamp]],5)</f>
        <v>21:15</v>
      </c>
      <c r="C468" s="24">
        <f>DATEVALUE(LEFT(Transaction[[#This Row],[timestamp]],10))</f>
        <v>44289</v>
      </c>
      <c r="D468" s="22" t="str">
        <f>TEXT(WEEKDAY(LEFT(Transaction[[#This Row],[timestamp]],10)),"dddd")</f>
        <v>Saturday</v>
      </c>
      <c r="E468" s="18" t="s">
        <v>933</v>
      </c>
      <c r="F468" s="18">
        <v>3</v>
      </c>
      <c r="G468" s="18">
        <v>4003</v>
      </c>
      <c r="H468" s="18" t="str">
        <f>LEFT(Transaction[[#This Row],[item_id]],2)</f>
        <v>40</v>
      </c>
      <c r="I468" s="18">
        <v>1</v>
      </c>
      <c r="J468" s="18">
        <f>Transaction[[#This Row],[quantity]]*VLOOKUP(Transaction[[#This Row],[item_id]],Item[#All],3,TRUE)</f>
        <v>445000</v>
      </c>
      <c r="K468" s="18">
        <v>51988</v>
      </c>
    </row>
    <row r="469" spans="1:11" ht="12.75">
      <c r="A469" s="24" t="s">
        <v>934</v>
      </c>
      <c r="B469" s="32" t="str">
        <f>RIGHT(Transaction[[#This Row],[timestamp]],5)</f>
        <v>21:21</v>
      </c>
      <c r="C469" s="24">
        <f>DATEVALUE(LEFT(Transaction[[#This Row],[timestamp]],10))</f>
        <v>44289</v>
      </c>
      <c r="D469" s="22" t="str">
        <f>TEXT(WEEKDAY(LEFT(Transaction[[#This Row],[timestamp]],10)),"dddd")</f>
        <v>Saturday</v>
      </c>
      <c r="E469" s="18" t="s">
        <v>935</v>
      </c>
      <c r="F469" s="18">
        <v>3</v>
      </c>
      <c r="G469" s="18">
        <v>4003</v>
      </c>
      <c r="H469" s="18" t="str">
        <f>LEFT(Transaction[[#This Row],[item_id]],2)</f>
        <v>40</v>
      </c>
      <c r="I469" s="18">
        <v>1</v>
      </c>
      <c r="J469" s="18">
        <f>Transaction[[#This Row],[quantity]]*VLOOKUP(Transaction[[#This Row],[item_id]],Item[#All],3,TRUE)</f>
        <v>445000</v>
      </c>
      <c r="K469" s="18">
        <v>66163</v>
      </c>
    </row>
    <row r="470" spans="1:11" ht="12.75">
      <c r="A470" s="24" t="s">
        <v>936</v>
      </c>
      <c r="B470" s="32" t="str">
        <f>RIGHT(Transaction[[#This Row],[timestamp]],5)</f>
        <v>21:45</v>
      </c>
      <c r="C470" s="24">
        <f>DATEVALUE(LEFT(Transaction[[#This Row],[timestamp]],10))</f>
        <v>44289</v>
      </c>
      <c r="D470" s="22" t="str">
        <f>TEXT(WEEKDAY(LEFT(Transaction[[#This Row],[timestamp]],10)),"dddd")</f>
        <v>Saturday</v>
      </c>
      <c r="E470" s="18" t="s">
        <v>937</v>
      </c>
      <c r="F470" s="18">
        <v>3</v>
      </c>
      <c r="G470" s="18">
        <v>4001</v>
      </c>
      <c r="H470" s="18" t="str">
        <f>LEFT(Transaction[[#This Row],[item_id]],2)</f>
        <v>40</v>
      </c>
      <c r="I470" s="18">
        <v>1</v>
      </c>
      <c r="J470" s="18">
        <f>Transaction[[#This Row],[quantity]]*VLOOKUP(Transaction[[#This Row],[item_id]],Item[#All],3,TRUE)</f>
        <v>177000</v>
      </c>
      <c r="K470" s="18">
        <v>49990</v>
      </c>
    </row>
    <row r="471" spans="1:11" ht="12.75">
      <c r="A471" s="24" t="s">
        <v>938</v>
      </c>
      <c r="B471" s="32" t="str">
        <f>RIGHT(Transaction[[#This Row],[timestamp]],5)</f>
        <v>23:04</v>
      </c>
      <c r="C471" s="24">
        <f>DATEVALUE(LEFT(Transaction[[#This Row],[timestamp]],10))</f>
        <v>44289</v>
      </c>
      <c r="D471" s="22" t="str">
        <f>TEXT(WEEKDAY(LEFT(Transaction[[#This Row],[timestamp]],10)),"dddd")</f>
        <v>Saturday</v>
      </c>
      <c r="E471" s="18" t="s">
        <v>939</v>
      </c>
      <c r="F471" s="18">
        <v>3</v>
      </c>
      <c r="G471" s="18">
        <v>3001</v>
      </c>
      <c r="H471" s="18" t="str">
        <f>LEFT(Transaction[[#This Row],[item_id]],2)</f>
        <v>30</v>
      </c>
      <c r="I471" s="18">
        <v>1</v>
      </c>
      <c r="J471" s="18">
        <f>Transaction[[#This Row],[quantity]]*VLOOKUP(Transaction[[#This Row],[item_id]],Item[#All],3,TRUE)</f>
        <v>8500000</v>
      </c>
      <c r="K471" s="18">
        <v>74630</v>
      </c>
    </row>
    <row r="472" spans="1:11" ht="12.75">
      <c r="A472" s="24" t="s">
        <v>940</v>
      </c>
      <c r="B472" s="32" t="str">
        <f>RIGHT(Transaction[[#This Row],[timestamp]],5)</f>
        <v>23:13</v>
      </c>
      <c r="C472" s="24">
        <f>DATEVALUE(LEFT(Transaction[[#This Row],[timestamp]],10))</f>
        <v>44289</v>
      </c>
      <c r="D472" s="22" t="str">
        <f>TEXT(WEEKDAY(LEFT(Transaction[[#This Row],[timestamp]],10)),"dddd")</f>
        <v>Saturday</v>
      </c>
      <c r="E472" s="18" t="s">
        <v>941</v>
      </c>
      <c r="F472" s="18">
        <v>3</v>
      </c>
      <c r="G472" s="18">
        <v>3005</v>
      </c>
      <c r="H472" s="18" t="str">
        <f>LEFT(Transaction[[#This Row],[item_id]],2)</f>
        <v>30</v>
      </c>
      <c r="I472" s="18">
        <v>1</v>
      </c>
      <c r="J472" s="18">
        <f>Transaction[[#This Row],[quantity]]*VLOOKUP(Transaction[[#This Row],[item_id]],Item[#All],3,TRUE)</f>
        <v>8990000</v>
      </c>
      <c r="K472" s="18">
        <v>54319</v>
      </c>
    </row>
    <row r="473" spans="1:11" ht="12.75">
      <c r="A473" s="24" t="s">
        <v>942</v>
      </c>
      <c r="B473" s="32" t="str">
        <f>RIGHT(Transaction[[#This Row],[timestamp]],5)</f>
        <v>00:02</v>
      </c>
      <c r="C473" s="24">
        <f>DATEVALUE(LEFT(Transaction[[#This Row],[timestamp]],10))</f>
        <v>44290</v>
      </c>
      <c r="D473" s="22" t="str">
        <f>TEXT(WEEKDAY(LEFT(Transaction[[#This Row],[timestamp]],10)),"dddd")</f>
        <v>Sunday</v>
      </c>
      <c r="E473" s="18" t="s">
        <v>943</v>
      </c>
      <c r="F473" s="18">
        <v>3</v>
      </c>
      <c r="G473" s="18">
        <v>4002</v>
      </c>
      <c r="H473" s="18" t="str">
        <f>LEFT(Transaction[[#This Row],[item_id]],2)</f>
        <v>40</v>
      </c>
      <c r="I473" s="18">
        <v>2</v>
      </c>
      <c r="J473" s="18">
        <f>Transaction[[#This Row],[quantity]]*VLOOKUP(Transaction[[#This Row],[item_id]],Item[#All],3,TRUE)</f>
        <v>700000</v>
      </c>
      <c r="K473" s="19">
        <v>47108</v>
      </c>
    </row>
    <row r="474" spans="1:11" ht="12.75">
      <c r="A474" s="24" t="s">
        <v>942</v>
      </c>
      <c r="B474" s="32" t="str">
        <f>RIGHT(Transaction[[#This Row],[timestamp]],5)</f>
        <v>00:02</v>
      </c>
      <c r="C474" s="24">
        <f>DATEVALUE(LEFT(Transaction[[#This Row],[timestamp]],10))</f>
        <v>44290</v>
      </c>
      <c r="D474" s="22" t="str">
        <f>TEXT(WEEKDAY(LEFT(Transaction[[#This Row],[timestamp]],10)),"dddd")</f>
        <v>Sunday</v>
      </c>
      <c r="E474" s="18" t="s">
        <v>944</v>
      </c>
      <c r="F474" s="18">
        <v>3</v>
      </c>
      <c r="G474" s="18">
        <v>4005</v>
      </c>
      <c r="H474" s="18" t="str">
        <f>LEFT(Transaction[[#This Row],[item_id]],2)</f>
        <v>40</v>
      </c>
      <c r="I474" s="18">
        <v>1</v>
      </c>
      <c r="J474" s="18">
        <f>Transaction[[#This Row],[quantity]]*VLOOKUP(Transaction[[#This Row],[item_id]],Item[#All],3,TRUE)</f>
        <v>220000</v>
      </c>
      <c r="K474" s="19">
        <v>47307</v>
      </c>
    </row>
    <row r="475" spans="1:11" ht="12.75">
      <c r="A475" s="24" t="s">
        <v>942</v>
      </c>
      <c r="B475" s="32" t="str">
        <f>RIGHT(Transaction[[#This Row],[timestamp]],5)</f>
        <v>00:02</v>
      </c>
      <c r="C475" s="24">
        <f>DATEVALUE(LEFT(Transaction[[#This Row],[timestamp]],10))</f>
        <v>44290</v>
      </c>
      <c r="D475" s="22" t="str">
        <f>TEXT(WEEKDAY(LEFT(Transaction[[#This Row],[timestamp]],10)),"dddd")</f>
        <v>Sunday</v>
      </c>
      <c r="E475" s="18" t="s">
        <v>945</v>
      </c>
      <c r="F475" s="18">
        <v>3</v>
      </c>
      <c r="G475" s="18">
        <v>3004</v>
      </c>
      <c r="H475" s="18" t="str">
        <f>LEFT(Transaction[[#This Row],[item_id]],2)</f>
        <v>30</v>
      </c>
      <c r="I475" s="18">
        <v>1</v>
      </c>
      <c r="J475" s="18">
        <f>Transaction[[#This Row],[quantity]]*VLOOKUP(Transaction[[#This Row],[item_id]],Item[#All],3,TRUE)</f>
        <v>170000</v>
      </c>
      <c r="K475" s="18">
        <v>53568</v>
      </c>
    </row>
    <row r="476" spans="1:11" ht="12.75">
      <c r="A476" s="24" t="s">
        <v>946</v>
      </c>
      <c r="B476" s="32" t="str">
        <f>RIGHT(Transaction[[#This Row],[timestamp]],5)</f>
        <v>00:19</v>
      </c>
      <c r="C476" s="24">
        <f>DATEVALUE(LEFT(Transaction[[#This Row],[timestamp]],10))</f>
        <v>44290</v>
      </c>
      <c r="D476" s="22" t="str">
        <f>TEXT(WEEKDAY(LEFT(Transaction[[#This Row],[timestamp]],10)),"dddd")</f>
        <v>Sunday</v>
      </c>
      <c r="E476" s="18" t="s">
        <v>947</v>
      </c>
      <c r="F476" s="18">
        <v>3</v>
      </c>
      <c r="G476" s="18">
        <v>4001</v>
      </c>
      <c r="H476" s="18" t="str">
        <f>LEFT(Transaction[[#This Row],[item_id]],2)</f>
        <v>40</v>
      </c>
      <c r="I476" s="18">
        <v>1</v>
      </c>
      <c r="J476" s="18">
        <f>Transaction[[#This Row],[quantity]]*VLOOKUP(Transaction[[#This Row],[item_id]],Item[#All],3,TRUE)</f>
        <v>177000</v>
      </c>
      <c r="K476" s="18">
        <v>58367</v>
      </c>
    </row>
    <row r="477" spans="1:11" ht="12.75">
      <c r="A477" s="24" t="s">
        <v>948</v>
      </c>
      <c r="B477" s="32" t="str">
        <f>RIGHT(Transaction[[#This Row],[timestamp]],5)</f>
        <v>00:32</v>
      </c>
      <c r="C477" s="24">
        <f>DATEVALUE(LEFT(Transaction[[#This Row],[timestamp]],10))</f>
        <v>44290</v>
      </c>
      <c r="D477" s="22" t="str">
        <f>TEXT(WEEKDAY(LEFT(Transaction[[#This Row],[timestamp]],10)),"dddd")</f>
        <v>Sunday</v>
      </c>
      <c r="E477" s="18" t="s">
        <v>949</v>
      </c>
      <c r="F477" s="18">
        <v>3</v>
      </c>
      <c r="G477" s="18">
        <v>3003</v>
      </c>
      <c r="H477" s="18" t="str">
        <f>LEFT(Transaction[[#This Row],[item_id]],2)</f>
        <v>30</v>
      </c>
      <c r="I477" s="18">
        <v>1</v>
      </c>
      <c r="J477" s="18">
        <f>Transaction[[#This Row],[quantity]]*VLOOKUP(Transaction[[#This Row],[item_id]],Item[#All],3,TRUE)</f>
        <v>5490000</v>
      </c>
      <c r="K477" s="19">
        <v>48489</v>
      </c>
    </row>
    <row r="478" spans="1:11" ht="12.75">
      <c r="A478" s="24" t="s">
        <v>950</v>
      </c>
      <c r="B478" s="32" t="str">
        <f>RIGHT(Transaction[[#This Row],[timestamp]],5)</f>
        <v>07:11</v>
      </c>
      <c r="C478" s="24">
        <f>DATEVALUE(LEFT(Transaction[[#This Row],[timestamp]],10))</f>
        <v>44290</v>
      </c>
      <c r="D478" s="22" t="str">
        <f>TEXT(WEEKDAY(LEFT(Transaction[[#This Row],[timestamp]],10)),"dddd")</f>
        <v>Sunday</v>
      </c>
      <c r="E478" s="18" t="s">
        <v>951</v>
      </c>
      <c r="F478" s="18">
        <v>3</v>
      </c>
      <c r="G478" s="18">
        <v>4003</v>
      </c>
      <c r="H478" s="18" t="str">
        <f>LEFT(Transaction[[#This Row],[item_id]],2)</f>
        <v>40</v>
      </c>
      <c r="I478" s="18">
        <v>1</v>
      </c>
      <c r="J478" s="18">
        <f>Transaction[[#This Row],[quantity]]*VLOOKUP(Transaction[[#This Row],[item_id]],Item[#All],3,TRUE)</f>
        <v>445000</v>
      </c>
      <c r="K478" s="18">
        <v>51028</v>
      </c>
    </row>
    <row r="479" spans="1:11" ht="12.75">
      <c r="A479" s="24" t="s">
        <v>952</v>
      </c>
      <c r="B479" s="32" t="str">
        <f>RIGHT(Transaction[[#This Row],[timestamp]],5)</f>
        <v>12:26</v>
      </c>
      <c r="C479" s="24">
        <f>DATEVALUE(LEFT(Transaction[[#This Row],[timestamp]],10))</f>
        <v>44290</v>
      </c>
      <c r="D479" s="22" t="str">
        <f>TEXT(WEEKDAY(LEFT(Transaction[[#This Row],[timestamp]],10)),"dddd")</f>
        <v>Sunday</v>
      </c>
      <c r="E479" s="18" t="s">
        <v>953</v>
      </c>
      <c r="F479" s="18">
        <v>3</v>
      </c>
      <c r="G479" s="18">
        <v>4004</v>
      </c>
      <c r="H479" s="18" t="str">
        <f>LEFT(Transaction[[#This Row],[item_id]],2)</f>
        <v>40</v>
      </c>
      <c r="I479" s="18">
        <v>1</v>
      </c>
      <c r="J479" s="18">
        <f>Transaction[[#This Row],[quantity]]*VLOOKUP(Transaction[[#This Row],[item_id]],Item[#All],3,TRUE)</f>
        <v>685000</v>
      </c>
      <c r="K479" s="18">
        <v>64342</v>
      </c>
    </row>
    <row r="480" spans="1:11" ht="12.75">
      <c r="A480" s="24" t="s">
        <v>954</v>
      </c>
      <c r="B480" s="32" t="str">
        <f>RIGHT(Transaction[[#This Row],[timestamp]],5)</f>
        <v>13:05</v>
      </c>
      <c r="C480" s="24">
        <f>DATEVALUE(LEFT(Transaction[[#This Row],[timestamp]],10))</f>
        <v>44290</v>
      </c>
      <c r="D480" s="22" t="str">
        <f>TEXT(WEEKDAY(LEFT(Transaction[[#This Row],[timestamp]],10)),"dddd")</f>
        <v>Sunday</v>
      </c>
      <c r="E480" s="18" t="s">
        <v>955</v>
      </c>
      <c r="F480" s="18">
        <v>3</v>
      </c>
      <c r="G480" s="18">
        <v>2005</v>
      </c>
      <c r="H480" s="18" t="str">
        <f>LEFT(Transaction[[#This Row],[item_id]],2)</f>
        <v>20</v>
      </c>
      <c r="I480" s="18">
        <v>1</v>
      </c>
      <c r="J480" s="18">
        <f>Transaction[[#This Row],[quantity]]*VLOOKUP(Transaction[[#This Row],[item_id]],Item[#All],3,TRUE)</f>
        <v>20900000</v>
      </c>
      <c r="K480" s="19">
        <v>47800</v>
      </c>
    </row>
    <row r="481" spans="1:11" ht="12.75">
      <c r="A481" s="24" t="s">
        <v>956</v>
      </c>
      <c r="B481" s="32" t="str">
        <f>RIGHT(Transaction[[#This Row],[timestamp]],5)</f>
        <v>16:21</v>
      </c>
      <c r="C481" s="24">
        <f>DATEVALUE(LEFT(Transaction[[#This Row],[timestamp]],10))</f>
        <v>44290</v>
      </c>
      <c r="D481" s="22" t="str">
        <f>TEXT(WEEKDAY(LEFT(Transaction[[#This Row],[timestamp]],10)),"dddd")</f>
        <v>Sunday</v>
      </c>
      <c r="E481" s="18" t="s">
        <v>957</v>
      </c>
      <c r="F481" s="18">
        <v>3</v>
      </c>
      <c r="G481" s="18">
        <v>4003</v>
      </c>
      <c r="H481" s="18" t="str">
        <f>LEFT(Transaction[[#This Row],[item_id]],2)</f>
        <v>40</v>
      </c>
      <c r="I481" s="18">
        <v>1</v>
      </c>
      <c r="J481" s="18">
        <f>Transaction[[#This Row],[quantity]]*VLOOKUP(Transaction[[#This Row],[item_id]],Item[#All],3,TRUE)</f>
        <v>445000</v>
      </c>
      <c r="K481" s="19">
        <v>47429</v>
      </c>
    </row>
    <row r="482" spans="1:11" ht="12.75">
      <c r="A482" s="24" t="s">
        <v>958</v>
      </c>
      <c r="B482" s="32" t="str">
        <f>RIGHT(Transaction[[#This Row],[timestamp]],5)</f>
        <v>20:09</v>
      </c>
      <c r="C482" s="24">
        <f>DATEVALUE(LEFT(Transaction[[#This Row],[timestamp]],10))</f>
        <v>44290</v>
      </c>
      <c r="D482" s="22" t="str">
        <f>TEXT(WEEKDAY(LEFT(Transaction[[#This Row],[timestamp]],10)),"dddd")</f>
        <v>Sunday</v>
      </c>
      <c r="E482" s="18" t="s">
        <v>959</v>
      </c>
      <c r="F482" s="18">
        <v>3</v>
      </c>
      <c r="G482" s="18">
        <v>1004</v>
      </c>
      <c r="H482" s="18" t="str">
        <f>LEFT(Transaction[[#This Row],[item_id]],2)</f>
        <v>10</v>
      </c>
      <c r="I482" s="18">
        <v>1</v>
      </c>
      <c r="J482" s="18">
        <f>Transaction[[#This Row],[quantity]]*VLOOKUP(Transaction[[#This Row],[item_id]],Item[#All],3,TRUE)</f>
        <v>2690000</v>
      </c>
      <c r="K482" s="18">
        <v>68391</v>
      </c>
    </row>
    <row r="483" spans="1:11" ht="12.75">
      <c r="A483" s="24" t="s">
        <v>960</v>
      </c>
      <c r="B483" s="32" t="str">
        <f>RIGHT(Transaction[[#This Row],[timestamp]],5)</f>
        <v>20:18</v>
      </c>
      <c r="C483" s="24">
        <f>DATEVALUE(LEFT(Transaction[[#This Row],[timestamp]],10))</f>
        <v>44290</v>
      </c>
      <c r="D483" s="22" t="str">
        <f>TEXT(WEEKDAY(LEFT(Transaction[[#This Row],[timestamp]],10)),"dddd")</f>
        <v>Sunday</v>
      </c>
      <c r="E483" s="18" t="s">
        <v>961</v>
      </c>
      <c r="F483" s="18">
        <v>3</v>
      </c>
      <c r="G483" s="18">
        <v>2003</v>
      </c>
      <c r="H483" s="18" t="str">
        <f>LEFT(Transaction[[#This Row],[item_id]],2)</f>
        <v>20</v>
      </c>
      <c r="I483" s="18">
        <v>1</v>
      </c>
      <c r="J483" s="18">
        <f>Transaction[[#This Row],[quantity]]*VLOOKUP(Transaction[[#This Row],[item_id]],Item[#All],3,TRUE)</f>
        <v>19900000</v>
      </c>
      <c r="K483" s="19">
        <v>47002</v>
      </c>
    </row>
    <row r="484" spans="1:11" ht="12.75">
      <c r="A484" s="24" t="s">
        <v>960</v>
      </c>
      <c r="B484" s="32" t="str">
        <f>RIGHT(Transaction[[#This Row],[timestamp]],5)</f>
        <v>20:18</v>
      </c>
      <c r="C484" s="24">
        <f>DATEVALUE(LEFT(Transaction[[#This Row],[timestamp]],10))</f>
        <v>44290</v>
      </c>
      <c r="D484" s="22" t="str">
        <f>TEXT(WEEKDAY(LEFT(Transaction[[#This Row],[timestamp]],10)),"dddd")</f>
        <v>Sunday</v>
      </c>
      <c r="E484" s="18" t="s">
        <v>961</v>
      </c>
      <c r="F484" s="18">
        <v>3</v>
      </c>
      <c r="G484" s="18">
        <v>3005</v>
      </c>
      <c r="H484" s="18" t="str">
        <f>LEFT(Transaction[[#This Row],[item_id]],2)</f>
        <v>30</v>
      </c>
      <c r="I484" s="18">
        <v>1</v>
      </c>
      <c r="J484" s="18">
        <f>Transaction[[#This Row],[quantity]]*VLOOKUP(Transaction[[#This Row],[item_id]],Item[#All],3,TRUE)</f>
        <v>8990000</v>
      </c>
      <c r="K484" s="19">
        <v>47247</v>
      </c>
    </row>
    <row r="485" spans="1:11" ht="12.75">
      <c r="A485" s="24" t="s">
        <v>962</v>
      </c>
      <c r="B485" s="32" t="str">
        <f>RIGHT(Transaction[[#This Row],[timestamp]],5)</f>
        <v>21:11</v>
      </c>
      <c r="C485" s="24">
        <f>DATEVALUE(LEFT(Transaction[[#This Row],[timestamp]],10))</f>
        <v>44290</v>
      </c>
      <c r="D485" s="22" t="str">
        <f>TEXT(WEEKDAY(LEFT(Transaction[[#This Row],[timestamp]],10)),"dddd")</f>
        <v>Sunday</v>
      </c>
      <c r="E485" s="18" t="s">
        <v>963</v>
      </c>
      <c r="F485" s="18">
        <v>3</v>
      </c>
      <c r="G485" s="18">
        <v>4002</v>
      </c>
      <c r="H485" s="18" t="str">
        <f>LEFT(Transaction[[#This Row],[item_id]],2)</f>
        <v>40</v>
      </c>
      <c r="I485" s="18">
        <v>1</v>
      </c>
      <c r="J485" s="18">
        <f>Transaction[[#This Row],[quantity]]*VLOOKUP(Transaction[[#This Row],[item_id]],Item[#All],3,TRUE)</f>
        <v>350000</v>
      </c>
      <c r="K485" s="18">
        <v>51819</v>
      </c>
    </row>
    <row r="486" spans="1:11" ht="12.75">
      <c r="A486" s="24" t="s">
        <v>964</v>
      </c>
      <c r="B486" s="32" t="str">
        <f>RIGHT(Transaction[[#This Row],[timestamp]],5)</f>
        <v>22:33</v>
      </c>
      <c r="C486" s="24">
        <f>DATEVALUE(LEFT(Transaction[[#This Row],[timestamp]],10))</f>
        <v>44290</v>
      </c>
      <c r="D486" s="22" t="str">
        <f>TEXT(WEEKDAY(LEFT(Transaction[[#This Row],[timestamp]],10)),"dddd")</f>
        <v>Sunday</v>
      </c>
      <c r="E486" s="18" t="s">
        <v>965</v>
      </c>
      <c r="F486" s="18">
        <v>3</v>
      </c>
      <c r="G486" s="18">
        <v>4003</v>
      </c>
      <c r="H486" s="18" t="str">
        <f>LEFT(Transaction[[#This Row],[item_id]],2)</f>
        <v>40</v>
      </c>
      <c r="I486" s="18">
        <v>1</v>
      </c>
      <c r="J486" s="18">
        <f>Transaction[[#This Row],[quantity]]*VLOOKUP(Transaction[[#This Row],[item_id]],Item[#All],3,TRUE)</f>
        <v>445000</v>
      </c>
      <c r="K486" s="18">
        <v>56023</v>
      </c>
    </row>
    <row r="487" spans="1:11" ht="12.75">
      <c r="A487" s="24" t="s">
        <v>966</v>
      </c>
      <c r="B487" s="32" t="str">
        <f>RIGHT(Transaction[[#This Row],[timestamp]],5)</f>
        <v>23:03</v>
      </c>
      <c r="C487" s="24">
        <f>DATEVALUE(LEFT(Transaction[[#This Row],[timestamp]],10))</f>
        <v>44290</v>
      </c>
      <c r="D487" s="22" t="str">
        <f>TEXT(WEEKDAY(LEFT(Transaction[[#This Row],[timestamp]],10)),"dddd")</f>
        <v>Sunday</v>
      </c>
      <c r="E487" s="18" t="s">
        <v>967</v>
      </c>
      <c r="F487" s="18">
        <v>3</v>
      </c>
      <c r="G487" s="18">
        <v>4004</v>
      </c>
      <c r="H487" s="18" t="str">
        <f>LEFT(Transaction[[#This Row],[item_id]],2)</f>
        <v>40</v>
      </c>
      <c r="I487" s="18">
        <v>1</v>
      </c>
      <c r="J487" s="18">
        <f>Transaction[[#This Row],[quantity]]*VLOOKUP(Transaction[[#This Row],[item_id]],Item[#All],3,TRUE)</f>
        <v>685000</v>
      </c>
      <c r="K487" s="18">
        <v>74317</v>
      </c>
    </row>
    <row r="488" spans="1:11" ht="12.75">
      <c r="A488" s="24" t="s">
        <v>968</v>
      </c>
      <c r="B488" s="32" t="str">
        <f>RIGHT(Transaction[[#This Row],[timestamp]],5)</f>
        <v>23:17</v>
      </c>
      <c r="C488" s="24">
        <f>DATEVALUE(LEFT(Transaction[[#This Row],[timestamp]],10))</f>
        <v>44290</v>
      </c>
      <c r="D488" s="22" t="str">
        <f>TEXT(WEEKDAY(LEFT(Transaction[[#This Row],[timestamp]],10)),"dddd")</f>
        <v>Sunday</v>
      </c>
      <c r="E488" s="18" t="s">
        <v>969</v>
      </c>
      <c r="F488" s="18">
        <v>3</v>
      </c>
      <c r="G488" s="18">
        <v>4004</v>
      </c>
      <c r="H488" s="18" t="str">
        <f>LEFT(Transaction[[#This Row],[item_id]],2)</f>
        <v>40</v>
      </c>
      <c r="I488" s="18">
        <v>1</v>
      </c>
      <c r="J488" s="18">
        <f>Transaction[[#This Row],[quantity]]*VLOOKUP(Transaction[[#This Row],[item_id]],Item[#All],3,TRUE)</f>
        <v>685000</v>
      </c>
      <c r="K488" s="18">
        <v>50966</v>
      </c>
    </row>
    <row r="489" spans="1:11" ht="12.75">
      <c r="A489" s="24" t="s">
        <v>970</v>
      </c>
      <c r="B489" s="32" t="str">
        <f>RIGHT(Transaction[[#This Row],[timestamp]],5)</f>
        <v>00:02</v>
      </c>
      <c r="C489" s="24">
        <f>DATEVALUE(LEFT(Transaction[[#This Row],[timestamp]],10))</f>
        <v>44291</v>
      </c>
      <c r="D489" s="22" t="str">
        <f>TEXT(WEEKDAY(LEFT(Transaction[[#This Row],[timestamp]],10)),"dddd")</f>
        <v>Monday</v>
      </c>
      <c r="E489" s="18" t="s">
        <v>971</v>
      </c>
      <c r="F489" s="18">
        <v>3</v>
      </c>
      <c r="G489" s="18">
        <v>4004</v>
      </c>
      <c r="H489" s="18" t="str">
        <f>LEFT(Transaction[[#This Row],[item_id]],2)</f>
        <v>40</v>
      </c>
      <c r="I489" s="18">
        <v>1</v>
      </c>
      <c r="J489" s="18">
        <f>Transaction[[#This Row],[quantity]]*VLOOKUP(Transaction[[#This Row],[item_id]],Item[#All],3,TRUE)</f>
        <v>685000</v>
      </c>
      <c r="K489" s="18">
        <v>55318</v>
      </c>
    </row>
    <row r="490" spans="1:11" ht="12.75">
      <c r="A490" s="24" t="s">
        <v>972</v>
      </c>
      <c r="B490" s="32" t="str">
        <f>RIGHT(Transaction[[#This Row],[timestamp]],5)</f>
        <v>01:07</v>
      </c>
      <c r="C490" s="24">
        <f>DATEVALUE(LEFT(Transaction[[#This Row],[timestamp]],10))</f>
        <v>44291</v>
      </c>
      <c r="D490" s="22" t="str">
        <f>TEXT(WEEKDAY(LEFT(Transaction[[#This Row],[timestamp]],10)),"dddd")</f>
        <v>Monday</v>
      </c>
      <c r="E490" s="18" t="s">
        <v>973</v>
      </c>
      <c r="F490" s="18">
        <v>3</v>
      </c>
      <c r="G490" s="18">
        <v>2001</v>
      </c>
      <c r="H490" s="18" t="str">
        <f>LEFT(Transaction[[#This Row],[item_id]],2)</f>
        <v>20</v>
      </c>
      <c r="I490" s="18">
        <v>1</v>
      </c>
      <c r="J490" s="18">
        <f>Transaction[[#This Row],[quantity]]*VLOOKUP(Transaction[[#This Row],[item_id]],Item[#All],3,TRUE)</f>
        <v>6390000</v>
      </c>
      <c r="K490" s="18">
        <v>59694</v>
      </c>
    </row>
    <row r="491" spans="1:11" ht="12.75">
      <c r="A491" s="24" t="s">
        <v>974</v>
      </c>
      <c r="B491" s="32" t="str">
        <f>RIGHT(Transaction[[#This Row],[timestamp]],5)</f>
        <v>08:06</v>
      </c>
      <c r="C491" s="24">
        <f>DATEVALUE(LEFT(Transaction[[#This Row],[timestamp]],10))</f>
        <v>44291</v>
      </c>
      <c r="D491" s="22" t="str">
        <f>TEXT(WEEKDAY(LEFT(Transaction[[#This Row],[timestamp]],10)),"dddd")</f>
        <v>Monday</v>
      </c>
      <c r="E491" s="18" t="s">
        <v>975</v>
      </c>
      <c r="F491" s="18">
        <v>3</v>
      </c>
      <c r="G491" s="18">
        <v>4005</v>
      </c>
      <c r="H491" s="18" t="str">
        <f>LEFT(Transaction[[#This Row],[item_id]],2)</f>
        <v>40</v>
      </c>
      <c r="I491" s="18">
        <v>1</v>
      </c>
      <c r="J491" s="18">
        <f>Transaction[[#This Row],[quantity]]*VLOOKUP(Transaction[[#This Row],[item_id]],Item[#All],3,TRUE)</f>
        <v>220000</v>
      </c>
      <c r="K491" s="18">
        <v>50787</v>
      </c>
    </row>
    <row r="492" spans="1:11" ht="12.75">
      <c r="A492" s="24" t="s">
        <v>976</v>
      </c>
      <c r="B492" s="32" t="str">
        <f>RIGHT(Transaction[[#This Row],[timestamp]],5)</f>
        <v>13:08</v>
      </c>
      <c r="C492" s="24">
        <f>DATEVALUE(LEFT(Transaction[[#This Row],[timestamp]],10))</f>
        <v>44291</v>
      </c>
      <c r="D492" s="22" t="str">
        <f>TEXT(WEEKDAY(LEFT(Transaction[[#This Row],[timestamp]],10)),"dddd")</f>
        <v>Monday</v>
      </c>
      <c r="E492" s="18" t="s">
        <v>977</v>
      </c>
      <c r="F492" s="18">
        <v>3</v>
      </c>
      <c r="G492" s="18">
        <v>3004</v>
      </c>
      <c r="H492" s="18" t="str">
        <f>LEFT(Transaction[[#This Row],[item_id]],2)</f>
        <v>30</v>
      </c>
      <c r="I492" s="18">
        <v>1</v>
      </c>
      <c r="J492" s="18">
        <f>Transaction[[#This Row],[quantity]]*VLOOKUP(Transaction[[#This Row],[item_id]],Item[#All],3,TRUE)</f>
        <v>170000</v>
      </c>
      <c r="K492" s="18">
        <v>49143</v>
      </c>
    </row>
    <row r="493" spans="1:11" ht="12.75">
      <c r="A493" s="24" t="s">
        <v>978</v>
      </c>
      <c r="B493" s="32" t="str">
        <f>RIGHT(Transaction[[#This Row],[timestamp]],5)</f>
        <v>23:01</v>
      </c>
      <c r="C493" s="24">
        <f>DATEVALUE(LEFT(Transaction[[#This Row],[timestamp]],10))</f>
        <v>44291</v>
      </c>
      <c r="D493" s="22" t="str">
        <f>TEXT(WEEKDAY(LEFT(Transaction[[#This Row],[timestamp]],10)),"dddd")</f>
        <v>Monday</v>
      </c>
      <c r="E493" s="18" t="s">
        <v>979</v>
      </c>
      <c r="F493" s="18">
        <v>3</v>
      </c>
      <c r="G493" s="18">
        <v>4004</v>
      </c>
      <c r="H493" s="18" t="str">
        <f>LEFT(Transaction[[#This Row],[item_id]],2)</f>
        <v>40</v>
      </c>
      <c r="I493" s="18">
        <v>1</v>
      </c>
      <c r="J493" s="18">
        <f>Transaction[[#This Row],[quantity]]*VLOOKUP(Transaction[[#This Row],[item_id]],Item[#All],3,TRUE)</f>
        <v>685000</v>
      </c>
      <c r="K493" s="18">
        <v>68953</v>
      </c>
    </row>
    <row r="494" spans="1:11" ht="12.75">
      <c r="A494" s="24" t="s">
        <v>980</v>
      </c>
      <c r="B494" s="32" t="str">
        <f>RIGHT(Transaction[[#This Row],[timestamp]],5)</f>
        <v>11:05</v>
      </c>
      <c r="C494" s="24">
        <f>DATEVALUE(LEFT(Transaction[[#This Row],[timestamp]],10))</f>
        <v>44292</v>
      </c>
      <c r="D494" s="22" t="str">
        <f>TEXT(WEEKDAY(LEFT(Transaction[[#This Row],[timestamp]],10)),"dddd")</f>
        <v>Tuesday</v>
      </c>
      <c r="E494" s="18" t="s">
        <v>981</v>
      </c>
      <c r="F494" s="18">
        <v>3</v>
      </c>
      <c r="G494" s="18">
        <v>3004</v>
      </c>
      <c r="H494" s="18" t="str">
        <f>LEFT(Transaction[[#This Row],[item_id]],2)</f>
        <v>30</v>
      </c>
      <c r="I494" s="18">
        <v>1</v>
      </c>
      <c r="J494" s="18">
        <f>Transaction[[#This Row],[quantity]]*VLOOKUP(Transaction[[#This Row],[item_id]],Item[#All],3,TRUE)</f>
        <v>170000</v>
      </c>
      <c r="K494" s="19">
        <v>46999</v>
      </c>
    </row>
    <row r="495" spans="1:11" ht="12.75">
      <c r="A495" s="24" t="s">
        <v>982</v>
      </c>
      <c r="B495" s="32" t="str">
        <f>RIGHT(Transaction[[#This Row],[timestamp]],5)</f>
        <v>12:01</v>
      </c>
      <c r="C495" s="24">
        <f>DATEVALUE(LEFT(Transaction[[#This Row],[timestamp]],10))</f>
        <v>44292</v>
      </c>
      <c r="D495" s="22" t="str">
        <f>TEXT(WEEKDAY(LEFT(Transaction[[#This Row],[timestamp]],10)),"dddd")</f>
        <v>Tuesday</v>
      </c>
      <c r="E495" s="18" t="s">
        <v>983</v>
      </c>
      <c r="F495" s="18">
        <v>3</v>
      </c>
      <c r="G495" s="18">
        <v>3005</v>
      </c>
      <c r="H495" s="18" t="str">
        <f>LEFT(Transaction[[#This Row],[item_id]],2)</f>
        <v>30</v>
      </c>
      <c r="I495" s="18">
        <v>1</v>
      </c>
      <c r="J495" s="18">
        <f>Transaction[[#This Row],[quantity]]*VLOOKUP(Transaction[[#This Row],[item_id]],Item[#All],3,TRUE)</f>
        <v>8990000</v>
      </c>
      <c r="K495" s="18">
        <v>54807</v>
      </c>
    </row>
    <row r="496" spans="1:11" ht="12.75">
      <c r="A496" s="24" t="s">
        <v>982</v>
      </c>
      <c r="B496" s="32" t="str">
        <f>RIGHT(Transaction[[#This Row],[timestamp]],5)</f>
        <v>12:01</v>
      </c>
      <c r="C496" s="24">
        <f>DATEVALUE(LEFT(Transaction[[#This Row],[timestamp]],10))</f>
        <v>44292</v>
      </c>
      <c r="D496" s="22" t="str">
        <f>TEXT(WEEKDAY(LEFT(Transaction[[#This Row],[timestamp]],10)),"dddd")</f>
        <v>Tuesday</v>
      </c>
      <c r="E496" s="18" t="s">
        <v>984</v>
      </c>
      <c r="F496" s="18">
        <v>3</v>
      </c>
      <c r="G496" s="18">
        <v>4005</v>
      </c>
      <c r="H496" s="18" t="str">
        <f>LEFT(Transaction[[#This Row],[item_id]],2)</f>
        <v>40</v>
      </c>
      <c r="I496" s="18">
        <v>1</v>
      </c>
      <c r="J496" s="18">
        <f>Transaction[[#This Row],[quantity]]*VLOOKUP(Transaction[[#This Row],[item_id]],Item[#All],3,TRUE)</f>
        <v>220000</v>
      </c>
      <c r="K496" s="18">
        <v>54947</v>
      </c>
    </row>
    <row r="497" spans="1:11" ht="12.75">
      <c r="A497" s="24" t="s">
        <v>985</v>
      </c>
      <c r="B497" s="32" t="str">
        <f>RIGHT(Transaction[[#This Row],[timestamp]],5)</f>
        <v>14:23</v>
      </c>
      <c r="C497" s="24">
        <f>DATEVALUE(LEFT(Transaction[[#This Row],[timestamp]],10))</f>
        <v>44292</v>
      </c>
      <c r="D497" s="22" t="str">
        <f>TEXT(WEEKDAY(LEFT(Transaction[[#This Row],[timestamp]],10)),"dddd")</f>
        <v>Tuesday</v>
      </c>
      <c r="E497" s="18" t="s">
        <v>986</v>
      </c>
      <c r="F497" s="18">
        <v>3</v>
      </c>
      <c r="G497" s="18">
        <v>4005</v>
      </c>
      <c r="H497" s="18" t="str">
        <f>LEFT(Transaction[[#This Row],[item_id]],2)</f>
        <v>40</v>
      </c>
      <c r="I497" s="18">
        <v>1</v>
      </c>
      <c r="J497" s="18">
        <f>Transaction[[#This Row],[quantity]]*VLOOKUP(Transaction[[#This Row],[item_id]],Item[#All],3,TRUE)</f>
        <v>220000</v>
      </c>
      <c r="K497" s="19">
        <v>49810</v>
      </c>
    </row>
    <row r="498" spans="1:11" ht="12.75">
      <c r="A498" s="24" t="s">
        <v>987</v>
      </c>
      <c r="B498" s="32" t="str">
        <f>RIGHT(Transaction[[#This Row],[timestamp]],5)</f>
        <v>22:35</v>
      </c>
      <c r="C498" s="24">
        <f>DATEVALUE(LEFT(Transaction[[#This Row],[timestamp]],10))</f>
        <v>44292</v>
      </c>
      <c r="D498" s="22" t="str">
        <f>TEXT(WEEKDAY(LEFT(Transaction[[#This Row],[timestamp]],10)),"dddd")</f>
        <v>Tuesday</v>
      </c>
      <c r="E498" s="18" t="s">
        <v>988</v>
      </c>
      <c r="F498" s="18">
        <v>3</v>
      </c>
      <c r="G498" s="18">
        <v>4003</v>
      </c>
      <c r="H498" s="18" t="str">
        <f>LEFT(Transaction[[#This Row],[item_id]],2)</f>
        <v>40</v>
      </c>
      <c r="I498" s="18">
        <v>1</v>
      </c>
      <c r="J498" s="18">
        <f>Transaction[[#This Row],[quantity]]*VLOOKUP(Transaction[[#This Row],[item_id]],Item[#All],3,TRUE)</f>
        <v>445000</v>
      </c>
      <c r="K498" s="18">
        <v>62051</v>
      </c>
    </row>
    <row r="499" spans="1:11" ht="12.75">
      <c r="A499" s="24" t="s">
        <v>989</v>
      </c>
      <c r="B499" s="32" t="str">
        <f>RIGHT(Transaction[[#This Row],[timestamp]],5)</f>
        <v>13:13</v>
      </c>
      <c r="C499" s="24">
        <f>DATEVALUE(LEFT(Transaction[[#This Row],[timestamp]],10))</f>
        <v>44293</v>
      </c>
      <c r="D499" s="22" t="str">
        <f>TEXT(WEEKDAY(LEFT(Transaction[[#This Row],[timestamp]],10)),"dddd")</f>
        <v>Wednesday</v>
      </c>
      <c r="E499" s="18" t="s">
        <v>990</v>
      </c>
      <c r="F499" s="18">
        <v>3</v>
      </c>
      <c r="G499" s="18">
        <v>4005</v>
      </c>
      <c r="H499" s="18" t="str">
        <f>LEFT(Transaction[[#This Row],[item_id]],2)</f>
        <v>40</v>
      </c>
      <c r="I499" s="18">
        <v>1</v>
      </c>
      <c r="J499" s="18">
        <f>Transaction[[#This Row],[quantity]]*VLOOKUP(Transaction[[#This Row],[item_id]],Item[#All],3,TRUE)</f>
        <v>220000</v>
      </c>
      <c r="K499" s="18">
        <v>51360</v>
      </c>
    </row>
    <row r="500" spans="1:11" ht="12.75">
      <c r="A500" s="24" t="s">
        <v>991</v>
      </c>
      <c r="B500" s="32" t="str">
        <f>RIGHT(Transaction[[#This Row],[timestamp]],5)</f>
        <v>20:17</v>
      </c>
      <c r="C500" s="24">
        <f>DATEVALUE(LEFT(Transaction[[#This Row],[timestamp]],10))</f>
        <v>44293</v>
      </c>
      <c r="D500" s="22" t="str">
        <f>TEXT(WEEKDAY(LEFT(Transaction[[#This Row],[timestamp]],10)),"dddd")</f>
        <v>Wednesday</v>
      </c>
      <c r="E500" s="18" t="s">
        <v>992</v>
      </c>
      <c r="F500" s="18">
        <v>3</v>
      </c>
      <c r="G500" s="18">
        <v>1005</v>
      </c>
      <c r="H500" s="18" t="str">
        <f>LEFT(Transaction[[#This Row],[item_id]],2)</f>
        <v>10</v>
      </c>
      <c r="I500" s="18">
        <v>1</v>
      </c>
      <c r="J500" s="18">
        <f>Transaction[[#This Row],[quantity]]*VLOOKUP(Transaction[[#This Row],[item_id]],Item[#All],3,TRUE)</f>
        <v>4690000</v>
      </c>
      <c r="K500" s="18">
        <v>73586</v>
      </c>
    </row>
    <row r="501" spans="1:11" ht="12.75">
      <c r="A501" s="24" t="s">
        <v>993</v>
      </c>
      <c r="B501" s="32" t="str">
        <f>RIGHT(Transaction[[#This Row],[timestamp]],5)</f>
        <v>21:21</v>
      </c>
      <c r="C501" s="24">
        <f>DATEVALUE(LEFT(Transaction[[#This Row],[timestamp]],10))</f>
        <v>44293</v>
      </c>
      <c r="D501" s="22" t="str">
        <f>TEXT(WEEKDAY(LEFT(Transaction[[#This Row],[timestamp]],10)),"dddd")</f>
        <v>Wednesday</v>
      </c>
      <c r="E501" s="18" t="s">
        <v>994</v>
      </c>
      <c r="F501" s="18">
        <v>3</v>
      </c>
      <c r="G501" s="18">
        <v>3004</v>
      </c>
      <c r="H501" s="18" t="str">
        <f>LEFT(Transaction[[#This Row],[item_id]],2)</f>
        <v>30</v>
      </c>
      <c r="I501" s="18">
        <v>1</v>
      </c>
      <c r="J501" s="18">
        <f>Transaction[[#This Row],[quantity]]*VLOOKUP(Transaction[[#This Row],[item_id]],Item[#All],3,TRUE)</f>
        <v>170000</v>
      </c>
      <c r="K501" s="18">
        <v>65097</v>
      </c>
    </row>
    <row r="502" spans="1:11" ht="12.75">
      <c r="A502" s="24" t="s">
        <v>995</v>
      </c>
      <c r="B502" s="32" t="str">
        <f>RIGHT(Transaction[[#This Row],[timestamp]],5)</f>
        <v>10:31</v>
      </c>
      <c r="C502" s="24">
        <f>DATEVALUE(LEFT(Transaction[[#This Row],[timestamp]],10))</f>
        <v>44294</v>
      </c>
      <c r="D502" s="22" t="str">
        <f>TEXT(WEEKDAY(LEFT(Transaction[[#This Row],[timestamp]],10)),"dddd")</f>
        <v>Thursday</v>
      </c>
      <c r="E502" s="18" t="s">
        <v>996</v>
      </c>
      <c r="F502" s="18">
        <v>3</v>
      </c>
      <c r="G502" s="18">
        <v>1005</v>
      </c>
      <c r="H502" s="18" t="str">
        <f>LEFT(Transaction[[#This Row],[item_id]],2)</f>
        <v>10</v>
      </c>
      <c r="I502" s="18">
        <v>1</v>
      </c>
      <c r="J502" s="18">
        <f>Transaction[[#This Row],[quantity]]*VLOOKUP(Transaction[[#This Row],[item_id]],Item[#All],3,TRUE)</f>
        <v>4690000</v>
      </c>
      <c r="K502" s="18">
        <v>54491</v>
      </c>
    </row>
    <row r="503" spans="1:11" ht="12.75">
      <c r="A503" s="24" t="s">
        <v>997</v>
      </c>
      <c r="B503" s="32" t="str">
        <f>RIGHT(Transaction[[#This Row],[timestamp]],5)</f>
        <v>12:02</v>
      </c>
      <c r="C503" s="24">
        <f>DATEVALUE(LEFT(Transaction[[#This Row],[timestamp]],10))</f>
        <v>44294</v>
      </c>
      <c r="D503" s="22" t="str">
        <f>TEXT(WEEKDAY(LEFT(Transaction[[#This Row],[timestamp]],10)),"dddd")</f>
        <v>Thursday</v>
      </c>
      <c r="E503" s="18" t="s">
        <v>998</v>
      </c>
      <c r="F503" s="18">
        <v>3</v>
      </c>
      <c r="G503" s="18">
        <v>3002</v>
      </c>
      <c r="H503" s="18" t="str">
        <f>LEFT(Transaction[[#This Row],[item_id]],2)</f>
        <v>30</v>
      </c>
      <c r="I503" s="18">
        <v>1</v>
      </c>
      <c r="J503" s="18">
        <f>Transaction[[#This Row],[quantity]]*VLOOKUP(Transaction[[#This Row],[item_id]],Item[#All],3,TRUE)</f>
        <v>399000</v>
      </c>
      <c r="K503" s="18">
        <v>71525</v>
      </c>
    </row>
    <row r="504" spans="1:11" ht="12.75">
      <c r="A504" s="24" t="s">
        <v>999</v>
      </c>
      <c r="B504" s="32" t="str">
        <f>RIGHT(Transaction[[#This Row],[timestamp]],5)</f>
        <v>17:06</v>
      </c>
      <c r="C504" s="24">
        <f>DATEVALUE(LEFT(Transaction[[#This Row],[timestamp]],10))</f>
        <v>44294</v>
      </c>
      <c r="D504" s="22" t="str">
        <f>TEXT(WEEKDAY(LEFT(Transaction[[#This Row],[timestamp]],10)),"dddd")</f>
        <v>Thursday</v>
      </c>
      <c r="E504" s="18" t="s">
        <v>1000</v>
      </c>
      <c r="F504" s="18">
        <v>3</v>
      </c>
      <c r="G504" s="18">
        <v>4003</v>
      </c>
      <c r="H504" s="18" t="str">
        <f>LEFT(Transaction[[#This Row],[item_id]],2)</f>
        <v>40</v>
      </c>
      <c r="I504" s="18">
        <v>1</v>
      </c>
      <c r="J504" s="18">
        <f>Transaction[[#This Row],[quantity]]*VLOOKUP(Transaction[[#This Row],[item_id]],Item[#All],3,TRUE)</f>
        <v>445000</v>
      </c>
      <c r="K504" s="18">
        <v>57475</v>
      </c>
    </row>
    <row r="505" spans="1:11" ht="12.75">
      <c r="A505" s="24" t="s">
        <v>1001</v>
      </c>
      <c r="B505" s="32" t="str">
        <f>RIGHT(Transaction[[#This Row],[timestamp]],5)</f>
        <v>20:17</v>
      </c>
      <c r="C505" s="24">
        <f>DATEVALUE(LEFT(Transaction[[#This Row],[timestamp]],10))</f>
        <v>44294</v>
      </c>
      <c r="D505" s="22" t="str">
        <f>TEXT(WEEKDAY(LEFT(Transaction[[#This Row],[timestamp]],10)),"dddd")</f>
        <v>Thursday</v>
      </c>
      <c r="E505" s="18" t="s">
        <v>1002</v>
      </c>
      <c r="F505" s="18">
        <v>3</v>
      </c>
      <c r="G505" s="18">
        <v>3002</v>
      </c>
      <c r="H505" s="18" t="str">
        <f>LEFT(Transaction[[#This Row],[item_id]],2)</f>
        <v>30</v>
      </c>
      <c r="I505" s="18">
        <v>1</v>
      </c>
      <c r="J505" s="18">
        <f>Transaction[[#This Row],[quantity]]*VLOOKUP(Transaction[[#This Row],[item_id]],Item[#All],3,TRUE)</f>
        <v>399000</v>
      </c>
      <c r="K505" s="18">
        <v>56600</v>
      </c>
    </row>
    <row r="506" spans="1:11" ht="12.75">
      <c r="A506" s="24" t="s">
        <v>1003</v>
      </c>
      <c r="B506" s="32" t="str">
        <f>RIGHT(Transaction[[#This Row],[timestamp]],5)</f>
        <v>22:26</v>
      </c>
      <c r="C506" s="24">
        <f>DATEVALUE(LEFT(Transaction[[#This Row],[timestamp]],10))</f>
        <v>44294</v>
      </c>
      <c r="D506" s="22" t="str">
        <f>TEXT(WEEKDAY(LEFT(Transaction[[#This Row],[timestamp]],10)),"dddd")</f>
        <v>Thursday</v>
      </c>
      <c r="E506" s="18" t="s">
        <v>1004</v>
      </c>
      <c r="F506" s="18">
        <v>3</v>
      </c>
      <c r="G506" s="18">
        <v>4005</v>
      </c>
      <c r="H506" s="18" t="str">
        <f>LEFT(Transaction[[#This Row],[item_id]],2)</f>
        <v>40</v>
      </c>
      <c r="I506" s="18">
        <v>1</v>
      </c>
      <c r="J506" s="18">
        <f>Transaction[[#This Row],[quantity]]*VLOOKUP(Transaction[[#This Row],[item_id]],Item[#All],3,TRUE)</f>
        <v>220000</v>
      </c>
      <c r="K506" s="18">
        <v>50678</v>
      </c>
    </row>
    <row r="507" spans="1:11" ht="12.75">
      <c r="A507" s="24" t="s">
        <v>1005</v>
      </c>
      <c r="B507" s="32" t="str">
        <f>RIGHT(Transaction[[#This Row],[timestamp]],5)</f>
        <v>23:12</v>
      </c>
      <c r="C507" s="24">
        <f>DATEVALUE(LEFT(Transaction[[#This Row],[timestamp]],10))</f>
        <v>44294</v>
      </c>
      <c r="D507" s="22" t="str">
        <f>TEXT(WEEKDAY(LEFT(Transaction[[#This Row],[timestamp]],10)),"dddd")</f>
        <v>Thursday</v>
      </c>
      <c r="E507" s="18" t="s">
        <v>1006</v>
      </c>
      <c r="F507" s="18">
        <v>3</v>
      </c>
      <c r="G507" s="18">
        <v>4004</v>
      </c>
      <c r="H507" s="18" t="str">
        <f>LEFT(Transaction[[#This Row],[item_id]],2)</f>
        <v>40</v>
      </c>
      <c r="I507" s="18">
        <v>1</v>
      </c>
      <c r="J507" s="18">
        <f>Transaction[[#This Row],[quantity]]*VLOOKUP(Transaction[[#This Row],[item_id]],Item[#All],3,TRUE)</f>
        <v>685000</v>
      </c>
      <c r="K507" s="18">
        <v>70366</v>
      </c>
    </row>
    <row r="508" spans="1:11" ht="12.75">
      <c r="A508" s="24" t="s">
        <v>1007</v>
      </c>
      <c r="B508" s="32" t="str">
        <f>RIGHT(Transaction[[#This Row],[timestamp]],5)</f>
        <v>01:13</v>
      </c>
      <c r="C508" s="24">
        <f>DATEVALUE(LEFT(Transaction[[#This Row],[timestamp]],10))</f>
        <v>44295</v>
      </c>
      <c r="D508" s="22" t="str">
        <f>TEXT(WEEKDAY(LEFT(Transaction[[#This Row],[timestamp]],10)),"dddd")</f>
        <v>Friday</v>
      </c>
      <c r="E508" s="18" t="s">
        <v>1008</v>
      </c>
      <c r="F508" s="18">
        <v>3</v>
      </c>
      <c r="G508" s="18">
        <v>3003</v>
      </c>
      <c r="H508" s="18" t="str">
        <f>LEFT(Transaction[[#This Row],[item_id]],2)</f>
        <v>30</v>
      </c>
      <c r="I508" s="18">
        <v>1</v>
      </c>
      <c r="J508" s="18">
        <f>Transaction[[#This Row],[quantity]]*VLOOKUP(Transaction[[#This Row],[item_id]],Item[#All],3,TRUE)</f>
        <v>5490000</v>
      </c>
      <c r="K508" s="18">
        <v>53126</v>
      </c>
    </row>
    <row r="509" spans="1:11" ht="12.75">
      <c r="A509" s="24" t="s">
        <v>1009</v>
      </c>
      <c r="B509" s="32" t="str">
        <f>RIGHT(Transaction[[#This Row],[timestamp]],5)</f>
        <v>08:19</v>
      </c>
      <c r="C509" s="24">
        <f>DATEVALUE(LEFT(Transaction[[#This Row],[timestamp]],10))</f>
        <v>44295</v>
      </c>
      <c r="D509" s="22" t="str">
        <f>TEXT(WEEKDAY(LEFT(Transaction[[#This Row],[timestamp]],10)),"dddd")</f>
        <v>Friday</v>
      </c>
      <c r="E509" s="18" t="s">
        <v>1010</v>
      </c>
      <c r="F509" s="18">
        <v>3</v>
      </c>
      <c r="G509" s="18">
        <v>3004</v>
      </c>
      <c r="H509" s="18" t="str">
        <f>LEFT(Transaction[[#This Row],[item_id]],2)</f>
        <v>30</v>
      </c>
      <c r="I509" s="18">
        <v>1</v>
      </c>
      <c r="J509" s="18">
        <f>Transaction[[#This Row],[quantity]]*VLOOKUP(Transaction[[#This Row],[item_id]],Item[#All],3,TRUE)</f>
        <v>170000</v>
      </c>
      <c r="K509" s="19">
        <v>49629</v>
      </c>
    </row>
    <row r="510" spans="1:11" ht="12.75">
      <c r="A510" s="24" t="s">
        <v>1011</v>
      </c>
      <c r="B510" s="32" t="str">
        <f>RIGHT(Transaction[[#This Row],[timestamp]],5)</f>
        <v>12:01</v>
      </c>
      <c r="C510" s="24">
        <f>DATEVALUE(LEFT(Transaction[[#This Row],[timestamp]],10))</f>
        <v>44295</v>
      </c>
      <c r="D510" s="22" t="str">
        <f>TEXT(WEEKDAY(LEFT(Transaction[[#This Row],[timestamp]],10)),"dddd")</f>
        <v>Friday</v>
      </c>
      <c r="E510" s="18" t="s">
        <v>1012</v>
      </c>
      <c r="F510" s="18">
        <v>3</v>
      </c>
      <c r="G510" s="18">
        <v>4003</v>
      </c>
      <c r="H510" s="18" t="str">
        <f>LEFT(Transaction[[#This Row],[item_id]],2)</f>
        <v>40</v>
      </c>
      <c r="I510" s="18">
        <v>1</v>
      </c>
      <c r="J510" s="18">
        <f>Transaction[[#This Row],[quantity]]*VLOOKUP(Transaction[[#This Row],[item_id]],Item[#All],3,TRUE)</f>
        <v>445000</v>
      </c>
      <c r="K510" s="18">
        <v>51066</v>
      </c>
    </row>
    <row r="511" spans="1:11" ht="12.75">
      <c r="A511" s="24" t="s">
        <v>1013</v>
      </c>
      <c r="B511" s="32" t="str">
        <f>RIGHT(Transaction[[#This Row],[timestamp]],5)</f>
        <v>20:41</v>
      </c>
      <c r="C511" s="24">
        <f>DATEVALUE(LEFT(Transaction[[#This Row],[timestamp]],10))</f>
        <v>44295</v>
      </c>
      <c r="D511" s="22" t="str">
        <f>TEXT(WEEKDAY(LEFT(Transaction[[#This Row],[timestamp]],10)),"dddd")</f>
        <v>Friday</v>
      </c>
      <c r="E511" s="18" t="s">
        <v>1014</v>
      </c>
      <c r="F511" s="18">
        <v>3</v>
      </c>
      <c r="G511" s="18">
        <v>3001</v>
      </c>
      <c r="H511" s="18" t="str">
        <f>LEFT(Transaction[[#This Row],[item_id]],2)</f>
        <v>30</v>
      </c>
      <c r="I511" s="18">
        <v>1</v>
      </c>
      <c r="J511" s="18">
        <f>Transaction[[#This Row],[quantity]]*VLOOKUP(Transaction[[#This Row],[item_id]],Item[#All],3,TRUE)</f>
        <v>8500000</v>
      </c>
      <c r="K511" s="18">
        <v>66715</v>
      </c>
    </row>
    <row r="512" spans="1:11" ht="12.75">
      <c r="A512" s="24" t="s">
        <v>1013</v>
      </c>
      <c r="B512" s="32" t="str">
        <f>RIGHT(Transaction[[#This Row],[timestamp]],5)</f>
        <v>20:41</v>
      </c>
      <c r="C512" s="24">
        <f>DATEVALUE(LEFT(Transaction[[#This Row],[timestamp]],10))</f>
        <v>44295</v>
      </c>
      <c r="D512" s="22" t="str">
        <f>TEXT(WEEKDAY(LEFT(Transaction[[#This Row],[timestamp]],10)),"dddd")</f>
        <v>Friday</v>
      </c>
      <c r="E512" s="18" t="s">
        <v>1014</v>
      </c>
      <c r="F512" s="18">
        <v>3</v>
      </c>
      <c r="G512" s="18">
        <v>3003</v>
      </c>
      <c r="H512" s="18" t="str">
        <f>LEFT(Transaction[[#This Row],[item_id]],2)</f>
        <v>30</v>
      </c>
      <c r="I512" s="18">
        <v>1</v>
      </c>
      <c r="J512" s="18">
        <f>Transaction[[#This Row],[quantity]]*VLOOKUP(Transaction[[#This Row],[item_id]],Item[#All],3,TRUE)</f>
        <v>5490000</v>
      </c>
      <c r="K512" s="18">
        <v>66948</v>
      </c>
    </row>
    <row r="513" spans="1:11" ht="12.75">
      <c r="A513" s="24" t="s">
        <v>1015</v>
      </c>
      <c r="B513" s="32" t="str">
        <f>RIGHT(Transaction[[#This Row],[timestamp]],5)</f>
        <v>00:11</v>
      </c>
      <c r="C513" s="24">
        <f>DATEVALUE(LEFT(Transaction[[#This Row],[timestamp]],10))</f>
        <v>44296</v>
      </c>
      <c r="D513" s="22" t="str">
        <f>TEXT(WEEKDAY(LEFT(Transaction[[#This Row],[timestamp]],10)),"dddd")</f>
        <v>Saturday</v>
      </c>
      <c r="E513" s="18" t="s">
        <v>1016</v>
      </c>
      <c r="F513" s="18">
        <v>3</v>
      </c>
      <c r="G513" s="18">
        <v>2004</v>
      </c>
      <c r="H513" s="18" t="str">
        <f>LEFT(Transaction[[#This Row],[item_id]],2)</f>
        <v>20</v>
      </c>
      <c r="I513" s="18">
        <v>1</v>
      </c>
      <c r="J513" s="18">
        <f>Transaction[[#This Row],[quantity]]*VLOOKUP(Transaction[[#This Row],[item_id]],Item[#All],3,TRUE)</f>
        <v>4090000</v>
      </c>
      <c r="K513" s="18">
        <v>68857</v>
      </c>
    </row>
    <row r="514" spans="1:11" ht="12.75">
      <c r="A514" s="24" t="s">
        <v>1017</v>
      </c>
      <c r="B514" s="32" t="str">
        <f>RIGHT(Transaction[[#This Row],[timestamp]],5)</f>
        <v>10:36</v>
      </c>
      <c r="C514" s="24">
        <f>DATEVALUE(LEFT(Transaction[[#This Row],[timestamp]],10))</f>
        <v>44296</v>
      </c>
      <c r="D514" s="22" t="str">
        <f>TEXT(WEEKDAY(LEFT(Transaction[[#This Row],[timestamp]],10)),"dddd")</f>
        <v>Saturday</v>
      </c>
      <c r="E514" s="18" t="s">
        <v>1018</v>
      </c>
      <c r="F514" s="18">
        <v>3</v>
      </c>
      <c r="G514" s="18">
        <v>3002</v>
      </c>
      <c r="H514" s="18" t="str">
        <f>LEFT(Transaction[[#This Row],[item_id]],2)</f>
        <v>30</v>
      </c>
      <c r="I514" s="18">
        <v>1</v>
      </c>
      <c r="J514" s="18">
        <f>Transaction[[#This Row],[quantity]]*VLOOKUP(Transaction[[#This Row],[item_id]],Item[#All],3,TRUE)</f>
        <v>399000</v>
      </c>
      <c r="K514" s="18">
        <v>73696</v>
      </c>
    </row>
    <row r="515" spans="1:11" ht="12.75">
      <c r="A515" s="24" t="s">
        <v>1019</v>
      </c>
      <c r="B515" s="32" t="str">
        <f>RIGHT(Transaction[[#This Row],[timestamp]],5)</f>
        <v>16:03</v>
      </c>
      <c r="C515" s="24">
        <f>DATEVALUE(LEFT(Transaction[[#This Row],[timestamp]],10))</f>
        <v>44296</v>
      </c>
      <c r="D515" s="22" t="str">
        <f>TEXT(WEEKDAY(LEFT(Transaction[[#This Row],[timestamp]],10)),"dddd")</f>
        <v>Saturday</v>
      </c>
      <c r="E515" s="18" t="s">
        <v>1020</v>
      </c>
      <c r="F515" s="18">
        <v>3</v>
      </c>
      <c r="G515" s="18">
        <v>4001</v>
      </c>
      <c r="H515" s="18" t="str">
        <f>LEFT(Transaction[[#This Row],[item_id]],2)</f>
        <v>40</v>
      </c>
      <c r="I515" s="18">
        <v>1</v>
      </c>
      <c r="J515" s="18">
        <f>Transaction[[#This Row],[quantity]]*VLOOKUP(Transaction[[#This Row],[item_id]],Item[#All],3,TRUE)</f>
        <v>177000</v>
      </c>
      <c r="K515" s="19">
        <v>48537</v>
      </c>
    </row>
    <row r="516" spans="1:11" ht="12.75">
      <c r="A516" s="24" t="s">
        <v>1021</v>
      </c>
      <c r="B516" s="32" t="str">
        <f>RIGHT(Transaction[[#This Row],[timestamp]],5)</f>
        <v>16:26</v>
      </c>
      <c r="C516" s="24">
        <f>DATEVALUE(LEFT(Transaction[[#This Row],[timestamp]],10))</f>
        <v>44296</v>
      </c>
      <c r="D516" s="22" t="str">
        <f>TEXT(WEEKDAY(LEFT(Transaction[[#This Row],[timestamp]],10)),"dddd")</f>
        <v>Saturday</v>
      </c>
      <c r="E516" s="18" t="s">
        <v>1022</v>
      </c>
      <c r="F516" s="18">
        <v>3</v>
      </c>
      <c r="G516" s="18">
        <v>4001</v>
      </c>
      <c r="H516" s="18" t="str">
        <f>LEFT(Transaction[[#This Row],[item_id]],2)</f>
        <v>40</v>
      </c>
      <c r="I516" s="18">
        <v>1</v>
      </c>
      <c r="J516" s="18">
        <f>Transaction[[#This Row],[quantity]]*VLOOKUP(Transaction[[#This Row],[item_id]],Item[#All],3,TRUE)</f>
        <v>177000</v>
      </c>
      <c r="K516" s="18">
        <v>60543</v>
      </c>
    </row>
    <row r="517" spans="1:11" ht="12.75">
      <c r="A517" s="24" t="s">
        <v>1023</v>
      </c>
      <c r="B517" s="32" t="str">
        <f>RIGHT(Transaction[[#This Row],[timestamp]],5)</f>
        <v>16:28</v>
      </c>
      <c r="C517" s="24">
        <f>DATEVALUE(LEFT(Transaction[[#This Row],[timestamp]],10))</f>
        <v>44296</v>
      </c>
      <c r="D517" s="22" t="str">
        <f>TEXT(WEEKDAY(LEFT(Transaction[[#This Row],[timestamp]],10)),"dddd")</f>
        <v>Saturday</v>
      </c>
      <c r="E517" s="18" t="s">
        <v>1024</v>
      </c>
      <c r="F517" s="18">
        <v>3</v>
      </c>
      <c r="G517" s="18">
        <v>4001</v>
      </c>
      <c r="H517" s="18" t="str">
        <f>LEFT(Transaction[[#This Row],[item_id]],2)</f>
        <v>40</v>
      </c>
      <c r="I517" s="18">
        <v>1</v>
      </c>
      <c r="J517" s="18">
        <f>Transaction[[#This Row],[quantity]]*VLOOKUP(Transaction[[#This Row],[item_id]],Item[#All],3,TRUE)</f>
        <v>177000</v>
      </c>
      <c r="K517" s="18">
        <v>57976</v>
      </c>
    </row>
    <row r="518" spans="1:11" ht="12.75">
      <c r="A518" s="24" t="s">
        <v>1025</v>
      </c>
      <c r="B518" s="32" t="str">
        <f>RIGHT(Transaction[[#This Row],[timestamp]],5)</f>
        <v>21:30</v>
      </c>
      <c r="C518" s="24">
        <f>DATEVALUE(LEFT(Transaction[[#This Row],[timestamp]],10))</f>
        <v>44296</v>
      </c>
      <c r="D518" s="22" t="str">
        <f>TEXT(WEEKDAY(LEFT(Transaction[[#This Row],[timestamp]],10)),"dddd")</f>
        <v>Saturday</v>
      </c>
      <c r="E518" s="18" t="s">
        <v>1026</v>
      </c>
      <c r="F518" s="18">
        <v>3</v>
      </c>
      <c r="G518" s="18">
        <v>4005</v>
      </c>
      <c r="H518" s="18" t="str">
        <f>LEFT(Transaction[[#This Row],[item_id]],2)</f>
        <v>40</v>
      </c>
      <c r="I518" s="18">
        <v>1</v>
      </c>
      <c r="J518" s="18">
        <f>Transaction[[#This Row],[quantity]]*VLOOKUP(Transaction[[#This Row],[item_id]],Item[#All],3,TRUE)</f>
        <v>220000</v>
      </c>
      <c r="K518" s="18">
        <v>70152</v>
      </c>
    </row>
    <row r="519" spans="1:11" ht="12.75">
      <c r="A519" s="24" t="s">
        <v>1027</v>
      </c>
      <c r="B519" s="32" t="str">
        <f>RIGHT(Transaction[[#This Row],[timestamp]],5)</f>
        <v>22:01</v>
      </c>
      <c r="C519" s="24">
        <f>DATEVALUE(LEFT(Transaction[[#This Row],[timestamp]],10))</f>
        <v>44296</v>
      </c>
      <c r="D519" s="22" t="str">
        <f>TEXT(WEEKDAY(LEFT(Transaction[[#This Row],[timestamp]],10)),"dddd")</f>
        <v>Saturday</v>
      </c>
      <c r="E519" s="18" t="s">
        <v>1028</v>
      </c>
      <c r="F519" s="18">
        <v>3</v>
      </c>
      <c r="G519" s="18">
        <v>2004</v>
      </c>
      <c r="H519" s="18" t="str">
        <f>LEFT(Transaction[[#This Row],[item_id]],2)</f>
        <v>20</v>
      </c>
      <c r="I519" s="18">
        <v>1</v>
      </c>
      <c r="J519" s="18">
        <f>Transaction[[#This Row],[quantity]]*VLOOKUP(Transaction[[#This Row],[item_id]],Item[#All],3,TRUE)</f>
        <v>4090000</v>
      </c>
      <c r="K519" s="18">
        <v>50681</v>
      </c>
    </row>
    <row r="520" spans="1:11" ht="12.75">
      <c r="A520" s="24" t="s">
        <v>1029</v>
      </c>
      <c r="B520" s="32" t="str">
        <f>RIGHT(Transaction[[#This Row],[timestamp]],5)</f>
        <v>22:04</v>
      </c>
      <c r="C520" s="24">
        <f>DATEVALUE(LEFT(Transaction[[#This Row],[timestamp]],10))</f>
        <v>44296</v>
      </c>
      <c r="D520" s="22" t="str">
        <f>TEXT(WEEKDAY(LEFT(Transaction[[#This Row],[timestamp]],10)),"dddd")</f>
        <v>Saturday</v>
      </c>
      <c r="E520" s="18" t="s">
        <v>1030</v>
      </c>
      <c r="F520" s="18">
        <v>3</v>
      </c>
      <c r="G520" s="18">
        <v>4005</v>
      </c>
      <c r="H520" s="18" t="str">
        <f>LEFT(Transaction[[#This Row],[item_id]],2)</f>
        <v>40</v>
      </c>
      <c r="I520" s="18">
        <v>1</v>
      </c>
      <c r="J520" s="18">
        <f>Transaction[[#This Row],[quantity]]*VLOOKUP(Transaction[[#This Row],[item_id]],Item[#All],3,TRUE)</f>
        <v>220000</v>
      </c>
      <c r="K520" s="18">
        <v>67841</v>
      </c>
    </row>
    <row r="521" spans="1:11" ht="12.75">
      <c r="A521" s="24" t="s">
        <v>1031</v>
      </c>
      <c r="B521" s="32" t="str">
        <f>RIGHT(Transaction[[#This Row],[timestamp]],5)</f>
        <v>22:42</v>
      </c>
      <c r="C521" s="24">
        <f>DATEVALUE(LEFT(Transaction[[#This Row],[timestamp]],10))</f>
        <v>44296</v>
      </c>
      <c r="D521" s="22" t="str">
        <f>TEXT(WEEKDAY(LEFT(Transaction[[#This Row],[timestamp]],10)),"dddd")</f>
        <v>Saturday</v>
      </c>
      <c r="E521" s="18" t="s">
        <v>1032</v>
      </c>
      <c r="F521" s="18">
        <v>3</v>
      </c>
      <c r="G521" s="18">
        <v>4001</v>
      </c>
      <c r="H521" s="18" t="str">
        <f>LEFT(Transaction[[#This Row],[item_id]],2)</f>
        <v>40</v>
      </c>
      <c r="I521" s="18">
        <v>1</v>
      </c>
      <c r="J521" s="18">
        <f>Transaction[[#This Row],[quantity]]*VLOOKUP(Transaction[[#This Row],[item_id]],Item[#All],3,TRUE)</f>
        <v>177000</v>
      </c>
      <c r="K521" s="18">
        <v>70741</v>
      </c>
    </row>
    <row r="522" spans="1:11" ht="12.75">
      <c r="A522" s="24" t="s">
        <v>1033</v>
      </c>
      <c r="B522" s="32" t="str">
        <f>RIGHT(Transaction[[#This Row],[timestamp]],5)</f>
        <v>00:05</v>
      </c>
      <c r="C522" s="24">
        <f>DATEVALUE(LEFT(Transaction[[#This Row],[timestamp]],10))</f>
        <v>44297</v>
      </c>
      <c r="D522" s="22" t="str">
        <f>TEXT(WEEKDAY(LEFT(Transaction[[#This Row],[timestamp]],10)),"dddd")</f>
        <v>Sunday</v>
      </c>
      <c r="E522" s="18" t="s">
        <v>1034</v>
      </c>
      <c r="F522" s="18">
        <v>3</v>
      </c>
      <c r="G522" s="18">
        <v>3003</v>
      </c>
      <c r="H522" s="18" t="str">
        <f>LEFT(Transaction[[#This Row],[item_id]],2)</f>
        <v>30</v>
      </c>
      <c r="I522" s="18">
        <v>1</v>
      </c>
      <c r="J522" s="18">
        <f>Transaction[[#This Row],[quantity]]*VLOOKUP(Transaction[[#This Row],[item_id]],Item[#All],3,TRUE)</f>
        <v>5490000</v>
      </c>
      <c r="K522" s="18">
        <v>56737</v>
      </c>
    </row>
    <row r="523" spans="1:11" ht="12.75">
      <c r="A523" s="24" t="s">
        <v>1035</v>
      </c>
      <c r="B523" s="32" t="str">
        <f>RIGHT(Transaction[[#This Row],[timestamp]],5)</f>
        <v>09:27</v>
      </c>
      <c r="C523" s="24">
        <f>DATEVALUE(LEFT(Transaction[[#This Row],[timestamp]],10))</f>
        <v>44297</v>
      </c>
      <c r="D523" s="22" t="str">
        <f>TEXT(WEEKDAY(LEFT(Transaction[[#This Row],[timestamp]],10)),"dddd")</f>
        <v>Sunday</v>
      </c>
      <c r="E523" s="18" t="s">
        <v>1036</v>
      </c>
      <c r="F523" s="18">
        <v>3</v>
      </c>
      <c r="G523" s="18">
        <v>3002</v>
      </c>
      <c r="H523" s="18" t="str">
        <f>LEFT(Transaction[[#This Row],[item_id]],2)</f>
        <v>30</v>
      </c>
      <c r="I523" s="18">
        <v>1</v>
      </c>
      <c r="J523" s="18">
        <f>Transaction[[#This Row],[quantity]]*VLOOKUP(Transaction[[#This Row],[item_id]],Item[#All],3,TRUE)</f>
        <v>399000</v>
      </c>
      <c r="K523" s="18">
        <v>55040</v>
      </c>
    </row>
    <row r="524" spans="1:11" ht="12.75">
      <c r="A524" s="24" t="s">
        <v>1037</v>
      </c>
      <c r="B524" s="32" t="str">
        <f>RIGHT(Transaction[[#This Row],[timestamp]],5)</f>
        <v>10:42</v>
      </c>
      <c r="C524" s="24">
        <f>DATEVALUE(LEFT(Transaction[[#This Row],[timestamp]],10))</f>
        <v>44297</v>
      </c>
      <c r="D524" s="22" t="str">
        <f>TEXT(WEEKDAY(LEFT(Transaction[[#This Row],[timestamp]],10)),"dddd")</f>
        <v>Sunday</v>
      </c>
      <c r="E524" s="18" t="s">
        <v>1038</v>
      </c>
      <c r="F524" s="18">
        <v>3</v>
      </c>
      <c r="G524" s="18">
        <v>3004</v>
      </c>
      <c r="H524" s="18" t="str">
        <f>LEFT(Transaction[[#This Row],[item_id]],2)</f>
        <v>30</v>
      </c>
      <c r="I524" s="18">
        <v>1</v>
      </c>
      <c r="J524" s="18">
        <f>Transaction[[#This Row],[quantity]]*VLOOKUP(Transaction[[#This Row],[item_id]],Item[#All],3,TRUE)</f>
        <v>170000</v>
      </c>
      <c r="K524" s="18">
        <v>50581</v>
      </c>
    </row>
    <row r="525" spans="1:11" ht="12.75">
      <c r="A525" s="24" t="s">
        <v>1039</v>
      </c>
      <c r="B525" s="32" t="str">
        <f>RIGHT(Transaction[[#This Row],[timestamp]],5)</f>
        <v>11:05</v>
      </c>
      <c r="C525" s="24">
        <f>DATEVALUE(LEFT(Transaction[[#This Row],[timestamp]],10))</f>
        <v>44297</v>
      </c>
      <c r="D525" s="22" t="str">
        <f>TEXT(WEEKDAY(LEFT(Transaction[[#This Row],[timestamp]],10)),"dddd")</f>
        <v>Sunday</v>
      </c>
      <c r="E525" s="18" t="s">
        <v>1040</v>
      </c>
      <c r="F525" s="18">
        <v>3</v>
      </c>
      <c r="G525" s="18">
        <v>4002</v>
      </c>
      <c r="H525" s="18" t="str">
        <f>LEFT(Transaction[[#This Row],[item_id]],2)</f>
        <v>40</v>
      </c>
      <c r="I525" s="18">
        <v>1</v>
      </c>
      <c r="J525" s="18">
        <f>Transaction[[#This Row],[quantity]]*VLOOKUP(Transaction[[#This Row],[item_id]],Item[#All],3,TRUE)</f>
        <v>350000</v>
      </c>
      <c r="K525" s="18">
        <v>62942</v>
      </c>
    </row>
    <row r="526" spans="1:11" ht="12.75">
      <c r="A526" s="24" t="s">
        <v>1041</v>
      </c>
      <c r="B526" s="32" t="str">
        <f>RIGHT(Transaction[[#This Row],[timestamp]],5)</f>
        <v>14:01</v>
      </c>
      <c r="C526" s="24">
        <f>DATEVALUE(LEFT(Transaction[[#This Row],[timestamp]],10))</f>
        <v>44297</v>
      </c>
      <c r="D526" s="22" t="str">
        <f>TEXT(WEEKDAY(LEFT(Transaction[[#This Row],[timestamp]],10)),"dddd")</f>
        <v>Sunday</v>
      </c>
      <c r="E526" s="18" t="s">
        <v>1042</v>
      </c>
      <c r="F526" s="18">
        <v>3</v>
      </c>
      <c r="G526" s="18">
        <v>3004</v>
      </c>
      <c r="H526" s="18" t="str">
        <f>LEFT(Transaction[[#This Row],[item_id]],2)</f>
        <v>30</v>
      </c>
      <c r="I526" s="18">
        <v>1</v>
      </c>
      <c r="J526" s="18">
        <f>Transaction[[#This Row],[quantity]]*VLOOKUP(Transaction[[#This Row],[item_id]],Item[#All],3,TRUE)</f>
        <v>170000</v>
      </c>
      <c r="K526" s="18">
        <v>53976</v>
      </c>
    </row>
    <row r="527" spans="1:11" ht="12.75">
      <c r="A527" s="24" t="s">
        <v>1043</v>
      </c>
      <c r="B527" s="32" t="str">
        <f>RIGHT(Transaction[[#This Row],[timestamp]],5)</f>
        <v>14:16</v>
      </c>
      <c r="C527" s="24">
        <f>DATEVALUE(LEFT(Transaction[[#This Row],[timestamp]],10))</f>
        <v>44297</v>
      </c>
      <c r="D527" s="22" t="str">
        <f>TEXT(WEEKDAY(LEFT(Transaction[[#This Row],[timestamp]],10)),"dddd")</f>
        <v>Sunday</v>
      </c>
      <c r="E527" s="18" t="s">
        <v>1044</v>
      </c>
      <c r="F527" s="18">
        <v>3</v>
      </c>
      <c r="G527" s="18">
        <v>3004</v>
      </c>
      <c r="H527" s="18" t="str">
        <f>LEFT(Transaction[[#This Row],[item_id]],2)</f>
        <v>30</v>
      </c>
      <c r="I527" s="18">
        <v>1</v>
      </c>
      <c r="J527" s="18">
        <f>Transaction[[#This Row],[quantity]]*VLOOKUP(Transaction[[#This Row],[item_id]],Item[#All],3,TRUE)</f>
        <v>170000</v>
      </c>
      <c r="K527" s="18">
        <v>58414</v>
      </c>
    </row>
    <row r="528" spans="1:11" ht="12.75">
      <c r="A528" s="24" t="s">
        <v>1043</v>
      </c>
      <c r="B528" s="32" t="str">
        <f>RIGHT(Transaction[[#This Row],[timestamp]],5)</f>
        <v>14:16</v>
      </c>
      <c r="C528" s="24">
        <f>DATEVALUE(LEFT(Transaction[[#This Row],[timestamp]],10))</f>
        <v>44297</v>
      </c>
      <c r="D528" s="22" t="str">
        <f>TEXT(WEEKDAY(LEFT(Transaction[[#This Row],[timestamp]],10)),"dddd")</f>
        <v>Sunday</v>
      </c>
      <c r="E528" s="18" t="s">
        <v>1045</v>
      </c>
      <c r="F528" s="18">
        <v>3</v>
      </c>
      <c r="G528" s="18">
        <v>4003</v>
      </c>
      <c r="H528" s="18" t="str">
        <f>LEFT(Transaction[[#This Row],[item_id]],2)</f>
        <v>40</v>
      </c>
      <c r="I528" s="18">
        <v>1</v>
      </c>
      <c r="J528" s="18">
        <f>Transaction[[#This Row],[quantity]]*VLOOKUP(Transaction[[#This Row],[item_id]],Item[#All],3,TRUE)</f>
        <v>445000</v>
      </c>
      <c r="K528" s="18">
        <v>58797</v>
      </c>
    </row>
    <row r="529" spans="1:14" ht="12.75">
      <c r="A529" s="24" t="s">
        <v>1046</v>
      </c>
      <c r="B529" s="32" t="str">
        <f>RIGHT(Transaction[[#This Row],[timestamp]],5)</f>
        <v>16:14</v>
      </c>
      <c r="C529" s="24">
        <f>DATEVALUE(LEFT(Transaction[[#This Row],[timestamp]],10))</f>
        <v>44297</v>
      </c>
      <c r="D529" s="22" t="str">
        <f>TEXT(WEEKDAY(LEFT(Transaction[[#This Row],[timestamp]],10)),"dddd")</f>
        <v>Sunday</v>
      </c>
      <c r="E529" s="18" t="s">
        <v>1047</v>
      </c>
      <c r="F529" s="18">
        <v>3</v>
      </c>
      <c r="G529" s="18">
        <v>4001</v>
      </c>
      <c r="H529" s="18" t="str">
        <f>LEFT(Transaction[[#This Row],[item_id]],2)</f>
        <v>40</v>
      </c>
      <c r="I529" s="18">
        <v>1</v>
      </c>
      <c r="J529" s="18">
        <f>Transaction[[#This Row],[quantity]]*VLOOKUP(Transaction[[#This Row],[item_id]],Item[#All],3,TRUE)</f>
        <v>177000</v>
      </c>
      <c r="K529" s="18">
        <v>60999</v>
      </c>
    </row>
    <row r="530" spans="1:14" ht="12.75">
      <c r="A530" s="24" t="s">
        <v>1048</v>
      </c>
      <c r="B530" s="32" t="str">
        <f>RIGHT(Transaction[[#This Row],[timestamp]],5)</f>
        <v>19:43</v>
      </c>
      <c r="C530" s="24">
        <f>DATEVALUE(LEFT(Transaction[[#This Row],[timestamp]],10))</f>
        <v>44297</v>
      </c>
      <c r="D530" s="22" t="str">
        <f>TEXT(WEEKDAY(LEFT(Transaction[[#This Row],[timestamp]],10)),"dddd")</f>
        <v>Sunday</v>
      </c>
      <c r="E530" s="18" t="s">
        <v>1049</v>
      </c>
      <c r="F530" s="18">
        <v>3</v>
      </c>
      <c r="G530" s="18">
        <v>4003</v>
      </c>
      <c r="H530" s="18" t="str">
        <f>LEFT(Transaction[[#This Row],[item_id]],2)</f>
        <v>40</v>
      </c>
      <c r="I530" s="18">
        <v>1</v>
      </c>
      <c r="J530" s="18">
        <f>Transaction[[#This Row],[quantity]]*VLOOKUP(Transaction[[#This Row],[item_id]],Item[#All],3,TRUE)</f>
        <v>445000</v>
      </c>
      <c r="K530" s="19">
        <v>47741</v>
      </c>
    </row>
    <row r="531" spans="1:14" ht="12.75">
      <c r="A531" s="24" t="s">
        <v>1050</v>
      </c>
      <c r="B531" s="32" t="str">
        <f>RIGHT(Transaction[[#This Row],[timestamp]],5)</f>
        <v>20:38</v>
      </c>
      <c r="C531" s="24">
        <f>DATEVALUE(LEFT(Transaction[[#This Row],[timestamp]],10))</f>
        <v>44297</v>
      </c>
      <c r="D531" s="22" t="str">
        <f>TEXT(WEEKDAY(LEFT(Transaction[[#This Row],[timestamp]],10)),"dddd")</f>
        <v>Sunday</v>
      </c>
      <c r="E531" s="18" t="s">
        <v>1051</v>
      </c>
      <c r="F531" s="18">
        <v>3</v>
      </c>
      <c r="G531" s="18">
        <v>4005</v>
      </c>
      <c r="H531" s="18" t="str">
        <f>LEFT(Transaction[[#This Row],[item_id]],2)</f>
        <v>40</v>
      </c>
      <c r="I531" s="18">
        <v>1</v>
      </c>
      <c r="J531" s="18">
        <f>Transaction[[#This Row],[quantity]]*VLOOKUP(Transaction[[#This Row],[item_id]],Item[#All],3,TRUE)</f>
        <v>220000</v>
      </c>
      <c r="K531" s="18">
        <v>57529</v>
      </c>
    </row>
    <row r="532" spans="1:14" ht="12.75">
      <c r="A532" s="24" t="s">
        <v>1052</v>
      </c>
      <c r="B532" s="32" t="str">
        <f>RIGHT(Transaction[[#This Row],[timestamp]],5)</f>
        <v>23:08</v>
      </c>
      <c r="C532" s="24">
        <f>DATEVALUE(LEFT(Transaction[[#This Row],[timestamp]],10))</f>
        <v>44297</v>
      </c>
      <c r="D532" s="22" t="str">
        <f>TEXT(WEEKDAY(LEFT(Transaction[[#This Row],[timestamp]],10)),"dddd")</f>
        <v>Sunday</v>
      </c>
      <c r="E532" s="18" t="s">
        <v>1053</v>
      </c>
      <c r="F532" s="18">
        <v>3</v>
      </c>
      <c r="G532" s="18">
        <v>3001</v>
      </c>
      <c r="H532" s="18" t="str">
        <f>LEFT(Transaction[[#This Row],[item_id]],2)</f>
        <v>30</v>
      </c>
      <c r="I532" s="18">
        <v>1</v>
      </c>
      <c r="J532" s="18">
        <f>Transaction[[#This Row],[quantity]]*VLOOKUP(Transaction[[#This Row],[item_id]],Item[#All],3,TRUE)</f>
        <v>8500000</v>
      </c>
      <c r="K532" s="18">
        <v>53598</v>
      </c>
    </row>
    <row r="533" spans="1:14" ht="12.75">
      <c r="A533" s="24" t="s">
        <v>1054</v>
      </c>
      <c r="B533" s="32" t="str">
        <f>RIGHT(Transaction[[#This Row],[timestamp]],5)</f>
        <v>16:21</v>
      </c>
      <c r="C533" s="24">
        <f>DATEVALUE(LEFT(Transaction[[#This Row],[timestamp]],10))</f>
        <v>44298</v>
      </c>
      <c r="D533" s="22" t="str">
        <f>TEXT(WEEKDAY(LEFT(Transaction[[#This Row],[timestamp]],10)),"dddd")</f>
        <v>Monday</v>
      </c>
      <c r="E533" s="18" t="s">
        <v>1055</v>
      </c>
      <c r="F533" s="18">
        <v>3</v>
      </c>
      <c r="G533" s="18">
        <v>4003</v>
      </c>
      <c r="H533" s="18" t="str">
        <f>LEFT(Transaction[[#This Row],[item_id]],2)</f>
        <v>40</v>
      </c>
      <c r="I533" s="18">
        <v>1</v>
      </c>
      <c r="J533" s="18">
        <f>Transaction[[#This Row],[quantity]]*VLOOKUP(Transaction[[#This Row],[item_id]],Item[#All],3,TRUE)</f>
        <v>445000</v>
      </c>
      <c r="K533" s="18">
        <v>51533</v>
      </c>
    </row>
    <row r="534" spans="1:14" ht="12.75">
      <c r="A534" s="24" t="s">
        <v>1056</v>
      </c>
      <c r="B534" s="32" t="str">
        <f>RIGHT(Transaction[[#This Row],[timestamp]],5)</f>
        <v>12:43</v>
      </c>
      <c r="C534" s="24">
        <f>DATEVALUE(LEFT(Transaction[[#This Row],[timestamp]],10))</f>
        <v>44299</v>
      </c>
      <c r="D534" s="22" t="str">
        <f>TEXT(WEEKDAY(LEFT(Transaction[[#This Row],[timestamp]],10)),"dddd")</f>
        <v>Tuesday</v>
      </c>
      <c r="E534" s="18" t="s">
        <v>1057</v>
      </c>
      <c r="F534" s="18">
        <v>3</v>
      </c>
      <c r="G534" s="18">
        <v>4002</v>
      </c>
      <c r="H534" s="18" t="str">
        <f>LEFT(Transaction[[#This Row],[item_id]],2)</f>
        <v>40</v>
      </c>
      <c r="I534" s="18">
        <v>1</v>
      </c>
      <c r="J534" s="18">
        <f>Transaction[[#This Row],[quantity]]*VLOOKUP(Transaction[[#This Row],[item_id]],Item[#All],3,TRUE)</f>
        <v>350000</v>
      </c>
      <c r="K534" s="19">
        <v>46725</v>
      </c>
    </row>
    <row r="535" spans="1:14" ht="12.75">
      <c r="A535" s="24" t="s">
        <v>1058</v>
      </c>
      <c r="B535" s="32" t="str">
        <f>RIGHT(Transaction[[#This Row],[timestamp]],5)</f>
        <v>00:07</v>
      </c>
      <c r="C535" s="24">
        <f>DATEVALUE(LEFT(Transaction[[#This Row],[timestamp]],10))</f>
        <v>44300</v>
      </c>
      <c r="D535" s="22" t="str">
        <f>TEXT(WEEKDAY(LEFT(Transaction[[#This Row],[timestamp]],10)),"dddd")</f>
        <v>Wednesday</v>
      </c>
      <c r="E535" s="18" t="s">
        <v>1059</v>
      </c>
      <c r="F535" s="18">
        <v>3</v>
      </c>
      <c r="G535" s="18">
        <v>1003</v>
      </c>
      <c r="H535" s="18" t="str">
        <f>LEFT(Transaction[[#This Row],[item_id]],2)</f>
        <v>10</v>
      </c>
      <c r="I535" s="18">
        <v>1</v>
      </c>
      <c r="J535" s="18">
        <f>Transaction[[#This Row],[quantity]]*VLOOKUP(Transaction[[#This Row],[item_id]],Item[#All],3,TRUE)</f>
        <v>4290000</v>
      </c>
      <c r="K535" s="18">
        <v>66477</v>
      </c>
      <c r="N535">
        <f>2690000*20</f>
        <v>53800000</v>
      </c>
    </row>
    <row r="536" spans="1:14" ht="12.75">
      <c r="A536" s="24" t="s">
        <v>1060</v>
      </c>
      <c r="B536" s="32" t="str">
        <f>RIGHT(Transaction[[#This Row],[timestamp]],5)</f>
        <v>12:11</v>
      </c>
      <c r="C536" s="24">
        <f>DATEVALUE(LEFT(Transaction[[#This Row],[timestamp]],10))</f>
        <v>44300</v>
      </c>
      <c r="D536" s="22" t="str">
        <f>TEXT(WEEKDAY(LEFT(Transaction[[#This Row],[timestamp]],10)),"dddd")</f>
        <v>Wednesday</v>
      </c>
      <c r="E536" s="18" t="s">
        <v>1061</v>
      </c>
      <c r="F536" s="18">
        <v>3</v>
      </c>
      <c r="G536" s="18">
        <v>4003</v>
      </c>
      <c r="H536" s="18" t="str">
        <f>LEFT(Transaction[[#This Row],[item_id]],2)</f>
        <v>40</v>
      </c>
      <c r="I536" s="18">
        <v>1</v>
      </c>
      <c r="J536" s="18">
        <f>Transaction[[#This Row],[quantity]]*VLOOKUP(Transaction[[#This Row],[item_id]],Item[#All],3,TRUE)</f>
        <v>445000</v>
      </c>
      <c r="K536" s="18">
        <v>64597</v>
      </c>
    </row>
    <row r="537" spans="1:14" ht="12.75">
      <c r="A537" s="24" t="s">
        <v>1062</v>
      </c>
      <c r="B537" s="32" t="str">
        <f>RIGHT(Transaction[[#This Row],[timestamp]],5)</f>
        <v>13:15</v>
      </c>
      <c r="C537" s="24">
        <f>DATEVALUE(LEFT(Transaction[[#This Row],[timestamp]],10))</f>
        <v>44300</v>
      </c>
      <c r="D537" s="22" t="str">
        <f>TEXT(WEEKDAY(LEFT(Transaction[[#This Row],[timestamp]],10)),"dddd")</f>
        <v>Wednesday</v>
      </c>
      <c r="E537" s="18" t="s">
        <v>1063</v>
      </c>
      <c r="F537" s="18">
        <v>3</v>
      </c>
      <c r="G537" s="18">
        <v>4001</v>
      </c>
      <c r="H537" s="18" t="str">
        <f>LEFT(Transaction[[#This Row],[item_id]],2)</f>
        <v>40</v>
      </c>
      <c r="I537" s="18">
        <v>1</v>
      </c>
      <c r="J537" s="18">
        <f>Transaction[[#This Row],[quantity]]*VLOOKUP(Transaction[[#This Row],[item_id]],Item[#All],3,TRUE)</f>
        <v>177000</v>
      </c>
      <c r="K537" s="18">
        <v>73750</v>
      </c>
    </row>
    <row r="538" spans="1:14" ht="12.75">
      <c r="A538" s="24" t="s">
        <v>1064</v>
      </c>
      <c r="B538" s="32" t="str">
        <f>RIGHT(Transaction[[#This Row],[timestamp]],5)</f>
        <v>17:07</v>
      </c>
      <c r="C538" s="24">
        <f>DATEVALUE(LEFT(Transaction[[#This Row],[timestamp]],10))</f>
        <v>44300</v>
      </c>
      <c r="D538" s="22" t="str">
        <f>TEXT(WEEKDAY(LEFT(Transaction[[#This Row],[timestamp]],10)),"dddd")</f>
        <v>Wednesday</v>
      </c>
      <c r="E538" s="18" t="s">
        <v>1065</v>
      </c>
      <c r="F538" s="18">
        <v>3</v>
      </c>
      <c r="G538" s="18">
        <v>4003</v>
      </c>
      <c r="H538" s="18" t="str">
        <f>LEFT(Transaction[[#This Row],[item_id]],2)</f>
        <v>40</v>
      </c>
      <c r="I538" s="18">
        <v>1</v>
      </c>
      <c r="J538" s="18">
        <f>Transaction[[#This Row],[quantity]]*VLOOKUP(Transaction[[#This Row],[item_id]],Item[#All],3,TRUE)</f>
        <v>445000</v>
      </c>
      <c r="K538" s="19">
        <v>46188</v>
      </c>
    </row>
    <row r="539" spans="1:14" ht="12.75">
      <c r="A539" s="24" t="s">
        <v>1066</v>
      </c>
      <c r="B539" s="32" t="str">
        <f>RIGHT(Transaction[[#This Row],[timestamp]],5)</f>
        <v>21:35</v>
      </c>
      <c r="C539" s="24">
        <f>DATEVALUE(LEFT(Transaction[[#This Row],[timestamp]],10))</f>
        <v>44300</v>
      </c>
      <c r="D539" s="22" t="str">
        <f>TEXT(WEEKDAY(LEFT(Transaction[[#This Row],[timestamp]],10)),"dddd")</f>
        <v>Wednesday</v>
      </c>
      <c r="E539" s="18" t="s">
        <v>1067</v>
      </c>
      <c r="F539" s="18">
        <v>3</v>
      </c>
      <c r="G539" s="18">
        <v>4001</v>
      </c>
      <c r="H539" s="18" t="str">
        <f>LEFT(Transaction[[#This Row],[item_id]],2)</f>
        <v>40</v>
      </c>
      <c r="I539" s="18">
        <v>1</v>
      </c>
      <c r="J539" s="18">
        <f>Transaction[[#This Row],[quantity]]*VLOOKUP(Transaction[[#This Row],[item_id]],Item[#All],3,TRUE)</f>
        <v>177000</v>
      </c>
      <c r="K539" s="18">
        <v>73768</v>
      </c>
    </row>
    <row r="540" spans="1:14" ht="12.75">
      <c r="A540" s="24" t="s">
        <v>1068</v>
      </c>
      <c r="B540" s="32" t="str">
        <f>RIGHT(Transaction[[#This Row],[timestamp]],5)</f>
        <v>21:29</v>
      </c>
      <c r="C540" s="24">
        <f>DATEVALUE(LEFT(Transaction[[#This Row],[timestamp]],10))</f>
        <v>44301</v>
      </c>
      <c r="D540" s="22" t="str">
        <f>TEXT(WEEKDAY(LEFT(Transaction[[#This Row],[timestamp]],10)),"dddd")</f>
        <v>Thursday</v>
      </c>
      <c r="E540" s="18" t="s">
        <v>1069</v>
      </c>
      <c r="F540" s="18">
        <v>3</v>
      </c>
      <c r="G540" s="18">
        <v>4003</v>
      </c>
      <c r="H540" s="18" t="str">
        <f>LEFT(Transaction[[#This Row],[item_id]],2)</f>
        <v>40</v>
      </c>
      <c r="I540" s="18">
        <v>1</v>
      </c>
      <c r="J540" s="18">
        <f>Transaction[[#This Row],[quantity]]*VLOOKUP(Transaction[[#This Row],[item_id]],Item[#All],3,TRUE)</f>
        <v>445000</v>
      </c>
      <c r="K540" s="18">
        <v>55245</v>
      </c>
    </row>
    <row r="541" spans="1:14" ht="12.75">
      <c r="A541" s="24" t="s">
        <v>1070</v>
      </c>
      <c r="B541" s="32" t="str">
        <f>RIGHT(Transaction[[#This Row],[timestamp]],5)</f>
        <v>22:03</v>
      </c>
      <c r="C541" s="24">
        <f>DATEVALUE(LEFT(Transaction[[#This Row],[timestamp]],10))</f>
        <v>44301</v>
      </c>
      <c r="D541" s="22" t="str">
        <f>TEXT(WEEKDAY(LEFT(Transaction[[#This Row],[timestamp]],10)),"dddd")</f>
        <v>Thursday</v>
      </c>
      <c r="E541" s="18" t="s">
        <v>1071</v>
      </c>
      <c r="F541" s="18">
        <v>3</v>
      </c>
      <c r="G541" s="18">
        <v>4003</v>
      </c>
      <c r="H541" s="18" t="str">
        <f>LEFT(Transaction[[#This Row],[item_id]],2)</f>
        <v>40</v>
      </c>
      <c r="I541" s="18">
        <v>1</v>
      </c>
      <c r="J541" s="18">
        <f>Transaction[[#This Row],[quantity]]*VLOOKUP(Transaction[[#This Row],[item_id]],Item[#All],3,TRUE)</f>
        <v>445000</v>
      </c>
      <c r="K541" s="18">
        <v>72196</v>
      </c>
    </row>
    <row r="542" spans="1:14" ht="12.75">
      <c r="A542" s="24" t="s">
        <v>1072</v>
      </c>
      <c r="B542" s="32" t="str">
        <f>RIGHT(Transaction[[#This Row],[timestamp]],5)</f>
        <v>22:29</v>
      </c>
      <c r="C542" s="24">
        <f>DATEVALUE(LEFT(Transaction[[#This Row],[timestamp]],10))</f>
        <v>44301</v>
      </c>
      <c r="D542" s="22" t="str">
        <f>TEXT(WEEKDAY(LEFT(Transaction[[#This Row],[timestamp]],10)),"dddd")</f>
        <v>Thursday</v>
      </c>
      <c r="E542" s="18" t="s">
        <v>1073</v>
      </c>
      <c r="F542" s="18">
        <v>3</v>
      </c>
      <c r="G542" s="18">
        <v>4005</v>
      </c>
      <c r="H542" s="18" t="str">
        <f>LEFT(Transaction[[#This Row],[item_id]],2)</f>
        <v>40</v>
      </c>
      <c r="I542" s="18">
        <v>1</v>
      </c>
      <c r="J542" s="18">
        <f>Transaction[[#This Row],[quantity]]*VLOOKUP(Transaction[[#This Row],[item_id]],Item[#All],3,TRUE)</f>
        <v>220000</v>
      </c>
      <c r="K542" s="18">
        <v>69772</v>
      </c>
    </row>
    <row r="543" spans="1:14" ht="12.75">
      <c r="A543" s="24" t="s">
        <v>1074</v>
      </c>
      <c r="B543" s="32" t="str">
        <f>RIGHT(Transaction[[#This Row],[timestamp]],5)</f>
        <v>00:25</v>
      </c>
      <c r="C543" s="24">
        <f>DATEVALUE(LEFT(Transaction[[#This Row],[timestamp]],10))</f>
        <v>44302</v>
      </c>
      <c r="D543" s="22" t="str">
        <f>TEXT(WEEKDAY(LEFT(Transaction[[#This Row],[timestamp]],10)),"dddd")</f>
        <v>Friday</v>
      </c>
      <c r="E543" s="18" t="s">
        <v>1075</v>
      </c>
      <c r="F543" s="18">
        <v>3</v>
      </c>
      <c r="G543" s="18">
        <v>3002</v>
      </c>
      <c r="H543" s="18" t="str">
        <f>LEFT(Transaction[[#This Row],[item_id]],2)</f>
        <v>30</v>
      </c>
      <c r="I543" s="18">
        <v>1</v>
      </c>
      <c r="J543" s="18">
        <f>Transaction[[#This Row],[quantity]]*VLOOKUP(Transaction[[#This Row],[item_id]],Item[#All],3,TRUE)</f>
        <v>399000</v>
      </c>
      <c r="K543" s="18">
        <v>52462</v>
      </c>
    </row>
    <row r="544" spans="1:14" ht="12.75">
      <c r="A544" s="24" t="s">
        <v>1076</v>
      </c>
      <c r="B544" s="32" t="str">
        <f>RIGHT(Transaction[[#This Row],[timestamp]],5)</f>
        <v>10:06</v>
      </c>
      <c r="C544" s="24">
        <f>DATEVALUE(LEFT(Transaction[[#This Row],[timestamp]],10))</f>
        <v>44302</v>
      </c>
      <c r="D544" s="22" t="str">
        <f>TEXT(WEEKDAY(LEFT(Transaction[[#This Row],[timestamp]],10)),"dddd")</f>
        <v>Friday</v>
      </c>
      <c r="E544" s="18" t="s">
        <v>1077</v>
      </c>
      <c r="F544" s="18">
        <v>3</v>
      </c>
      <c r="G544" s="18">
        <v>2002</v>
      </c>
      <c r="H544" s="18" t="str">
        <f>LEFT(Transaction[[#This Row],[item_id]],2)</f>
        <v>20</v>
      </c>
      <c r="I544" s="18">
        <v>1</v>
      </c>
      <c r="J544" s="18">
        <f>Transaction[[#This Row],[quantity]]*VLOOKUP(Transaction[[#This Row],[item_id]],Item[#All],3,TRUE)</f>
        <v>10000000</v>
      </c>
      <c r="K544" s="18">
        <v>68649</v>
      </c>
    </row>
    <row r="545" spans="1:14" ht="12.75">
      <c r="A545" s="24" t="s">
        <v>1078</v>
      </c>
      <c r="B545" s="32" t="str">
        <f>RIGHT(Transaction[[#This Row],[timestamp]],5)</f>
        <v>13:16</v>
      </c>
      <c r="C545" s="24">
        <f>DATEVALUE(LEFT(Transaction[[#This Row],[timestamp]],10))</f>
        <v>44302</v>
      </c>
      <c r="D545" s="22" t="str">
        <f>TEXT(WEEKDAY(LEFT(Transaction[[#This Row],[timestamp]],10)),"dddd")</f>
        <v>Friday</v>
      </c>
      <c r="E545" s="18" t="s">
        <v>1079</v>
      </c>
      <c r="F545" s="18">
        <v>3</v>
      </c>
      <c r="G545" s="18">
        <v>4004</v>
      </c>
      <c r="H545" s="18" t="str">
        <f>LEFT(Transaction[[#This Row],[item_id]],2)</f>
        <v>40</v>
      </c>
      <c r="I545" s="18">
        <v>1</v>
      </c>
      <c r="J545" s="18">
        <f>Transaction[[#This Row],[quantity]]*VLOOKUP(Transaction[[#This Row],[item_id]],Item[#All],3,TRUE)</f>
        <v>685000</v>
      </c>
      <c r="K545" s="19">
        <v>46348</v>
      </c>
    </row>
    <row r="546" spans="1:14" ht="12.75">
      <c r="A546" s="24" t="s">
        <v>1080</v>
      </c>
      <c r="B546" s="32" t="str">
        <f>RIGHT(Transaction[[#This Row],[timestamp]],5)</f>
        <v>16:28</v>
      </c>
      <c r="C546" s="24">
        <f>DATEVALUE(LEFT(Transaction[[#This Row],[timestamp]],10))</f>
        <v>44302</v>
      </c>
      <c r="D546" s="22" t="str">
        <f>TEXT(WEEKDAY(LEFT(Transaction[[#This Row],[timestamp]],10)),"dddd")</f>
        <v>Friday</v>
      </c>
      <c r="E546" s="18" t="s">
        <v>1081</v>
      </c>
      <c r="F546" s="18">
        <v>3</v>
      </c>
      <c r="G546" s="18">
        <v>4005</v>
      </c>
      <c r="H546" s="18" t="str">
        <f>LEFT(Transaction[[#This Row],[item_id]],2)</f>
        <v>40</v>
      </c>
      <c r="I546" s="18">
        <v>1</v>
      </c>
      <c r="J546" s="18">
        <f>Transaction[[#This Row],[quantity]]*VLOOKUP(Transaction[[#This Row],[item_id]],Item[#All],3,TRUE)</f>
        <v>220000</v>
      </c>
      <c r="K546" s="18">
        <v>57358</v>
      </c>
    </row>
    <row r="547" spans="1:14" ht="12.75">
      <c r="A547" s="24" t="s">
        <v>1082</v>
      </c>
      <c r="B547" s="32" t="str">
        <f>RIGHT(Transaction[[#This Row],[timestamp]],5)</f>
        <v>20:00</v>
      </c>
      <c r="C547" s="24">
        <f>DATEVALUE(LEFT(Transaction[[#This Row],[timestamp]],10))</f>
        <v>44302</v>
      </c>
      <c r="D547" s="22" t="str">
        <f>TEXT(WEEKDAY(LEFT(Transaction[[#This Row],[timestamp]],10)),"dddd")</f>
        <v>Friday</v>
      </c>
      <c r="E547" s="18" t="s">
        <v>1083</v>
      </c>
      <c r="F547" s="18">
        <v>3</v>
      </c>
      <c r="G547" s="18">
        <v>4004</v>
      </c>
      <c r="H547" s="18" t="str">
        <f>LEFT(Transaction[[#This Row],[item_id]],2)</f>
        <v>40</v>
      </c>
      <c r="I547" s="18">
        <v>1</v>
      </c>
      <c r="J547" s="18">
        <f>Transaction[[#This Row],[quantity]]*VLOOKUP(Transaction[[#This Row],[item_id]],Item[#All],3,TRUE)</f>
        <v>685000</v>
      </c>
      <c r="K547" s="18">
        <v>62495</v>
      </c>
    </row>
    <row r="548" spans="1:14" ht="12.75">
      <c r="A548" s="24" t="s">
        <v>1084</v>
      </c>
      <c r="B548" s="32" t="str">
        <f>RIGHT(Transaction[[#This Row],[timestamp]],5)</f>
        <v>00:12</v>
      </c>
      <c r="C548" s="24">
        <f>DATEVALUE(LEFT(Transaction[[#This Row],[timestamp]],10))</f>
        <v>44303</v>
      </c>
      <c r="D548" s="22" t="str">
        <f>TEXT(WEEKDAY(LEFT(Transaction[[#This Row],[timestamp]],10)),"dddd")</f>
        <v>Saturday</v>
      </c>
      <c r="E548" s="18" t="s">
        <v>1085</v>
      </c>
      <c r="F548" s="18">
        <v>3</v>
      </c>
      <c r="G548" s="18">
        <v>4005</v>
      </c>
      <c r="H548" s="18" t="str">
        <f>LEFT(Transaction[[#This Row],[item_id]],2)</f>
        <v>40</v>
      </c>
      <c r="I548" s="18">
        <v>1</v>
      </c>
      <c r="J548" s="18">
        <f>Transaction[[#This Row],[quantity]]*VLOOKUP(Transaction[[#This Row],[item_id]],Item[#All],3,TRUE)</f>
        <v>220000</v>
      </c>
      <c r="K548" s="18">
        <v>50676</v>
      </c>
    </row>
    <row r="549" spans="1:14" ht="12.75">
      <c r="A549" s="24" t="s">
        <v>1086</v>
      </c>
      <c r="B549" s="32" t="str">
        <f>RIGHT(Transaction[[#This Row],[timestamp]],5)</f>
        <v>00:25</v>
      </c>
      <c r="C549" s="24">
        <f>DATEVALUE(LEFT(Transaction[[#This Row],[timestamp]],10))</f>
        <v>44303</v>
      </c>
      <c r="D549" s="22" t="str">
        <f>TEXT(WEEKDAY(LEFT(Transaction[[#This Row],[timestamp]],10)),"dddd")</f>
        <v>Saturday</v>
      </c>
      <c r="E549" s="18" t="s">
        <v>1087</v>
      </c>
      <c r="F549" s="18">
        <v>3</v>
      </c>
      <c r="G549" s="18">
        <v>4001</v>
      </c>
      <c r="H549" s="18" t="str">
        <f>LEFT(Transaction[[#This Row],[item_id]],2)</f>
        <v>40</v>
      </c>
      <c r="I549" s="18">
        <v>1</v>
      </c>
      <c r="J549" s="18">
        <f>Transaction[[#This Row],[quantity]]*VLOOKUP(Transaction[[#This Row],[item_id]],Item[#All],3,TRUE)</f>
        <v>177000</v>
      </c>
      <c r="K549" s="18">
        <v>76422</v>
      </c>
    </row>
    <row r="550" spans="1:14" ht="12.75">
      <c r="A550" s="24" t="s">
        <v>1088</v>
      </c>
      <c r="B550" s="32" t="str">
        <f>RIGHT(Transaction[[#This Row],[timestamp]],5)</f>
        <v>07:35</v>
      </c>
      <c r="C550" s="24">
        <f>DATEVALUE(LEFT(Transaction[[#This Row],[timestamp]],10))</f>
        <v>44303</v>
      </c>
      <c r="D550" s="22" t="str">
        <f>TEXT(WEEKDAY(LEFT(Transaction[[#This Row],[timestamp]],10)),"dddd")</f>
        <v>Saturday</v>
      </c>
      <c r="E550" s="18" t="s">
        <v>1089</v>
      </c>
      <c r="F550" s="18">
        <v>3</v>
      </c>
      <c r="G550" s="18">
        <v>1003</v>
      </c>
      <c r="H550" s="18" t="str">
        <f>LEFT(Transaction[[#This Row],[item_id]],2)</f>
        <v>10</v>
      </c>
      <c r="I550" s="18">
        <v>1</v>
      </c>
      <c r="J550" s="18">
        <f>Transaction[[#This Row],[quantity]]*VLOOKUP(Transaction[[#This Row],[item_id]],Item[#All],3,TRUE)</f>
        <v>4290000</v>
      </c>
      <c r="K550" s="18">
        <v>73559</v>
      </c>
      <c r="N550">
        <f>SUM(N211:N535)</f>
        <v>239270000</v>
      </c>
    </row>
    <row r="551" spans="1:14" ht="12.75">
      <c r="A551" s="24" t="s">
        <v>1090</v>
      </c>
      <c r="B551" s="32" t="str">
        <f>RIGHT(Transaction[[#This Row],[timestamp]],5)</f>
        <v>08:18</v>
      </c>
      <c r="C551" s="24">
        <f>DATEVALUE(LEFT(Transaction[[#This Row],[timestamp]],10))</f>
        <v>44303</v>
      </c>
      <c r="D551" s="22" t="str">
        <f>TEXT(WEEKDAY(LEFT(Transaction[[#This Row],[timestamp]],10)),"dddd")</f>
        <v>Saturday</v>
      </c>
      <c r="E551" s="18" t="s">
        <v>1091</v>
      </c>
      <c r="F551" s="18">
        <v>3</v>
      </c>
      <c r="G551" s="18">
        <v>3001</v>
      </c>
      <c r="H551" s="18" t="str">
        <f>LEFT(Transaction[[#This Row],[item_id]],2)</f>
        <v>30</v>
      </c>
      <c r="I551" s="18">
        <v>1</v>
      </c>
      <c r="J551" s="18">
        <f>Transaction[[#This Row],[quantity]]*VLOOKUP(Transaction[[#This Row],[item_id]],Item[#All],3,TRUE)</f>
        <v>8500000</v>
      </c>
      <c r="K551" s="18">
        <v>58001</v>
      </c>
    </row>
    <row r="552" spans="1:14" ht="12.75">
      <c r="A552" s="24" t="s">
        <v>1092</v>
      </c>
      <c r="B552" s="32" t="str">
        <f>RIGHT(Transaction[[#This Row],[timestamp]],5)</f>
        <v>09:00</v>
      </c>
      <c r="C552" s="24">
        <f>DATEVALUE(LEFT(Transaction[[#This Row],[timestamp]],10))</f>
        <v>44303</v>
      </c>
      <c r="D552" s="22" t="str">
        <f>TEXT(WEEKDAY(LEFT(Transaction[[#This Row],[timestamp]],10)),"dddd")</f>
        <v>Saturday</v>
      </c>
      <c r="E552" s="18" t="s">
        <v>1093</v>
      </c>
      <c r="F552" s="18">
        <v>3</v>
      </c>
      <c r="G552" s="18">
        <v>4004</v>
      </c>
      <c r="H552" s="18" t="str">
        <f>LEFT(Transaction[[#This Row],[item_id]],2)</f>
        <v>40</v>
      </c>
      <c r="I552" s="18">
        <v>1</v>
      </c>
      <c r="J552" s="18">
        <f>Transaction[[#This Row],[quantity]]*VLOOKUP(Transaction[[#This Row],[item_id]],Item[#All],3,TRUE)</f>
        <v>685000</v>
      </c>
      <c r="K552" s="18">
        <v>54872</v>
      </c>
    </row>
    <row r="553" spans="1:14" ht="12.75">
      <c r="A553" s="24" t="s">
        <v>1094</v>
      </c>
      <c r="B553" s="32" t="str">
        <f>RIGHT(Transaction[[#This Row],[timestamp]],5)</f>
        <v>09:07</v>
      </c>
      <c r="C553" s="24">
        <f>DATEVALUE(LEFT(Transaction[[#This Row],[timestamp]],10))</f>
        <v>44303</v>
      </c>
      <c r="D553" s="22" t="str">
        <f>TEXT(WEEKDAY(LEFT(Transaction[[#This Row],[timestamp]],10)),"dddd")</f>
        <v>Saturday</v>
      </c>
      <c r="E553" s="18" t="s">
        <v>1095</v>
      </c>
      <c r="F553" s="18">
        <v>3</v>
      </c>
      <c r="G553" s="18">
        <v>4004</v>
      </c>
      <c r="H553" s="18" t="str">
        <f>LEFT(Transaction[[#This Row],[item_id]],2)</f>
        <v>40</v>
      </c>
      <c r="I553" s="18">
        <v>1</v>
      </c>
      <c r="J553" s="18">
        <f>Transaction[[#This Row],[quantity]]*VLOOKUP(Transaction[[#This Row],[item_id]],Item[#All],3,TRUE)</f>
        <v>685000</v>
      </c>
      <c r="K553" s="18">
        <v>67218</v>
      </c>
    </row>
    <row r="554" spans="1:14" ht="12.75">
      <c r="A554" s="24" t="s">
        <v>1096</v>
      </c>
      <c r="B554" s="32" t="str">
        <f>RIGHT(Transaction[[#This Row],[timestamp]],5)</f>
        <v>12:01</v>
      </c>
      <c r="C554" s="24">
        <f>DATEVALUE(LEFT(Transaction[[#This Row],[timestamp]],10))</f>
        <v>44303</v>
      </c>
      <c r="D554" s="22" t="str">
        <f>TEXT(WEEKDAY(LEFT(Transaction[[#This Row],[timestamp]],10)),"dddd")</f>
        <v>Saturday</v>
      </c>
      <c r="E554" s="18" t="s">
        <v>1097</v>
      </c>
      <c r="F554" s="18">
        <v>3</v>
      </c>
      <c r="G554" s="18">
        <v>4001</v>
      </c>
      <c r="H554" s="18" t="str">
        <f>LEFT(Transaction[[#This Row],[item_id]],2)</f>
        <v>40</v>
      </c>
      <c r="I554" s="18">
        <v>1</v>
      </c>
      <c r="J554" s="18">
        <f>Transaction[[#This Row],[quantity]]*VLOOKUP(Transaction[[#This Row],[item_id]],Item[#All],3,TRUE)</f>
        <v>177000</v>
      </c>
      <c r="K554" s="18">
        <v>71832</v>
      </c>
    </row>
    <row r="555" spans="1:14" ht="12.75">
      <c r="A555" s="24" t="s">
        <v>1098</v>
      </c>
      <c r="B555" s="32" t="str">
        <f>RIGHT(Transaction[[#This Row],[timestamp]],5)</f>
        <v>12:04</v>
      </c>
      <c r="C555" s="24">
        <f>DATEVALUE(LEFT(Transaction[[#This Row],[timestamp]],10))</f>
        <v>44303</v>
      </c>
      <c r="D555" s="22" t="str">
        <f>TEXT(WEEKDAY(LEFT(Transaction[[#This Row],[timestamp]],10)),"dddd")</f>
        <v>Saturday</v>
      </c>
      <c r="E555" s="18" t="s">
        <v>1099</v>
      </c>
      <c r="F555" s="18">
        <v>3</v>
      </c>
      <c r="G555" s="18">
        <v>3002</v>
      </c>
      <c r="H555" s="18" t="str">
        <f>LEFT(Transaction[[#This Row],[item_id]],2)</f>
        <v>30</v>
      </c>
      <c r="I555" s="18">
        <v>1</v>
      </c>
      <c r="J555" s="18">
        <f>Transaction[[#This Row],[quantity]]*VLOOKUP(Transaction[[#This Row],[item_id]],Item[#All],3,TRUE)</f>
        <v>399000</v>
      </c>
      <c r="K555" s="18">
        <v>74973</v>
      </c>
    </row>
    <row r="556" spans="1:14" ht="12.75">
      <c r="A556" s="24" t="s">
        <v>1100</v>
      </c>
      <c r="B556" s="32" t="str">
        <f>RIGHT(Transaction[[#This Row],[timestamp]],5)</f>
        <v>12:10</v>
      </c>
      <c r="C556" s="24">
        <f>DATEVALUE(LEFT(Transaction[[#This Row],[timestamp]],10))</f>
        <v>44303</v>
      </c>
      <c r="D556" s="22" t="str">
        <f>TEXT(WEEKDAY(LEFT(Transaction[[#This Row],[timestamp]],10)),"dddd")</f>
        <v>Saturday</v>
      </c>
      <c r="E556" s="18" t="s">
        <v>1101</v>
      </c>
      <c r="F556" s="18">
        <v>3</v>
      </c>
      <c r="G556" s="18">
        <v>3001</v>
      </c>
      <c r="H556" s="18" t="str">
        <f>LEFT(Transaction[[#This Row],[item_id]],2)</f>
        <v>30</v>
      </c>
      <c r="I556" s="18">
        <v>1</v>
      </c>
      <c r="J556" s="18">
        <f>Transaction[[#This Row],[quantity]]*VLOOKUP(Transaction[[#This Row],[item_id]],Item[#All],3,TRUE)</f>
        <v>8500000</v>
      </c>
      <c r="K556" s="18">
        <v>61345</v>
      </c>
    </row>
    <row r="557" spans="1:14" ht="12.75">
      <c r="A557" s="24" t="s">
        <v>1102</v>
      </c>
      <c r="B557" s="32" t="str">
        <f>RIGHT(Transaction[[#This Row],[timestamp]],5)</f>
        <v>13:06</v>
      </c>
      <c r="C557" s="24">
        <f>DATEVALUE(LEFT(Transaction[[#This Row],[timestamp]],10))</f>
        <v>44303</v>
      </c>
      <c r="D557" s="22" t="str">
        <f>TEXT(WEEKDAY(LEFT(Transaction[[#This Row],[timestamp]],10)),"dddd")</f>
        <v>Saturday</v>
      </c>
      <c r="E557" s="18" t="s">
        <v>1103</v>
      </c>
      <c r="F557" s="18">
        <v>3</v>
      </c>
      <c r="G557" s="18">
        <v>4001</v>
      </c>
      <c r="H557" s="18" t="str">
        <f>LEFT(Transaction[[#This Row],[item_id]],2)</f>
        <v>40</v>
      </c>
      <c r="I557" s="18">
        <v>1</v>
      </c>
      <c r="J557" s="18">
        <f>Transaction[[#This Row],[quantity]]*VLOOKUP(Transaction[[#This Row],[item_id]],Item[#All],3,TRUE)</f>
        <v>177000</v>
      </c>
      <c r="K557" s="18">
        <v>57362</v>
      </c>
    </row>
    <row r="558" spans="1:14" ht="12.75">
      <c r="A558" s="24" t="s">
        <v>1104</v>
      </c>
      <c r="B558" s="32" t="str">
        <f>RIGHT(Transaction[[#This Row],[timestamp]],5)</f>
        <v>13:25</v>
      </c>
      <c r="C558" s="24">
        <f>DATEVALUE(LEFT(Transaction[[#This Row],[timestamp]],10))</f>
        <v>44303</v>
      </c>
      <c r="D558" s="22" t="str">
        <f>TEXT(WEEKDAY(LEFT(Transaction[[#This Row],[timestamp]],10)),"dddd")</f>
        <v>Saturday</v>
      </c>
      <c r="E558" s="18" t="s">
        <v>1105</v>
      </c>
      <c r="F558" s="18">
        <v>3</v>
      </c>
      <c r="G558" s="18">
        <v>4003</v>
      </c>
      <c r="H558" s="18" t="str">
        <f>LEFT(Transaction[[#This Row],[item_id]],2)</f>
        <v>40</v>
      </c>
      <c r="I558" s="18">
        <v>1</v>
      </c>
      <c r="J558" s="18">
        <f>Transaction[[#This Row],[quantity]]*VLOOKUP(Transaction[[#This Row],[item_id]],Item[#All],3,TRUE)</f>
        <v>445000</v>
      </c>
      <c r="K558" s="18">
        <v>62015</v>
      </c>
    </row>
    <row r="559" spans="1:14" ht="12.75">
      <c r="A559" s="24" t="s">
        <v>1106</v>
      </c>
      <c r="B559" s="32" t="str">
        <f>RIGHT(Transaction[[#This Row],[timestamp]],5)</f>
        <v>14:02</v>
      </c>
      <c r="C559" s="24">
        <f>DATEVALUE(LEFT(Transaction[[#This Row],[timestamp]],10))</f>
        <v>44303</v>
      </c>
      <c r="D559" s="22" t="str">
        <f>TEXT(WEEKDAY(LEFT(Transaction[[#This Row],[timestamp]],10)),"dddd")</f>
        <v>Saturday</v>
      </c>
      <c r="E559" s="18" t="s">
        <v>1107</v>
      </c>
      <c r="F559" s="18">
        <v>3</v>
      </c>
      <c r="G559" s="18">
        <v>3002</v>
      </c>
      <c r="H559" s="18" t="str">
        <f>LEFT(Transaction[[#This Row],[item_id]],2)</f>
        <v>30</v>
      </c>
      <c r="I559" s="18">
        <v>1</v>
      </c>
      <c r="J559" s="18">
        <f>Transaction[[#This Row],[quantity]]*VLOOKUP(Transaction[[#This Row],[item_id]],Item[#All],3,TRUE)</f>
        <v>399000</v>
      </c>
      <c r="K559" s="18">
        <v>61389</v>
      </c>
    </row>
    <row r="560" spans="1:14" ht="12.75">
      <c r="A560" s="24" t="s">
        <v>1108</v>
      </c>
      <c r="B560" s="32" t="str">
        <f>RIGHT(Transaction[[#This Row],[timestamp]],5)</f>
        <v>16:28</v>
      </c>
      <c r="C560" s="24">
        <f>DATEVALUE(LEFT(Transaction[[#This Row],[timestamp]],10))</f>
        <v>44303</v>
      </c>
      <c r="D560" s="22" t="str">
        <f>TEXT(WEEKDAY(LEFT(Transaction[[#This Row],[timestamp]],10)),"dddd")</f>
        <v>Saturday</v>
      </c>
      <c r="E560" s="18" t="s">
        <v>1109</v>
      </c>
      <c r="F560" s="18">
        <v>3</v>
      </c>
      <c r="G560" s="18">
        <v>4005</v>
      </c>
      <c r="H560" s="18" t="str">
        <f>LEFT(Transaction[[#This Row],[item_id]],2)</f>
        <v>40</v>
      </c>
      <c r="I560" s="18">
        <v>1</v>
      </c>
      <c r="J560" s="18">
        <f>Transaction[[#This Row],[quantity]]*VLOOKUP(Transaction[[#This Row],[item_id]],Item[#All],3,TRUE)</f>
        <v>220000</v>
      </c>
      <c r="K560" s="18">
        <v>54315</v>
      </c>
    </row>
    <row r="561" spans="1:11" ht="12.75">
      <c r="A561" s="24" t="s">
        <v>1110</v>
      </c>
      <c r="B561" s="32" t="str">
        <f>RIGHT(Transaction[[#This Row],[timestamp]],5)</f>
        <v>21:02</v>
      </c>
      <c r="C561" s="24">
        <f>DATEVALUE(LEFT(Transaction[[#This Row],[timestamp]],10))</f>
        <v>44303</v>
      </c>
      <c r="D561" s="22" t="str">
        <f>TEXT(WEEKDAY(LEFT(Transaction[[#This Row],[timestamp]],10)),"dddd")</f>
        <v>Saturday</v>
      </c>
      <c r="E561" s="18" t="s">
        <v>1111</v>
      </c>
      <c r="F561" s="18">
        <v>3</v>
      </c>
      <c r="G561" s="18">
        <v>3003</v>
      </c>
      <c r="H561" s="18" t="str">
        <f>LEFT(Transaction[[#This Row],[item_id]],2)</f>
        <v>30</v>
      </c>
      <c r="I561" s="18">
        <v>1</v>
      </c>
      <c r="J561" s="18">
        <f>Transaction[[#This Row],[quantity]]*VLOOKUP(Transaction[[#This Row],[item_id]],Item[#All],3,TRUE)</f>
        <v>5490000</v>
      </c>
      <c r="K561" s="19">
        <v>48625</v>
      </c>
    </row>
    <row r="562" spans="1:11" ht="12.75">
      <c r="A562" s="24" t="s">
        <v>1112</v>
      </c>
      <c r="B562" s="32" t="str">
        <f>RIGHT(Transaction[[#This Row],[timestamp]],5)</f>
        <v>21:48</v>
      </c>
      <c r="C562" s="24">
        <f>DATEVALUE(LEFT(Transaction[[#This Row],[timestamp]],10))</f>
        <v>44303</v>
      </c>
      <c r="D562" s="22" t="str">
        <f>TEXT(WEEKDAY(LEFT(Transaction[[#This Row],[timestamp]],10)),"dddd")</f>
        <v>Saturday</v>
      </c>
      <c r="E562" s="18" t="s">
        <v>1113</v>
      </c>
      <c r="F562" s="18">
        <v>3</v>
      </c>
      <c r="G562" s="18">
        <v>3002</v>
      </c>
      <c r="H562" s="18" t="str">
        <f>LEFT(Transaction[[#This Row],[item_id]],2)</f>
        <v>30</v>
      </c>
      <c r="I562" s="18">
        <v>1</v>
      </c>
      <c r="J562" s="18">
        <f>Transaction[[#This Row],[quantity]]*VLOOKUP(Transaction[[#This Row],[item_id]],Item[#All],3,TRUE)</f>
        <v>399000</v>
      </c>
      <c r="K562" s="18">
        <v>70860</v>
      </c>
    </row>
    <row r="563" spans="1:11" ht="12.75">
      <c r="A563" s="24" t="s">
        <v>1114</v>
      </c>
      <c r="B563" s="32" t="str">
        <f>RIGHT(Transaction[[#This Row],[timestamp]],5)</f>
        <v>00:09</v>
      </c>
      <c r="C563" s="24">
        <f>DATEVALUE(LEFT(Transaction[[#This Row],[timestamp]],10))</f>
        <v>44304</v>
      </c>
      <c r="D563" s="22" t="str">
        <f>TEXT(WEEKDAY(LEFT(Transaction[[#This Row],[timestamp]],10)),"dddd")</f>
        <v>Sunday</v>
      </c>
      <c r="E563" s="18" t="s">
        <v>1115</v>
      </c>
      <c r="F563" s="18">
        <v>3</v>
      </c>
      <c r="G563" s="18">
        <v>3001</v>
      </c>
      <c r="H563" s="18" t="str">
        <f>LEFT(Transaction[[#This Row],[item_id]],2)</f>
        <v>30</v>
      </c>
      <c r="I563" s="18">
        <v>1</v>
      </c>
      <c r="J563" s="18">
        <f>Transaction[[#This Row],[quantity]]*VLOOKUP(Transaction[[#This Row],[item_id]],Item[#All],3,TRUE)</f>
        <v>8500000</v>
      </c>
      <c r="K563" s="18">
        <v>53675</v>
      </c>
    </row>
    <row r="564" spans="1:11" ht="12.75">
      <c r="A564" s="24" t="s">
        <v>1116</v>
      </c>
      <c r="B564" s="32" t="str">
        <f>RIGHT(Transaction[[#This Row],[timestamp]],5)</f>
        <v>01:03</v>
      </c>
      <c r="C564" s="24">
        <f>DATEVALUE(LEFT(Transaction[[#This Row],[timestamp]],10))</f>
        <v>44304</v>
      </c>
      <c r="D564" s="22" t="str">
        <f>TEXT(WEEKDAY(LEFT(Transaction[[#This Row],[timestamp]],10)),"dddd")</f>
        <v>Sunday</v>
      </c>
      <c r="E564" s="18" t="s">
        <v>1117</v>
      </c>
      <c r="F564" s="18">
        <v>3</v>
      </c>
      <c r="G564" s="18">
        <v>4003</v>
      </c>
      <c r="H564" s="18" t="str">
        <f>LEFT(Transaction[[#This Row],[item_id]],2)</f>
        <v>40</v>
      </c>
      <c r="I564" s="18">
        <v>1</v>
      </c>
      <c r="J564" s="18">
        <f>Transaction[[#This Row],[quantity]]*VLOOKUP(Transaction[[#This Row],[item_id]],Item[#All],3,TRUE)</f>
        <v>445000</v>
      </c>
      <c r="K564" s="19">
        <v>46541</v>
      </c>
    </row>
    <row r="565" spans="1:11" ht="12.75">
      <c r="A565" s="24" t="s">
        <v>1118</v>
      </c>
      <c r="B565" s="32" t="str">
        <f>RIGHT(Transaction[[#This Row],[timestamp]],5)</f>
        <v>07:16</v>
      </c>
      <c r="C565" s="24">
        <f>DATEVALUE(LEFT(Transaction[[#This Row],[timestamp]],10))</f>
        <v>44304</v>
      </c>
      <c r="D565" s="22" t="str">
        <f>TEXT(WEEKDAY(LEFT(Transaction[[#This Row],[timestamp]],10)),"dddd")</f>
        <v>Sunday</v>
      </c>
      <c r="E565" s="18" t="s">
        <v>1119</v>
      </c>
      <c r="F565" s="18">
        <v>3</v>
      </c>
      <c r="G565" s="18">
        <v>4003</v>
      </c>
      <c r="H565" s="18" t="str">
        <f>LEFT(Transaction[[#This Row],[item_id]],2)</f>
        <v>40</v>
      </c>
      <c r="I565" s="18">
        <v>1</v>
      </c>
      <c r="J565" s="18">
        <f>Transaction[[#This Row],[quantity]]*VLOOKUP(Transaction[[#This Row],[item_id]],Item[#All],3,TRUE)</f>
        <v>445000</v>
      </c>
      <c r="K565" s="18">
        <v>54435</v>
      </c>
    </row>
    <row r="566" spans="1:11" ht="12.75">
      <c r="A566" s="24" t="s">
        <v>1120</v>
      </c>
      <c r="B566" s="32" t="str">
        <f>RIGHT(Transaction[[#This Row],[timestamp]],5)</f>
        <v>10:05</v>
      </c>
      <c r="C566" s="24">
        <f>DATEVALUE(LEFT(Transaction[[#This Row],[timestamp]],10))</f>
        <v>44304</v>
      </c>
      <c r="D566" s="22" t="str">
        <f>TEXT(WEEKDAY(LEFT(Transaction[[#This Row],[timestamp]],10)),"dddd")</f>
        <v>Sunday</v>
      </c>
      <c r="E566" s="18" t="s">
        <v>1121</v>
      </c>
      <c r="F566" s="18">
        <v>3</v>
      </c>
      <c r="G566" s="18">
        <v>1004</v>
      </c>
      <c r="H566" s="18" t="str">
        <f>LEFT(Transaction[[#This Row],[item_id]],2)</f>
        <v>10</v>
      </c>
      <c r="I566" s="18">
        <v>1</v>
      </c>
      <c r="J566" s="18">
        <f>Transaction[[#This Row],[quantity]]*VLOOKUP(Transaction[[#This Row],[item_id]],Item[#All],3,TRUE)</f>
        <v>2690000</v>
      </c>
      <c r="K566" s="18">
        <v>58913</v>
      </c>
    </row>
    <row r="567" spans="1:11" ht="12.75">
      <c r="A567" s="24" t="s">
        <v>1122</v>
      </c>
      <c r="B567" s="32" t="str">
        <f>RIGHT(Transaction[[#This Row],[timestamp]],5)</f>
        <v>10:41</v>
      </c>
      <c r="C567" s="24">
        <f>DATEVALUE(LEFT(Transaction[[#This Row],[timestamp]],10))</f>
        <v>44304</v>
      </c>
      <c r="D567" s="22" t="str">
        <f>TEXT(WEEKDAY(LEFT(Transaction[[#This Row],[timestamp]],10)),"dddd")</f>
        <v>Sunday</v>
      </c>
      <c r="E567" s="18" t="s">
        <v>1123</v>
      </c>
      <c r="F567" s="18">
        <v>3</v>
      </c>
      <c r="G567" s="18">
        <v>3002</v>
      </c>
      <c r="H567" s="18" t="str">
        <f>LEFT(Transaction[[#This Row],[item_id]],2)</f>
        <v>30</v>
      </c>
      <c r="I567" s="18">
        <v>1</v>
      </c>
      <c r="J567" s="18">
        <f>Transaction[[#This Row],[quantity]]*VLOOKUP(Transaction[[#This Row],[item_id]],Item[#All],3,TRUE)</f>
        <v>399000</v>
      </c>
      <c r="K567" s="18">
        <v>51282</v>
      </c>
    </row>
    <row r="568" spans="1:11" ht="12.75">
      <c r="A568" s="24" t="s">
        <v>1124</v>
      </c>
      <c r="B568" s="32" t="str">
        <f>RIGHT(Transaction[[#This Row],[timestamp]],5)</f>
        <v>11:22</v>
      </c>
      <c r="C568" s="24">
        <f>DATEVALUE(LEFT(Transaction[[#This Row],[timestamp]],10))</f>
        <v>44304</v>
      </c>
      <c r="D568" s="22" t="str">
        <f>TEXT(WEEKDAY(LEFT(Transaction[[#This Row],[timestamp]],10)),"dddd")</f>
        <v>Sunday</v>
      </c>
      <c r="E568" s="18" t="s">
        <v>1125</v>
      </c>
      <c r="F568" s="18">
        <v>3</v>
      </c>
      <c r="G568" s="18">
        <v>4003</v>
      </c>
      <c r="H568" s="18" t="str">
        <f>LEFT(Transaction[[#This Row],[item_id]],2)</f>
        <v>40</v>
      </c>
      <c r="I568" s="18">
        <v>1</v>
      </c>
      <c r="J568" s="18">
        <f>Transaction[[#This Row],[quantity]]*VLOOKUP(Transaction[[#This Row],[item_id]],Item[#All],3,TRUE)</f>
        <v>445000</v>
      </c>
      <c r="K568" s="18">
        <v>56695</v>
      </c>
    </row>
    <row r="569" spans="1:11" ht="12.75">
      <c r="A569" s="24" t="s">
        <v>1126</v>
      </c>
      <c r="B569" s="32" t="str">
        <f>RIGHT(Transaction[[#This Row],[timestamp]],5)</f>
        <v>12:06</v>
      </c>
      <c r="C569" s="24">
        <f>DATEVALUE(LEFT(Transaction[[#This Row],[timestamp]],10))</f>
        <v>44304</v>
      </c>
      <c r="D569" s="22" t="str">
        <f>TEXT(WEEKDAY(LEFT(Transaction[[#This Row],[timestamp]],10)),"dddd")</f>
        <v>Sunday</v>
      </c>
      <c r="E569" s="18" t="s">
        <v>1127</v>
      </c>
      <c r="F569" s="18">
        <v>3</v>
      </c>
      <c r="G569" s="18">
        <v>3003</v>
      </c>
      <c r="H569" s="18" t="str">
        <f>LEFT(Transaction[[#This Row],[item_id]],2)</f>
        <v>30</v>
      </c>
      <c r="I569" s="18">
        <v>1</v>
      </c>
      <c r="J569" s="18">
        <f>Transaction[[#This Row],[quantity]]*VLOOKUP(Transaction[[#This Row],[item_id]],Item[#All],3,TRUE)</f>
        <v>5490000</v>
      </c>
      <c r="K569" s="18">
        <v>55900</v>
      </c>
    </row>
    <row r="570" spans="1:11" ht="12.75">
      <c r="A570" s="24" t="s">
        <v>1128</v>
      </c>
      <c r="B570" s="32" t="str">
        <f>RIGHT(Transaction[[#This Row],[timestamp]],5)</f>
        <v>12:10</v>
      </c>
      <c r="C570" s="24">
        <f>DATEVALUE(LEFT(Transaction[[#This Row],[timestamp]],10))</f>
        <v>44304</v>
      </c>
      <c r="D570" s="22" t="str">
        <f>TEXT(WEEKDAY(LEFT(Transaction[[#This Row],[timestamp]],10)),"dddd")</f>
        <v>Sunday</v>
      </c>
      <c r="E570" s="18" t="s">
        <v>1129</v>
      </c>
      <c r="F570" s="18">
        <v>3</v>
      </c>
      <c r="G570" s="18">
        <v>2004</v>
      </c>
      <c r="H570" s="18" t="str">
        <f>LEFT(Transaction[[#This Row],[item_id]],2)</f>
        <v>20</v>
      </c>
      <c r="I570" s="18">
        <v>1</v>
      </c>
      <c r="J570" s="18">
        <f>Transaction[[#This Row],[quantity]]*VLOOKUP(Transaction[[#This Row],[item_id]],Item[#All],3,TRUE)</f>
        <v>4090000</v>
      </c>
      <c r="K570" s="19">
        <v>46187</v>
      </c>
    </row>
    <row r="571" spans="1:11" ht="12.75">
      <c r="A571" s="24" t="s">
        <v>1130</v>
      </c>
      <c r="B571" s="32" t="str">
        <f>RIGHT(Transaction[[#This Row],[timestamp]],5)</f>
        <v>13:02</v>
      </c>
      <c r="C571" s="24">
        <f>DATEVALUE(LEFT(Transaction[[#This Row],[timestamp]],10))</f>
        <v>44304</v>
      </c>
      <c r="D571" s="22" t="str">
        <f>TEXT(WEEKDAY(LEFT(Transaction[[#This Row],[timestamp]],10)),"dddd")</f>
        <v>Sunday</v>
      </c>
      <c r="E571" s="18" t="s">
        <v>1131</v>
      </c>
      <c r="F571" s="18">
        <v>3</v>
      </c>
      <c r="G571" s="18">
        <v>4002</v>
      </c>
      <c r="H571" s="18" t="str">
        <f>LEFT(Transaction[[#This Row],[item_id]],2)</f>
        <v>40</v>
      </c>
      <c r="I571" s="18">
        <v>1</v>
      </c>
      <c r="J571" s="18">
        <f>Transaction[[#This Row],[quantity]]*VLOOKUP(Transaction[[#This Row],[item_id]],Item[#All],3,TRUE)</f>
        <v>350000</v>
      </c>
      <c r="K571" s="18">
        <v>53242</v>
      </c>
    </row>
    <row r="572" spans="1:11" ht="12.75">
      <c r="A572" s="24" t="s">
        <v>1132</v>
      </c>
      <c r="B572" s="32" t="str">
        <f>RIGHT(Transaction[[#This Row],[timestamp]],5)</f>
        <v>13:03</v>
      </c>
      <c r="C572" s="24">
        <f>DATEVALUE(LEFT(Transaction[[#This Row],[timestamp]],10))</f>
        <v>44304</v>
      </c>
      <c r="D572" s="22" t="str">
        <f>TEXT(WEEKDAY(LEFT(Transaction[[#This Row],[timestamp]],10)),"dddd")</f>
        <v>Sunday</v>
      </c>
      <c r="E572" s="18" t="s">
        <v>1133</v>
      </c>
      <c r="F572" s="18">
        <v>3</v>
      </c>
      <c r="G572" s="18">
        <v>3003</v>
      </c>
      <c r="H572" s="18" t="str">
        <f>LEFT(Transaction[[#This Row],[item_id]],2)</f>
        <v>30</v>
      </c>
      <c r="I572" s="18">
        <v>1</v>
      </c>
      <c r="J572" s="18">
        <f>Transaction[[#This Row],[quantity]]*VLOOKUP(Transaction[[#This Row],[item_id]],Item[#All],3,TRUE)</f>
        <v>5490000</v>
      </c>
      <c r="K572" s="18">
        <v>50196</v>
      </c>
    </row>
    <row r="573" spans="1:11" ht="12.75">
      <c r="A573" s="24" t="s">
        <v>1134</v>
      </c>
      <c r="B573" s="32" t="str">
        <f>RIGHT(Transaction[[#This Row],[timestamp]],5)</f>
        <v>14:09</v>
      </c>
      <c r="C573" s="24">
        <f>DATEVALUE(LEFT(Transaction[[#This Row],[timestamp]],10))</f>
        <v>44304</v>
      </c>
      <c r="D573" s="22" t="str">
        <f>TEXT(WEEKDAY(LEFT(Transaction[[#This Row],[timestamp]],10)),"dddd")</f>
        <v>Sunday</v>
      </c>
      <c r="E573" s="18" t="s">
        <v>1135</v>
      </c>
      <c r="F573" s="18">
        <v>3</v>
      </c>
      <c r="G573" s="18">
        <v>2004</v>
      </c>
      <c r="H573" s="18" t="str">
        <f>LEFT(Transaction[[#This Row],[item_id]],2)</f>
        <v>20</v>
      </c>
      <c r="I573" s="18">
        <v>1</v>
      </c>
      <c r="J573" s="18">
        <f>Transaction[[#This Row],[quantity]]*VLOOKUP(Transaction[[#This Row],[item_id]],Item[#All],3,TRUE)</f>
        <v>4090000</v>
      </c>
      <c r="K573" s="19">
        <v>46220</v>
      </c>
    </row>
    <row r="574" spans="1:11" ht="12.75">
      <c r="A574" s="24" t="s">
        <v>1136</v>
      </c>
      <c r="B574" s="32" t="str">
        <f>RIGHT(Transaction[[#This Row],[timestamp]],5)</f>
        <v>15:10</v>
      </c>
      <c r="C574" s="24">
        <f>DATEVALUE(LEFT(Transaction[[#This Row],[timestamp]],10))</f>
        <v>44304</v>
      </c>
      <c r="D574" s="22" t="str">
        <f>TEXT(WEEKDAY(LEFT(Transaction[[#This Row],[timestamp]],10)),"dddd")</f>
        <v>Sunday</v>
      </c>
      <c r="E574" s="18" t="s">
        <v>1137</v>
      </c>
      <c r="F574" s="18">
        <v>3</v>
      </c>
      <c r="G574" s="18">
        <v>4005</v>
      </c>
      <c r="H574" s="18" t="str">
        <f>LEFT(Transaction[[#This Row],[item_id]],2)</f>
        <v>40</v>
      </c>
      <c r="I574" s="18">
        <v>1</v>
      </c>
      <c r="J574" s="18">
        <f>Transaction[[#This Row],[quantity]]*VLOOKUP(Transaction[[#This Row],[item_id]],Item[#All],3,TRUE)</f>
        <v>220000</v>
      </c>
      <c r="K574" s="18">
        <v>61321</v>
      </c>
    </row>
    <row r="575" spans="1:11" ht="12.75">
      <c r="A575" s="24" t="s">
        <v>1138</v>
      </c>
      <c r="B575" s="32" t="str">
        <f>RIGHT(Transaction[[#This Row],[timestamp]],5)</f>
        <v>20:03</v>
      </c>
      <c r="C575" s="24">
        <f>DATEVALUE(LEFT(Transaction[[#This Row],[timestamp]],10))</f>
        <v>44304</v>
      </c>
      <c r="D575" s="22" t="str">
        <f>TEXT(WEEKDAY(LEFT(Transaction[[#This Row],[timestamp]],10)),"dddd")</f>
        <v>Sunday</v>
      </c>
      <c r="E575" s="18" t="s">
        <v>1139</v>
      </c>
      <c r="F575" s="18">
        <v>3</v>
      </c>
      <c r="G575" s="18">
        <v>4005</v>
      </c>
      <c r="H575" s="18" t="str">
        <f>LEFT(Transaction[[#This Row],[item_id]],2)</f>
        <v>40</v>
      </c>
      <c r="I575" s="18">
        <v>1</v>
      </c>
      <c r="J575" s="18">
        <f>Transaction[[#This Row],[quantity]]*VLOOKUP(Transaction[[#This Row],[item_id]],Item[#All],3,TRUE)</f>
        <v>220000</v>
      </c>
      <c r="K575" s="18">
        <v>49223</v>
      </c>
    </row>
    <row r="576" spans="1:11" ht="12.75">
      <c r="A576" s="24" t="s">
        <v>1140</v>
      </c>
      <c r="B576" s="32" t="str">
        <f>RIGHT(Transaction[[#This Row],[timestamp]],5)</f>
        <v>20:37</v>
      </c>
      <c r="C576" s="24">
        <f>DATEVALUE(LEFT(Transaction[[#This Row],[timestamp]],10))</f>
        <v>44304</v>
      </c>
      <c r="D576" s="22" t="str">
        <f>TEXT(WEEKDAY(LEFT(Transaction[[#This Row],[timestamp]],10)),"dddd")</f>
        <v>Sunday</v>
      </c>
      <c r="E576" s="18" t="s">
        <v>1141</v>
      </c>
      <c r="F576" s="18">
        <v>3</v>
      </c>
      <c r="G576" s="18">
        <v>4005</v>
      </c>
      <c r="H576" s="18" t="str">
        <f>LEFT(Transaction[[#This Row],[item_id]],2)</f>
        <v>40</v>
      </c>
      <c r="I576" s="18">
        <v>2</v>
      </c>
      <c r="J576" s="18">
        <f>Transaction[[#This Row],[quantity]]*VLOOKUP(Transaction[[#This Row],[item_id]],Item[#All],3,TRUE)</f>
        <v>440000</v>
      </c>
      <c r="K576" s="18">
        <v>58985</v>
      </c>
    </row>
    <row r="577" spans="1:11" ht="12.75">
      <c r="A577" s="24" t="s">
        <v>1142</v>
      </c>
      <c r="B577" s="32" t="str">
        <f>RIGHT(Transaction[[#This Row],[timestamp]],5)</f>
        <v>21:07</v>
      </c>
      <c r="C577" s="24">
        <f>DATEVALUE(LEFT(Transaction[[#This Row],[timestamp]],10))</f>
        <v>44304</v>
      </c>
      <c r="D577" s="22" t="str">
        <f>TEXT(WEEKDAY(LEFT(Transaction[[#This Row],[timestamp]],10)),"dddd")</f>
        <v>Sunday</v>
      </c>
      <c r="E577" s="18" t="s">
        <v>1143</v>
      </c>
      <c r="F577" s="18">
        <v>3</v>
      </c>
      <c r="G577" s="18">
        <v>4003</v>
      </c>
      <c r="H577" s="18" t="str">
        <f>LEFT(Transaction[[#This Row],[item_id]],2)</f>
        <v>40</v>
      </c>
      <c r="I577" s="18">
        <v>1</v>
      </c>
      <c r="J577" s="18">
        <f>Transaction[[#This Row],[quantity]]*VLOOKUP(Transaction[[#This Row],[item_id]],Item[#All],3,TRUE)</f>
        <v>445000</v>
      </c>
      <c r="K577" s="18">
        <v>55622</v>
      </c>
    </row>
    <row r="578" spans="1:11" ht="12.75">
      <c r="A578" s="24" t="s">
        <v>1144</v>
      </c>
      <c r="B578" s="32" t="str">
        <f>RIGHT(Transaction[[#This Row],[timestamp]],5)</f>
        <v>22:13</v>
      </c>
      <c r="C578" s="24">
        <f>DATEVALUE(LEFT(Transaction[[#This Row],[timestamp]],10))</f>
        <v>44304</v>
      </c>
      <c r="D578" s="22" t="str">
        <f>TEXT(WEEKDAY(LEFT(Transaction[[#This Row],[timestamp]],10)),"dddd")</f>
        <v>Sunday</v>
      </c>
      <c r="E578" s="18" t="s">
        <v>1145</v>
      </c>
      <c r="F578" s="18">
        <v>3</v>
      </c>
      <c r="G578" s="18">
        <v>3002</v>
      </c>
      <c r="H578" s="18" t="str">
        <f>LEFT(Transaction[[#This Row],[item_id]],2)</f>
        <v>30</v>
      </c>
      <c r="I578" s="18">
        <v>1</v>
      </c>
      <c r="J578" s="18">
        <f>Transaction[[#This Row],[quantity]]*VLOOKUP(Transaction[[#This Row],[item_id]],Item[#All],3,TRUE)</f>
        <v>399000</v>
      </c>
      <c r="K578" s="18">
        <v>71138</v>
      </c>
    </row>
    <row r="579" spans="1:11" ht="12.75">
      <c r="A579" s="24" t="s">
        <v>1146</v>
      </c>
      <c r="B579" s="32" t="str">
        <f>RIGHT(Transaction[[#This Row],[timestamp]],5)</f>
        <v>22:23</v>
      </c>
      <c r="C579" s="24">
        <f>DATEVALUE(LEFT(Transaction[[#This Row],[timestamp]],10))</f>
        <v>44304</v>
      </c>
      <c r="D579" s="22" t="str">
        <f>TEXT(WEEKDAY(LEFT(Transaction[[#This Row],[timestamp]],10)),"dddd")</f>
        <v>Sunday</v>
      </c>
      <c r="E579" s="18" t="s">
        <v>1147</v>
      </c>
      <c r="F579" s="18">
        <v>3</v>
      </c>
      <c r="G579" s="18">
        <v>3004</v>
      </c>
      <c r="H579" s="18" t="str">
        <f>LEFT(Transaction[[#This Row],[item_id]],2)</f>
        <v>30</v>
      </c>
      <c r="I579" s="18">
        <v>1</v>
      </c>
      <c r="J579" s="18">
        <f>Transaction[[#This Row],[quantity]]*VLOOKUP(Transaction[[#This Row],[item_id]],Item[#All],3,TRUE)</f>
        <v>170000</v>
      </c>
      <c r="K579" s="18">
        <v>52425</v>
      </c>
    </row>
    <row r="580" spans="1:11" ht="12.75">
      <c r="A580" s="24" t="s">
        <v>1148</v>
      </c>
      <c r="B580" s="32" t="str">
        <f>RIGHT(Transaction[[#This Row],[timestamp]],5)</f>
        <v>15:18</v>
      </c>
      <c r="C580" s="24">
        <f>DATEVALUE(LEFT(Transaction[[#This Row],[timestamp]],10))</f>
        <v>44305</v>
      </c>
      <c r="D580" s="22" t="str">
        <f>TEXT(WEEKDAY(LEFT(Transaction[[#This Row],[timestamp]],10)),"dddd")</f>
        <v>Monday</v>
      </c>
      <c r="E580" s="18" t="s">
        <v>1149</v>
      </c>
      <c r="F580" s="18">
        <v>3</v>
      </c>
      <c r="G580" s="18">
        <v>1005</v>
      </c>
      <c r="H580" s="18" t="str">
        <f>LEFT(Transaction[[#This Row],[item_id]],2)</f>
        <v>10</v>
      </c>
      <c r="I580" s="18">
        <v>1</v>
      </c>
      <c r="J580" s="18">
        <f>Transaction[[#This Row],[quantity]]*VLOOKUP(Transaction[[#This Row],[item_id]],Item[#All],3,TRUE)</f>
        <v>4690000</v>
      </c>
      <c r="K580" s="18">
        <v>50489</v>
      </c>
    </row>
    <row r="581" spans="1:11" ht="12.75">
      <c r="A581" s="24" t="s">
        <v>1150</v>
      </c>
      <c r="B581" s="32" t="str">
        <f>RIGHT(Transaction[[#This Row],[timestamp]],5)</f>
        <v>19:01</v>
      </c>
      <c r="C581" s="24">
        <f>DATEVALUE(LEFT(Transaction[[#This Row],[timestamp]],10))</f>
        <v>44305</v>
      </c>
      <c r="D581" s="22" t="str">
        <f>TEXT(WEEKDAY(LEFT(Transaction[[#This Row],[timestamp]],10)),"dddd")</f>
        <v>Monday</v>
      </c>
      <c r="E581" s="18" t="s">
        <v>1151</v>
      </c>
      <c r="F581" s="18">
        <v>3</v>
      </c>
      <c r="G581" s="18">
        <v>1002</v>
      </c>
      <c r="H581" s="18" t="str">
        <f>LEFT(Transaction[[#This Row],[item_id]],2)</f>
        <v>10</v>
      </c>
      <c r="I581" s="18">
        <v>1</v>
      </c>
      <c r="J581" s="18">
        <f>Transaction[[#This Row],[quantity]]*VLOOKUP(Transaction[[#This Row],[item_id]],Item[#All],3,TRUE)</f>
        <v>3990000</v>
      </c>
      <c r="K581" s="18">
        <v>54874</v>
      </c>
    </row>
    <row r="582" spans="1:11" ht="12.75">
      <c r="A582" s="24" t="s">
        <v>1152</v>
      </c>
      <c r="B582" s="32" t="str">
        <f>RIGHT(Transaction[[#This Row],[timestamp]],5)</f>
        <v>20:02</v>
      </c>
      <c r="C582" s="24">
        <f>DATEVALUE(LEFT(Transaction[[#This Row],[timestamp]],10))</f>
        <v>44305</v>
      </c>
      <c r="D582" s="22" t="str">
        <f>TEXT(WEEKDAY(LEFT(Transaction[[#This Row],[timestamp]],10)),"dddd")</f>
        <v>Monday</v>
      </c>
      <c r="E582" s="18" t="s">
        <v>1153</v>
      </c>
      <c r="F582" s="18">
        <v>3</v>
      </c>
      <c r="G582" s="18">
        <v>3002</v>
      </c>
      <c r="H582" s="18" t="str">
        <f>LEFT(Transaction[[#This Row],[item_id]],2)</f>
        <v>30</v>
      </c>
      <c r="I582" s="18">
        <v>1</v>
      </c>
      <c r="J582" s="18">
        <f>Transaction[[#This Row],[quantity]]*VLOOKUP(Transaction[[#This Row],[item_id]],Item[#All],3,TRUE)</f>
        <v>399000</v>
      </c>
      <c r="K582" s="18">
        <v>56345</v>
      </c>
    </row>
    <row r="583" spans="1:11" ht="12.75">
      <c r="A583" s="24" t="s">
        <v>1154</v>
      </c>
      <c r="B583" s="32" t="str">
        <f>RIGHT(Transaction[[#This Row],[timestamp]],5)</f>
        <v>09:12</v>
      </c>
      <c r="C583" s="24">
        <f>DATEVALUE(LEFT(Transaction[[#This Row],[timestamp]],10))</f>
        <v>44306</v>
      </c>
      <c r="D583" s="22" t="str">
        <f>TEXT(WEEKDAY(LEFT(Transaction[[#This Row],[timestamp]],10)),"dddd")</f>
        <v>Tuesday</v>
      </c>
      <c r="E583" s="18" t="s">
        <v>1155</v>
      </c>
      <c r="F583" s="18">
        <v>3</v>
      </c>
      <c r="G583" s="18">
        <v>4001</v>
      </c>
      <c r="H583" s="18" t="str">
        <f>LEFT(Transaction[[#This Row],[item_id]],2)</f>
        <v>40</v>
      </c>
      <c r="I583" s="18">
        <v>1</v>
      </c>
      <c r="J583" s="18">
        <f>Transaction[[#This Row],[quantity]]*VLOOKUP(Transaction[[#This Row],[item_id]],Item[#All],3,TRUE)</f>
        <v>177000</v>
      </c>
      <c r="K583" s="18">
        <v>54446</v>
      </c>
    </row>
    <row r="584" spans="1:11" ht="12.75">
      <c r="A584" s="24" t="s">
        <v>1156</v>
      </c>
      <c r="B584" s="32" t="str">
        <f>RIGHT(Transaction[[#This Row],[timestamp]],5)</f>
        <v>11:06</v>
      </c>
      <c r="C584" s="24">
        <f>DATEVALUE(LEFT(Transaction[[#This Row],[timestamp]],10))</f>
        <v>44306</v>
      </c>
      <c r="D584" s="22" t="str">
        <f>TEXT(WEEKDAY(LEFT(Transaction[[#This Row],[timestamp]],10)),"dddd")</f>
        <v>Tuesday</v>
      </c>
      <c r="E584" s="18" t="s">
        <v>1157</v>
      </c>
      <c r="F584" s="18">
        <v>3</v>
      </c>
      <c r="G584" s="18">
        <v>4001</v>
      </c>
      <c r="H584" s="18" t="str">
        <f>LEFT(Transaction[[#This Row],[item_id]],2)</f>
        <v>40</v>
      </c>
      <c r="I584" s="18">
        <v>1</v>
      </c>
      <c r="J584" s="18">
        <f>Transaction[[#This Row],[quantity]]*VLOOKUP(Transaction[[#This Row],[item_id]],Item[#All],3,TRUE)</f>
        <v>177000</v>
      </c>
      <c r="K584" s="19">
        <v>48137</v>
      </c>
    </row>
    <row r="585" spans="1:11" ht="12.75">
      <c r="A585" s="24" t="s">
        <v>1158</v>
      </c>
      <c r="B585" s="32" t="str">
        <f>RIGHT(Transaction[[#This Row],[timestamp]],5)</f>
        <v>21:00</v>
      </c>
      <c r="C585" s="24">
        <f>DATEVALUE(LEFT(Transaction[[#This Row],[timestamp]],10))</f>
        <v>44306</v>
      </c>
      <c r="D585" s="22" t="str">
        <f>TEXT(WEEKDAY(LEFT(Transaction[[#This Row],[timestamp]],10)),"dddd")</f>
        <v>Tuesday</v>
      </c>
      <c r="E585" s="18" t="s">
        <v>1159</v>
      </c>
      <c r="F585" s="18">
        <v>3</v>
      </c>
      <c r="G585" s="18">
        <v>4005</v>
      </c>
      <c r="H585" s="18" t="str">
        <f>LEFT(Transaction[[#This Row],[item_id]],2)</f>
        <v>40</v>
      </c>
      <c r="I585" s="18">
        <v>1</v>
      </c>
      <c r="J585" s="18">
        <f>Transaction[[#This Row],[quantity]]*VLOOKUP(Transaction[[#This Row],[item_id]],Item[#All],3,TRUE)</f>
        <v>220000</v>
      </c>
      <c r="K585" s="18">
        <v>60118</v>
      </c>
    </row>
    <row r="586" spans="1:11" ht="12.75">
      <c r="A586" s="24" t="s">
        <v>1160</v>
      </c>
      <c r="B586" s="32" t="str">
        <f>RIGHT(Transaction[[#This Row],[timestamp]],5)</f>
        <v>22:33</v>
      </c>
      <c r="C586" s="24">
        <f>DATEVALUE(LEFT(Transaction[[#This Row],[timestamp]],10))</f>
        <v>44306</v>
      </c>
      <c r="D586" s="22" t="str">
        <f>TEXT(WEEKDAY(LEFT(Transaction[[#This Row],[timestamp]],10)),"dddd")</f>
        <v>Tuesday</v>
      </c>
      <c r="E586" s="18" t="s">
        <v>1161</v>
      </c>
      <c r="F586" s="18">
        <v>3</v>
      </c>
      <c r="G586" s="18">
        <v>1005</v>
      </c>
      <c r="H586" s="18" t="str">
        <f>LEFT(Transaction[[#This Row],[item_id]],2)</f>
        <v>10</v>
      </c>
      <c r="I586" s="18">
        <v>1</v>
      </c>
      <c r="J586" s="18">
        <f>Transaction[[#This Row],[quantity]]*VLOOKUP(Transaction[[#This Row],[item_id]],Item[#All],3,TRUE)</f>
        <v>4690000</v>
      </c>
      <c r="K586" s="18">
        <v>74871</v>
      </c>
    </row>
    <row r="587" spans="1:11" ht="12.75">
      <c r="A587" s="24" t="s">
        <v>1162</v>
      </c>
      <c r="B587" s="32" t="str">
        <f>RIGHT(Transaction[[#This Row],[timestamp]],5)</f>
        <v>00:03</v>
      </c>
      <c r="C587" s="24">
        <f>DATEVALUE(LEFT(Transaction[[#This Row],[timestamp]],10))</f>
        <v>44307</v>
      </c>
      <c r="D587" s="22" t="str">
        <f>TEXT(WEEKDAY(LEFT(Transaction[[#This Row],[timestamp]],10)),"dddd")</f>
        <v>Wednesday</v>
      </c>
      <c r="E587" s="18" t="s">
        <v>1163</v>
      </c>
      <c r="F587" s="18">
        <v>4</v>
      </c>
      <c r="G587" s="18">
        <v>4003</v>
      </c>
      <c r="H587" s="18" t="str">
        <f>LEFT(Transaction[[#This Row],[item_id]],2)</f>
        <v>40</v>
      </c>
      <c r="I587" s="18">
        <v>1</v>
      </c>
      <c r="J587" s="18">
        <f>Transaction[[#This Row],[quantity]]*VLOOKUP(Transaction[[#This Row],[item_id]],Item[#All],3,TRUE)</f>
        <v>445000</v>
      </c>
      <c r="K587" s="18">
        <v>65312</v>
      </c>
    </row>
    <row r="588" spans="1:11" ht="12.75">
      <c r="A588" s="24" t="s">
        <v>1164</v>
      </c>
      <c r="B588" s="32" t="str">
        <f>RIGHT(Transaction[[#This Row],[timestamp]],5)</f>
        <v>00:05</v>
      </c>
      <c r="C588" s="24">
        <f>DATEVALUE(LEFT(Transaction[[#This Row],[timestamp]],10))</f>
        <v>44307</v>
      </c>
      <c r="D588" s="22" t="str">
        <f>TEXT(WEEKDAY(LEFT(Transaction[[#This Row],[timestamp]],10)),"dddd")</f>
        <v>Wednesday</v>
      </c>
      <c r="E588" s="18" t="s">
        <v>1165</v>
      </c>
      <c r="F588" s="18">
        <v>3</v>
      </c>
      <c r="G588" s="18">
        <v>3003</v>
      </c>
      <c r="H588" s="18" t="str">
        <f>LEFT(Transaction[[#This Row],[item_id]],2)</f>
        <v>30</v>
      </c>
      <c r="I588" s="18">
        <v>1</v>
      </c>
      <c r="J588" s="18">
        <f>Transaction[[#This Row],[quantity]]*VLOOKUP(Transaction[[#This Row],[item_id]],Item[#All],3,TRUE)</f>
        <v>5490000</v>
      </c>
      <c r="K588" s="18">
        <v>52649</v>
      </c>
    </row>
    <row r="589" spans="1:11" ht="12.75">
      <c r="A589" s="24" t="s">
        <v>1166</v>
      </c>
      <c r="B589" s="32" t="str">
        <f>RIGHT(Transaction[[#This Row],[timestamp]],5)</f>
        <v>09:02</v>
      </c>
      <c r="C589" s="24">
        <f>DATEVALUE(LEFT(Transaction[[#This Row],[timestamp]],10))</f>
        <v>44308</v>
      </c>
      <c r="D589" s="22" t="str">
        <f>TEXT(WEEKDAY(LEFT(Transaction[[#This Row],[timestamp]],10)),"dddd")</f>
        <v>Thursday</v>
      </c>
      <c r="E589" s="18" t="s">
        <v>1167</v>
      </c>
      <c r="F589" s="18">
        <v>3</v>
      </c>
      <c r="G589" s="18">
        <v>3002</v>
      </c>
      <c r="H589" s="18" t="str">
        <f>LEFT(Transaction[[#This Row],[item_id]],2)</f>
        <v>30</v>
      </c>
      <c r="I589" s="18">
        <v>1</v>
      </c>
      <c r="J589" s="18">
        <f>Transaction[[#This Row],[quantity]]*VLOOKUP(Transaction[[#This Row],[item_id]],Item[#All],3,TRUE)</f>
        <v>399000</v>
      </c>
      <c r="K589" s="18">
        <v>58262</v>
      </c>
    </row>
    <row r="590" spans="1:11" ht="12.75">
      <c r="A590" s="24" t="s">
        <v>1168</v>
      </c>
      <c r="B590" s="32" t="str">
        <f>RIGHT(Transaction[[#This Row],[timestamp]],5)</f>
        <v>10:16</v>
      </c>
      <c r="C590" s="24">
        <f>DATEVALUE(LEFT(Transaction[[#This Row],[timestamp]],10))</f>
        <v>44308</v>
      </c>
      <c r="D590" s="22" t="str">
        <f>TEXT(WEEKDAY(LEFT(Transaction[[#This Row],[timestamp]],10)),"dddd")</f>
        <v>Thursday</v>
      </c>
      <c r="E590" s="18" t="s">
        <v>1169</v>
      </c>
      <c r="F590" s="18">
        <v>3</v>
      </c>
      <c r="G590" s="18">
        <v>2004</v>
      </c>
      <c r="H590" s="18" t="str">
        <f>LEFT(Transaction[[#This Row],[item_id]],2)</f>
        <v>20</v>
      </c>
      <c r="I590" s="18">
        <v>1</v>
      </c>
      <c r="J590" s="18">
        <f>Transaction[[#This Row],[quantity]]*VLOOKUP(Transaction[[#This Row],[item_id]],Item[#All],3,TRUE)</f>
        <v>4090000</v>
      </c>
      <c r="K590" s="18">
        <v>53964</v>
      </c>
    </row>
    <row r="591" spans="1:11" ht="12.75">
      <c r="A591" s="24" t="s">
        <v>1170</v>
      </c>
      <c r="B591" s="32" t="str">
        <f>RIGHT(Transaction[[#This Row],[timestamp]],5)</f>
        <v>12:04</v>
      </c>
      <c r="C591" s="24">
        <f>DATEVALUE(LEFT(Transaction[[#This Row],[timestamp]],10))</f>
        <v>44308</v>
      </c>
      <c r="D591" s="22" t="str">
        <f>TEXT(WEEKDAY(LEFT(Transaction[[#This Row],[timestamp]],10)),"dddd")</f>
        <v>Thursday</v>
      </c>
      <c r="E591" s="18" t="s">
        <v>1171</v>
      </c>
      <c r="F591" s="18">
        <v>3</v>
      </c>
      <c r="G591" s="18">
        <v>3002</v>
      </c>
      <c r="H591" s="18" t="str">
        <f>LEFT(Transaction[[#This Row],[item_id]],2)</f>
        <v>30</v>
      </c>
      <c r="I591" s="18">
        <v>1</v>
      </c>
      <c r="J591" s="18">
        <f>Transaction[[#This Row],[quantity]]*VLOOKUP(Transaction[[#This Row],[item_id]],Item[#All],3,TRUE)</f>
        <v>399000</v>
      </c>
      <c r="K591" s="18">
        <v>50522</v>
      </c>
    </row>
    <row r="592" spans="1:11" ht="12.75">
      <c r="A592" s="24" t="s">
        <v>1172</v>
      </c>
      <c r="B592" s="32" t="str">
        <f>RIGHT(Transaction[[#This Row],[timestamp]],5)</f>
        <v>12:06</v>
      </c>
      <c r="C592" s="24">
        <f>DATEVALUE(LEFT(Transaction[[#This Row],[timestamp]],10))</f>
        <v>44308</v>
      </c>
      <c r="D592" s="22" t="str">
        <f>TEXT(WEEKDAY(LEFT(Transaction[[#This Row],[timestamp]],10)),"dddd")</f>
        <v>Thursday</v>
      </c>
      <c r="E592" s="18" t="s">
        <v>1173</v>
      </c>
      <c r="F592" s="18">
        <v>3</v>
      </c>
      <c r="G592" s="18">
        <v>2001</v>
      </c>
      <c r="H592" s="18" t="str">
        <f>LEFT(Transaction[[#This Row],[item_id]],2)</f>
        <v>20</v>
      </c>
      <c r="I592" s="18">
        <v>1</v>
      </c>
      <c r="J592" s="18">
        <f>Transaction[[#This Row],[quantity]]*VLOOKUP(Transaction[[#This Row],[item_id]],Item[#All],3,TRUE)</f>
        <v>6390000</v>
      </c>
      <c r="K592" s="18">
        <v>60323</v>
      </c>
    </row>
    <row r="593" spans="1:11" ht="12.75">
      <c r="A593" s="24" t="s">
        <v>1174</v>
      </c>
      <c r="B593" s="32" t="str">
        <f>RIGHT(Transaction[[#This Row],[timestamp]],5)</f>
        <v>13:20</v>
      </c>
      <c r="C593" s="24">
        <f>DATEVALUE(LEFT(Transaction[[#This Row],[timestamp]],10))</f>
        <v>44308</v>
      </c>
      <c r="D593" s="22" t="str">
        <f>TEXT(WEEKDAY(LEFT(Transaction[[#This Row],[timestamp]],10)),"dddd")</f>
        <v>Thursday</v>
      </c>
      <c r="E593" s="18" t="s">
        <v>1175</v>
      </c>
      <c r="F593" s="18">
        <v>3</v>
      </c>
      <c r="G593" s="18">
        <v>2002</v>
      </c>
      <c r="H593" s="18" t="str">
        <f>LEFT(Transaction[[#This Row],[item_id]],2)</f>
        <v>20</v>
      </c>
      <c r="I593" s="18">
        <v>1</v>
      </c>
      <c r="J593" s="18">
        <f>Transaction[[#This Row],[quantity]]*VLOOKUP(Transaction[[#This Row],[item_id]],Item[#All],3,TRUE)</f>
        <v>10000000</v>
      </c>
      <c r="K593" s="18">
        <v>50989</v>
      </c>
    </row>
    <row r="594" spans="1:11" ht="12.75">
      <c r="A594" s="24" t="s">
        <v>1176</v>
      </c>
      <c r="B594" s="32" t="str">
        <f>RIGHT(Transaction[[#This Row],[timestamp]],5)</f>
        <v>15:14</v>
      </c>
      <c r="C594" s="24">
        <f>DATEVALUE(LEFT(Transaction[[#This Row],[timestamp]],10))</f>
        <v>44308</v>
      </c>
      <c r="D594" s="22" t="str">
        <f>TEXT(WEEKDAY(LEFT(Transaction[[#This Row],[timestamp]],10)),"dddd")</f>
        <v>Thursday</v>
      </c>
      <c r="E594" s="18" t="s">
        <v>1177</v>
      </c>
      <c r="F594" s="18">
        <v>3</v>
      </c>
      <c r="G594" s="18">
        <v>4001</v>
      </c>
      <c r="H594" s="18" t="str">
        <f>LEFT(Transaction[[#This Row],[item_id]],2)</f>
        <v>40</v>
      </c>
      <c r="I594" s="18">
        <v>1</v>
      </c>
      <c r="J594" s="18">
        <f>Transaction[[#This Row],[quantity]]*VLOOKUP(Transaction[[#This Row],[item_id]],Item[#All],3,TRUE)</f>
        <v>177000</v>
      </c>
      <c r="K594" s="18">
        <v>69250</v>
      </c>
    </row>
    <row r="595" spans="1:11" ht="12.75">
      <c r="A595" s="24" t="s">
        <v>1178</v>
      </c>
      <c r="B595" s="32" t="str">
        <f>RIGHT(Transaction[[#This Row],[timestamp]],5)</f>
        <v>22:02</v>
      </c>
      <c r="C595" s="24">
        <f>DATEVALUE(LEFT(Transaction[[#This Row],[timestamp]],10))</f>
        <v>44308</v>
      </c>
      <c r="D595" s="22" t="str">
        <f>TEXT(WEEKDAY(LEFT(Transaction[[#This Row],[timestamp]],10)),"dddd")</f>
        <v>Thursday</v>
      </c>
      <c r="E595" s="18" t="s">
        <v>1179</v>
      </c>
      <c r="F595" s="18">
        <v>3</v>
      </c>
      <c r="G595" s="18">
        <v>4001</v>
      </c>
      <c r="H595" s="18" t="str">
        <f>LEFT(Transaction[[#This Row],[item_id]],2)</f>
        <v>40</v>
      </c>
      <c r="I595" s="18">
        <v>1</v>
      </c>
      <c r="J595" s="18">
        <f>Transaction[[#This Row],[quantity]]*VLOOKUP(Transaction[[#This Row],[item_id]],Item[#All],3,TRUE)</f>
        <v>177000</v>
      </c>
      <c r="K595" s="18">
        <v>50468</v>
      </c>
    </row>
    <row r="596" spans="1:11" ht="12.75">
      <c r="A596" s="24" t="s">
        <v>1178</v>
      </c>
      <c r="B596" s="32" t="str">
        <f>RIGHT(Transaction[[#This Row],[timestamp]],5)</f>
        <v>22:02</v>
      </c>
      <c r="C596" s="24">
        <f>DATEVALUE(LEFT(Transaction[[#This Row],[timestamp]],10))</f>
        <v>44308</v>
      </c>
      <c r="D596" s="22" t="str">
        <f>TEXT(WEEKDAY(LEFT(Transaction[[#This Row],[timestamp]],10)),"dddd")</f>
        <v>Thursday</v>
      </c>
      <c r="E596" s="18" t="s">
        <v>1180</v>
      </c>
      <c r="F596" s="18">
        <v>3</v>
      </c>
      <c r="G596" s="18">
        <v>3004</v>
      </c>
      <c r="H596" s="18" t="str">
        <f>LEFT(Transaction[[#This Row],[item_id]],2)</f>
        <v>30</v>
      </c>
      <c r="I596" s="18">
        <v>1</v>
      </c>
      <c r="J596" s="18">
        <f>Transaction[[#This Row],[quantity]]*VLOOKUP(Transaction[[#This Row],[item_id]],Item[#All],3,TRUE)</f>
        <v>170000</v>
      </c>
      <c r="K596" s="18">
        <v>62390</v>
      </c>
    </row>
    <row r="597" spans="1:11" ht="12.75">
      <c r="A597" s="24" t="s">
        <v>1181</v>
      </c>
      <c r="B597" s="32" t="str">
        <f>RIGHT(Transaction[[#This Row],[timestamp]],5)</f>
        <v>23:09</v>
      </c>
      <c r="C597" s="24">
        <f>DATEVALUE(LEFT(Transaction[[#This Row],[timestamp]],10))</f>
        <v>44308</v>
      </c>
      <c r="D597" s="22" t="str">
        <f>TEXT(WEEKDAY(LEFT(Transaction[[#This Row],[timestamp]],10)),"dddd")</f>
        <v>Thursday</v>
      </c>
      <c r="E597" s="18" t="s">
        <v>1182</v>
      </c>
      <c r="F597" s="18">
        <v>3</v>
      </c>
      <c r="G597" s="18">
        <v>3002</v>
      </c>
      <c r="H597" s="18" t="str">
        <f>LEFT(Transaction[[#This Row],[item_id]],2)</f>
        <v>30</v>
      </c>
      <c r="I597" s="18">
        <v>1</v>
      </c>
      <c r="J597" s="18">
        <f>Transaction[[#This Row],[quantity]]*VLOOKUP(Transaction[[#This Row],[item_id]],Item[#All],3,TRUE)</f>
        <v>399000</v>
      </c>
      <c r="K597" s="18">
        <v>73321</v>
      </c>
    </row>
    <row r="598" spans="1:11" ht="12.75">
      <c r="A598" s="24" t="s">
        <v>1183</v>
      </c>
      <c r="B598" s="32" t="str">
        <f>RIGHT(Transaction[[#This Row],[timestamp]],5)</f>
        <v>00:04</v>
      </c>
      <c r="C598" s="24">
        <f>DATEVALUE(LEFT(Transaction[[#This Row],[timestamp]],10))</f>
        <v>44309</v>
      </c>
      <c r="D598" s="22" t="str">
        <f>TEXT(WEEKDAY(LEFT(Transaction[[#This Row],[timestamp]],10)),"dddd")</f>
        <v>Friday</v>
      </c>
      <c r="E598" s="18" t="s">
        <v>1184</v>
      </c>
      <c r="F598" s="18">
        <v>3</v>
      </c>
      <c r="G598" s="18">
        <v>2002</v>
      </c>
      <c r="H598" s="18" t="str">
        <f>LEFT(Transaction[[#This Row],[item_id]],2)</f>
        <v>20</v>
      </c>
      <c r="I598" s="18">
        <v>1</v>
      </c>
      <c r="J598" s="18">
        <f>Transaction[[#This Row],[quantity]]*VLOOKUP(Transaction[[#This Row],[item_id]],Item[#All],3,TRUE)</f>
        <v>10000000</v>
      </c>
      <c r="K598" s="18">
        <v>49796</v>
      </c>
    </row>
    <row r="599" spans="1:11" ht="12.75">
      <c r="A599" s="24" t="s">
        <v>1185</v>
      </c>
      <c r="B599" s="32" t="str">
        <f>RIGHT(Transaction[[#This Row],[timestamp]],5)</f>
        <v>00:58</v>
      </c>
      <c r="C599" s="24">
        <f>DATEVALUE(LEFT(Transaction[[#This Row],[timestamp]],10))</f>
        <v>44309</v>
      </c>
      <c r="D599" s="22" t="str">
        <f>TEXT(WEEKDAY(LEFT(Transaction[[#This Row],[timestamp]],10)),"dddd")</f>
        <v>Friday</v>
      </c>
      <c r="E599" s="18" t="s">
        <v>1186</v>
      </c>
      <c r="F599" s="18">
        <v>3</v>
      </c>
      <c r="G599" s="18">
        <v>1005</v>
      </c>
      <c r="H599" s="18" t="str">
        <f>LEFT(Transaction[[#This Row],[item_id]],2)</f>
        <v>10</v>
      </c>
      <c r="I599" s="18">
        <v>1</v>
      </c>
      <c r="J599" s="18">
        <f>Transaction[[#This Row],[quantity]]*VLOOKUP(Transaction[[#This Row],[item_id]],Item[#All],3,TRUE)</f>
        <v>4690000</v>
      </c>
      <c r="K599" s="18">
        <v>73828</v>
      </c>
    </row>
    <row r="600" spans="1:11" ht="12.75">
      <c r="A600" s="24" t="s">
        <v>1187</v>
      </c>
      <c r="B600" s="32" t="str">
        <f>RIGHT(Transaction[[#This Row],[timestamp]],5)</f>
        <v>20:11</v>
      </c>
      <c r="C600" s="24">
        <f>DATEVALUE(LEFT(Transaction[[#This Row],[timestamp]],10))</f>
        <v>44309</v>
      </c>
      <c r="D600" s="22" t="str">
        <f>TEXT(WEEKDAY(LEFT(Transaction[[#This Row],[timestamp]],10)),"dddd")</f>
        <v>Friday</v>
      </c>
      <c r="E600" s="18" t="s">
        <v>1188</v>
      </c>
      <c r="F600" s="18">
        <v>3</v>
      </c>
      <c r="G600" s="18">
        <v>4005</v>
      </c>
      <c r="H600" s="18" t="str">
        <f>LEFT(Transaction[[#This Row],[item_id]],2)</f>
        <v>40</v>
      </c>
      <c r="I600" s="18">
        <v>3</v>
      </c>
      <c r="J600" s="18">
        <f>Transaction[[#This Row],[quantity]]*VLOOKUP(Transaction[[#This Row],[item_id]],Item[#All],3,TRUE)</f>
        <v>660000</v>
      </c>
      <c r="K600" s="18">
        <v>48683</v>
      </c>
    </row>
    <row r="601" spans="1:11" ht="12.75">
      <c r="A601" s="24" t="s">
        <v>1189</v>
      </c>
      <c r="B601" s="32" t="str">
        <f>RIGHT(Transaction[[#This Row],[timestamp]],5)</f>
        <v>21:07</v>
      </c>
      <c r="C601" s="24">
        <f>DATEVALUE(LEFT(Transaction[[#This Row],[timestamp]],10))</f>
        <v>44309</v>
      </c>
      <c r="D601" s="22" t="str">
        <f>TEXT(WEEKDAY(LEFT(Transaction[[#This Row],[timestamp]],10)),"dddd")</f>
        <v>Friday</v>
      </c>
      <c r="E601" s="18" t="s">
        <v>1190</v>
      </c>
      <c r="F601" s="18">
        <v>3</v>
      </c>
      <c r="G601" s="18">
        <v>4003</v>
      </c>
      <c r="H601" s="18" t="str">
        <f>LEFT(Transaction[[#This Row],[item_id]],2)</f>
        <v>40</v>
      </c>
      <c r="I601" s="18">
        <v>1</v>
      </c>
      <c r="J601" s="18">
        <f>Transaction[[#This Row],[quantity]]*VLOOKUP(Transaction[[#This Row],[item_id]],Item[#All],3,TRUE)</f>
        <v>445000</v>
      </c>
      <c r="K601" s="18">
        <v>52749</v>
      </c>
    </row>
    <row r="602" spans="1:11" ht="12.75">
      <c r="A602" s="24" t="s">
        <v>1191</v>
      </c>
      <c r="B602" s="32" t="str">
        <f>RIGHT(Transaction[[#This Row],[timestamp]],5)</f>
        <v>22:17</v>
      </c>
      <c r="C602" s="24">
        <f>DATEVALUE(LEFT(Transaction[[#This Row],[timestamp]],10))</f>
        <v>44309</v>
      </c>
      <c r="D602" s="22" t="str">
        <f>TEXT(WEEKDAY(LEFT(Transaction[[#This Row],[timestamp]],10)),"dddd")</f>
        <v>Friday</v>
      </c>
      <c r="E602" s="18" t="s">
        <v>1192</v>
      </c>
      <c r="F602" s="18">
        <v>3</v>
      </c>
      <c r="G602" s="18">
        <v>4003</v>
      </c>
      <c r="H602" s="18" t="str">
        <f>LEFT(Transaction[[#This Row],[item_id]],2)</f>
        <v>40</v>
      </c>
      <c r="I602" s="18">
        <v>1</v>
      </c>
      <c r="J602" s="18">
        <f>Transaction[[#This Row],[quantity]]*VLOOKUP(Transaction[[#This Row],[item_id]],Item[#All],3,TRUE)</f>
        <v>445000</v>
      </c>
      <c r="K602" s="18">
        <v>73183</v>
      </c>
    </row>
    <row r="603" spans="1:11" ht="12.75">
      <c r="A603" s="24" t="s">
        <v>1193</v>
      </c>
      <c r="B603" s="32" t="str">
        <f>RIGHT(Transaction[[#This Row],[timestamp]],5)</f>
        <v>07:06</v>
      </c>
      <c r="C603" s="24">
        <f>DATEVALUE(LEFT(Transaction[[#This Row],[timestamp]],10))</f>
        <v>44310</v>
      </c>
      <c r="D603" s="22" t="str">
        <f>TEXT(WEEKDAY(LEFT(Transaction[[#This Row],[timestamp]],10)),"dddd")</f>
        <v>Saturday</v>
      </c>
      <c r="E603" s="18" t="s">
        <v>1194</v>
      </c>
      <c r="F603" s="18">
        <v>3</v>
      </c>
      <c r="G603" s="18">
        <v>4001</v>
      </c>
      <c r="H603" s="18" t="str">
        <f>LEFT(Transaction[[#This Row],[item_id]],2)</f>
        <v>40</v>
      </c>
      <c r="I603" s="18">
        <v>1</v>
      </c>
      <c r="J603" s="18">
        <f>Transaction[[#This Row],[quantity]]*VLOOKUP(Transaction[[#This Row],[item_id]],Item[#All],3,TRUE)</f>
        <v>177000</v>
      </c>
      <c r="K603" s="18">
        <v>74707</v>
      </c>
    </row>
    <row r="604" spans="1:11" ht="12.75">
      <c r="A604" s="24" t="s">
        <v>1195</v>
      </c>
      <c r="B604" s="32" t="str">
        <f>RIGHT(Transaction[[#This Row],[timestamp]],5)</f>
        <v>09:12</v>
      </c>
      <c r="C604" s="24">
        <f>DATEVALUE(LEFT(Transaction[[#This Row],[timestamp]],10))</f>
        <v>44310</v>
      </c>
      <c r="D604" s="22" t="str">
        <f>TEXT(WEEKDAY(LEFT(Transaction[[#This Row],[timestamp]],10)),"dddd")</f>
        <v>Saturday</v>
      </c>
      <c r="E604" s="18" t="s">
        <v>1196</v>
      </c>
      <c r="F604" s="18">
        <v>3</v>
      </c>
      <c r="G604" s="18">
        <v>4003</v>
      </c>
      <c r="H604" s="18" t="str">
        <f>LEFT(Transaction[[#This Row],[item_id]],2)</f>
        <v>40</v>
      </c>
      <c r="I604" s="18">
        <v>1</v>
      </c>
      <c r="J604" s="18">
        <f>Transaction[[#This Row],[quantity]]*VLOOKUP(Transaction[[#This Row],[item_id]],Item[#All],3,TRUE)</f>
        <v>445000</v>
      </c>
      <c r="K604" s="18">
        <v>51157</v>
      </c>
    </row>
    <row r="605" spans="1:11" ht="12.75">
      <c r="A605" s="24" t="s">
        <v>1197</v>
      </c>
      <c r="B605" s="32" t="str">
        <f>RIGHT(Transaction[[#This Row],[timestamp]],5)</f>
        <v>12:31</v>
      </c>
      <c r="C605" s="24">
        <f>DATEVALUE(LEFT(Transaction[[#This Row],[timestamp]],10))</f>
        <v>44310</v>
      </c>
      <c r="D605" s="22" t="str">
        <f>TEXT(WEEKDAY(LEFT(Transaction[[#This Row],[timestamp]],10)),"dddd")</f>
        <v>Saturday</v>
      </c>
      <c r="E605" s="18" t="s">
        <v>1198</v>
      </c>
      <c r="F605" s="18">
        <v>3</v>
      </c>
      <c r="G605" s="18">
        <v>4005</v>
      </c>
      <c r="H605" s="18" t="str">
        <f>LEFT(Transaction[[#This Row],[item_id]],2)</f>
        <v>40</v>
      </c>
      <c r="I605" s="18">
        <v>1</v>
      </c>
      <c r="J605" s="18">
        <f>Transaction[[#This Row],[quantity]]*VLOOKUP(Transaction[[#This Row],[item_id]],Item[#All],3,TRUE)</f>
        <v>220000</v>
      </c>
      <c r="K605" s="18">
        <v>52747</v>
      </c>
    </row>
    <row r="606" spans="1:11" ht="12.75">
      <c r="A606" s="24" t="s">
        <v>1199</v>
      </c>
      <c r="B606" s="32" t="str">
        <f>RIGHT(Transaction[[#This Row],[timestamp]],5)</f>
        <v>13:05</v>
      </c>
      <c r="C606" s="24">
        <f>DATEVALUE(LEFT(Transaction[[#This Row],[timestamp]],10))</f>
        <v>44310</v>
      </c>
      <c r="D606" s="22" t="str">
        <f>TEXT(WEEKDAY(LEFT(Transaction[[#This Row],[timestamp]],10)),"dddd")</f>
        <v>Saturday</v>
      </c>
      <c r="E606" s="18" t="s">
        <v>1200</v>
      </c>
      <c r="F606" s="18">
        <v>3</v>
      </c>
      <c r="G606" s="18">
        <v>4005</v>
      </c>
      <c r="H606" s="18" t="str">
        <f>LEFT(Transaction[[#This Row],[item_id]],2)</f>
        <v>40</v>
      </c>
      <c r="I606" s="18">
        <v>1</v>
      </c>
      <c r="J606" s="18">
        <f>Transaction[[#This Row],[quantity]]*VLOOKUP(Transaction[[#This Row],[item_id]],Item[#All],3,TRUE)</f>
        <v>220000</v>
      </c>
      <c r="K606" s="18">
        <v>51699</v>
      </c>
    </row>
    <row r="607" spans="1:11" ht="12.75">
      <c r="A607" s="24" t="s">
        <v>1201</v>
      </c>
      <c r="B607" s="32" t="str">
        <f>RIGHT(Transaction[[#This Row],[timestamp]],5)</f>
        <v>13:18</v>
      </c>
      <c r="C607" s="24">
        <f>DATEVALUE(LEFT(Transaction[[#This Row],[timestamp]],10))</f>
        <v>44310</v>
      </c>
      <c r="D607" s="22" t="str">
        <f>TEXT(WEEKDAY(LEFT(Transaction[[#This Row],[timestamp]],10)),"dddd")</f>
        <v>Saturday</v>
      </c>
      <c r="E607" s="18" t="s">
        <v>1202</v>
      </c>
      <c r="F607" s="18">
        <v>3</v>
      </c>
      <c r="G607" s="18">
        <v>4004</v>
      </c>
      <c r="H607" s="18" t="str">
        <f>LEFT(Transaction[[#This Row],[item_id]],2)</f>
        <v>40</v>
      </c>
      <c r="I607" s="18">
        <v>1</v>
      </c>
      <c r="J607" s="18">
        <f>Transaction[[#This Row],[quantity]]*VLOOKUP(Transaction[[#This Row],[item_id]],Item[#All],3,TRUE)</f>
        <v>685000</v>
      </c>
      <c r="K607" s="18">
        <v>67310</v>
      </c>
    </row>
    <row r="608" spans="1:11" ht="12.75">
      <c r="A608" s="24" t="s">
        <v>1201</v>
      </c>
      <c r="B608" s="32" t="str">
        <f>RIGHT(Transaction[[#This Row],[timestamp]],5)</f>
        <v>13:18</v>
      </c>
      <c r="C608" s="24">
        <f>DATEVALUE(LEFT(Transaction[[#This Row],[timestamp]],10))</f>
        <v>44310</v>
      </c>
      <c r="D608" s="22" t="str">
        <f>TEXT(WEEKDAY(LEFT(Transaction[[#This Row],[timestamp]],10)),"dddd")</f>
        <v>Saturday</v>
      </c>
      <c r="E608" s="18" t="s">
        <v>1202</v>
      </c>
      <c r="F608" s="18">
        <v>3</v>
      </c>
      <c r="G608" s="18">
        <v>3005</v>
      </c>
      <c r="H608" s="18" t="str">
        <f>LEFT(Transaction[[#This Row],[item_id]],2)</f>
        <v>30</v>
      </c>
      <c r="I608" s="18">
        <v>1</v>
      </c>
      <c r="J608" s="18">
        <f>Transaction[[#This Row],[quantity]]*VLOOKUP(Transaction[[#This Row],[item_id]],Item[#All],3,TRUE)</f>
        <v>8990000</v>
      </c>
      <c r="K608" s="18">
        <v>59522</v>
      </c>
    </row>
    <row r="609" spans="1:11" ht="12.75">
      <c r="A609" s="24" t="s">
        <v>1203</v>
      </c>
      <c r="B609" s="32" t="str">
        <f>RIGHT(Transaction[[#This Row],[timestamp]],5)</f>
        <v>20:05</v>
      </c>
      <c r="C609" s="24">
        <f>DATEVALUE(LEFT(Transaction[[#This Row],[timestamp]],10))</f>
        <v>44310</v>
      </c>
      <c r="D609" s="22" t="str">
        <f>TEXT(WEEKDAY(LEFT(Transaction[[#This Row],[timestamp]],10)),"dddd")</f>
        <v>Saturday</v>
      </c>
      <c r="E609" s="18" t="s">
        <v>1204</v>
      </c>
      <c r="F609" s="18">
        <v>3</v>
      </c>
      <c r="G609" s="18">
        <v>4001</v>
      </c>
      <c r="H609" s="18" t="str">
        <f>LEFT(Transaction[[#This Row],[item_id]],2)</f>
        <v>40</v>
      </c>
      <c r="I609" s="18">
        <v>1</v>
      </c>
      <c r="J609" s="18">
        <f>Transaction[[#This Row],[quantity]]*VLOOKUP(Transaction[[#This Row],[item_id]],Item[#All],3,TRUE)</f>
        <v>177000</v>
      </c>
      <c r="K609" s="19">
        <v>48791</v>
      </c>
    </row>
    <row r="610" spans="1:11" ht="12.75">
      <c r="A610" s="24" t="s">
        <v>1205</v>
      </c>
      <c r="B610" s="32" t="str">
        <f>RIGHT(Transaction[[#This Row],[timestamp]],5)</f>
        <v>20:23</v>
      </c>
      <c r="C610" s="24">
        <f>DATEVALUE(LEFT(Transaction[[#This Row],[timestamp]],10))</f>
        <v>44310</v>
      </c>
      <c r="D610" s="22" t="str">
        <f>TEXT(WEEKDAY(LEFT(Transaction[[#This Row],[timestamp]],10)),"dddd")</f>
        <v>Saturday</v>
      </c>
      <c r="E610" s="18" t="s">
        <v>1206</v>
      </c>
      <c r="F610" s="18">
        <v>1</v>
      </c>
      <c r="G610" s="18">
        <v>4003</v>
      </c>
      <c r="H610" s="18" t="str">
        <f>LEFT(Transaction[[#This Row],[item_id]],2)</f>
        <v>40</v>
      </c>
      <c r="I610" s="18">
        <v>1</v>
      </c>
      <c r="J610" s="18">
        <f>Transaction[[#This Row],[quantity]]*VLOOKUP(Transaction[[#This Row],[item_id]],Item[#All],3,TRUE)</f>
        <v>445000</v>
      </c>
      <c r="K610" s="18">
        <v>56884</v>
      </c>
    </row>
    <row r="611" spans="1:11" ht="12.75">
      <c r="A611" s="24" t="s">
        <v>1207</v>
      </c>
      <c r="B611" s="32" t="str">
        <f>RIGHT(Transaction[[#This Row],[timestamp]],5)</f>
        <v>23:18</v>
      </c>
      <c r="C611" s="24">
        <f>DATEVALUE(LEFT(Transaction[[#This Row],[timestamp]],10))</f>
        <v>44310</v>
      </c>
      <c r="D611" s="22" t="str">
        <f>TEXT(WEEKDAY(LEFT(Transaction[[#This Row],[timestamp]],10)),"dddd")</f>
        <v>Saturday</v>
      </c>
      <c r="E611" s="18" t="s">
        <v>1208</v>
      </c>
      <c r="F611" s="18">
        <v>3</v>
      </c>
      <c r="G611" s="18">
        <v>4003</v>
      </c>
      <c r="H611" s="18" t="str">
        <f>LEFT(Transaction[[#This Row],[item_id]],2)</f>
        <v>40</v>
      </c>
      <c r="I611" s="18">
        <v>2</v>
      </c>
      <c r="J611" s="18">
        <f>Transaction[[#This Row],[quantity]]*VLOOKUP(Transaction[[#This Row],[item_id]],Item[#All],3,TRUE)</f>
        <v>890000</v>
      </c>
      <c r="K611" s="18">
        <v>51982</v>
      </c>
    </row>
    <row r="612" spans="1:11" ht="12.75">
      <c r="A612" s="24" t="s">
        <v>1209</v>
      </c>
      <c r="B612" s="32" t="str">
        <f>RIGHT(Transaction[[#This Row],[timestamp]],5)</f>
        <v>06:21</v>
      </c>
      <c r="C612" s="24">
        <f>DATEVALUE(LEFT(Transaction[[#This Row],[timestamp]],10))</f>
        <v>44311</v>
      </c>
      <c r="D612" s="22" t="str">
        <f>TEXT(WEEKDAY(LEFT(Transaction[[#This Row],[timestamp]],10)),"dddd")</f>
        <v>Sunday</v>
      </c>
      <c r="E612" s="18" t="s">
        <v>1210</v>
      </c>
      <c r="F612" s="18">
        <v>3</v>
      </c>
      <c r="G612" s="18">
        <v>3005</v>
      </c>
      <c r="H612" s="18" t="str">
        <f>LEFT(Transaction[[#This Row],[item_id]],2)</f>
        <v>30</v>
      </c>
      <c r="I612" s="18">
        <v>1</v>
      </c>
      <c r="J612" s="18">
        <f>Transaction[[#This Row],[quantity]]*VLOOKUP(Transaction[[#This Row],[item_id]],Item[#All],3,TRUE)</f>
        <v>8990000</v>
      </c>
      <c r="K612" s="18">
        <v>54409</v>
      </c>
    </row>
    <row r="613" spans="1:11" ht="12.75">
      <c r="A613" s="24" t="s">
        <v>1211</v>
      </c>
      <c r="B613" s="32" t="str">
        <f>RIGHT(Transaction[[#This Row],[timestamp]],5)</f>
        <v>07:05</v>
      </c>
      <c r="C613" s="24">
        <f>DATEVALUE(LEFT(Transaction[[#This Row],[timestamp]],10))</f>
        <v>44311</v>
      </c>
      <c r="D613" s="22" t="str">
        <f>TEXT(WEEKDAY(LEFT(Transaction[[#This Row],[timestamp]],10)),"dddd")</f>
        <v>Sunday</v>
      </c>
      <c r="E613" s="18" t="s">
        <v>1212</v>
      </c>
      <c r="F613" s="18">
        <v>3</v>
      </c>
      <c r="G613" s="18">
        <v>4003</v>
      </c>
      <c r="H613" s="18" t="str">
        <f>LEFT(Transaction[[#This Row],[item_id]],2)</f>
        <v>40</v>
      </c>
      <c r="I613" s="18">
        <v>1</v>
      </c>
      <c r="J613" s="18">
        <f>Transaction[[#This Row],[quantity]]*VLOOKUP(Transaction[[#This Row],[item_id]],Item[#All],3,TRUE)</f>
        <v>445000</v>
      </c>
      <c r="K613" s="18">
        <v>55321</v>
      </c>
    </row>
    <row r="614" spans="1:11" ht="12.75">
      <c r="A614" s="24" t="s">
        <v>1211</v>
      </c>
      <c r="B614" s="32" t="str">
        <f>RIGHT(Transaction[[#This Row],[timestamp]],5)</f>
        <v>07:05</v>
      </c>
      <c r="C614" s="24">
        <f>DATEVALUE(LEFT(Transaction[[#This Row],[timestamp]],10))</f>
        <v>44311</v>
      </c>
      <c r="D614" s="22" t="str">
        <f>TEXT(WEEKDAY(LEFT(Transaction[[#This Row],[timestamp]],10)),"dddd")</f>
        <v>Sunday</v>
      </c>
      <c r="E614" s="18" t="s">
        <v>1213</v>
      </c>
      <c r="F614" s="18">
        <v>3</v>
      </c>
      <c r="G614" s="18">
        <v>3005</v>
      </c>
      <c r="H614" s="18" t="str">
        <f>LEFT(Transaction[[#This Row],[item_id]],2)</f>
        <v>30</v>
      </c>
      <c r="I614" s="18">
        <v>1</v>
      </c>
      <c r="J614" s="18">
        <f>Transaction[[#This Row],[quantity]]*VLOOKUP(Transaction[[#This Row],[item_id]],Item[#All],3,TRUE)</f>
        <v>8990000</v>
      </c>
      <c r="K614" s="18">
        <v>55316</v>
      </c>
    </row>
    <row r="615" spans="1:11" ht="12.75">
      <c r="A615" s="24" t="s">
        <v>1214</v>
      </c>
      <c r="B615" s="32" t="str">
        <f>RIGHT(Transaction[[#This Row],[timestamp]],5)</f>
        <v>12:10</v>
      </c>
      <c r="C615" s="24">
        <f>DATEVALUE(LEFT(Transaction[[#This Row],[timestamp]],10))</f>
        <v>44311</v>
      </c>
      <c r="D615" s="22" t="str">
        <f>TEXT(WEEKDAY(LEFT(Transaction[[#This Row],[timestamp]],10)),"dddd")</f>
        <v>Sunday</v>
      </c>
      <c r="E615" s="18" t="s">
        <v>1215</v>
      </c>
      <c r="F615" s="18">
        <v>3</v>
      </c>
      <c r="G615" s="18">
        <v>4002</v>
      </c>
      <c r="H615" s="18" t="str">
        <f>LEFT(Transaction[[#This Row],[item_id]],2)</f>
        <v>40</v>
      </c>
      <c r="I615" s="18">
        <v>1</v>
      </c>
      <c r="J615" s="18">
        <f>Transaction[[#This Row],[quantity]]*VLOOKUP(Transaction[[#This Row],[item_id]],Item[#All],3,TRUE)</f>
        <v>350000</v>
      </c>
      <c r="K615" s="18">
        <v>51957</v>
      </c>
    </row>
    <row r="616" spans="1:11" ht="12.75">
      <c r="A616" s="24" t="s">
        <v>1216</v>
      </c>
      <c r="B616" s="32" t="str">
        <f>RIGHT(Transaction[[#This Row],[timestamp]],5)</f>
        <v>12:12</v>
      </c>
      <c r="C616" s="24">
        <f>DATEVALUE(LEFT(Transaction[[#This Row],[timestamp]],10))</f>
        <v>44311</v>
      </c>
      <c r="D616" s="22" t="str">
        <f>TEXT(WEEKDAY(LEFT(Transaction[[#This Row],[timestamp]],10)),"dddd")</f>
        <v>Sunday</v>
      </c>
      <c r="E616" s="18" t="s">
        <v>1217</v>
      </c>
      <c r="F616" s="18">
        <v>3</v>
      </c>
      <c r="G616" s="18">
        <v>3005</v>
      </c>
      <c r="H616" s="18" t="str">
        <f>LEFT(Transaction[[#This Row],[item_id]],2)</f>
        <v>30</v>
      </c>
      <c r="I616" s="18">
        <v>1</v>
      </c>
      <c r="J616" s="18">
        <f>Transaction[[#This Row],[quantity]]*VLOOKUP(Transaction[[#This Row],[item_id]],Item[#All],3,TRUE)</f>
        <v>8990000</v>
      </c>
      <c r="K616" s="18">
        <v>48395</v>
      </c>
    </row>
    <row r="617" spans="1:11" ht="12.75">
      <c r="A617" s="24" t="s">
        <v>1218</v>
      </c>
      <c r="B617" s="32" t="str">
        <f>RIGHT(Transaction[[#This Row],[timestamp]],5)</f>
        <v>17:38</v>
      </c>
      <c r="C617" s="24">
        <f>DATEVALUE(LEFT(Transaction[[#This Row],[timestamp]],10))</f>
        <v>44311</v>
      </c>
      <c r="D617" s="22" t="str">
        <f>TEXT(WEEKDAY(LEFT(Transaction[[#This Row],[timestamp]],10)),"dddd")</f>
        <v>Sunday</v>
      </c>
      <c r="E617" s="18" t="s">
        <v>1219</v>
      </c>
      <c r="F617" s="18">
        <v>3</v>
      </c>
      <c r="G617" s="18">
        <v>4001</v>
      </c>
      <c r="H617" s="18" t="str">
        <f>LEFT(Transaction[[#This Row],[item_id]],2)</f>
        <v>40</v>
      </c>
      <c r="I617" s="18">
        <v>1</v>
      </c>
      <c r="J617" s="18">
        <f>Transaction[[#This Row],[quantity]]*VLOOKUP(Transaction[[#This Row],[item_id]],Item[#All],3,TRUE)</f>
        <v>177000</v>
      </c>
      <c r="K617" s="18">
        <v>61329</v>
      </c>
    </row>
    <row r="618" spans="1:11" ht="12.75">
      <c r="A618" s="24" t="s">
        <v>1220</v>
      </c>
      <c r="B618" s="32" t="str">
        <f>RIGHT(Transaction[[#This Row],[timestamp]],5)</f>
        <v>21:53</v>
      </c>
      <c r="C618" s="24">
        <f>DATEVALUE(LEFT(Transaction[[#This Row],[timestamp]],10))</f>
        <v>44311</v>
      </c>
      <c r="D618" s="22" t="str">
        <f>TEXT(WEEKDAY(LEFT(Transaction[[#This Row],[timestamp]],10)),"dddd")</f>
        <v>Sunday</v>
      </c>
      <c r="E618" s="18" t="s">
        <v>1221</v>
      </c>
      <c r="F618" s="18">
        <v>3</v>
      </c>
      <c r="G618" s="18">
        <v>3004</v>
      </c>
      <c r="H618" s="18" t="str">
        <f>LEFT(Transaction[[#This Row],[item_id]],2)</f>
        <v>30</v>
      </c>
      <c r="I618" s="18">
        <v>1</v>
      </c>
      <c r="J618" s="18">
        <f>Transaction[[#This Row],[quantity]]*VLOOKUP(Transaction[[#This Row],[item_id]],Item[#All],3,TRUE)</f>
        <v>170000</v>
      </c>
      <c r="K618" s="18">
        <v>61371</v>
      </c>
    </row>
    <row r="619" spans="1:11" ht="12.75">
      <c r="A619" s="24" t="s">
        <v>1222</v>
      </c>
      <c r="B619" s="32" t="str">
        <f>RIGHT(Transaction[[#This Row],[timestamp]],5)</f>
        <v>22:33</v>
      </c>
      <c r="C619" s="24">
        <f>DATEVALUE(LEFT(Transaction[[#This Row],[timestamp]],10))</f>
        <v>44311</v>
      </c>
      <c r="D619" s="22" t="str">
        <f>TEXT(WEEKDAY(LEFT(Transaction[[#This Row],[timestamp]],10)),"dddd")</f>
        <v>Sunday</v>
      </c>
      <c r="E619" s="18" t="s">
        <v>1223</v>
      </c>
      <c r="F619" s="18">
        <v>3</v>
      </c>
      <c r="G619" s="18">
        <v>4004</v>
      </c>
      <c r="H619" s="18" t="str">
        <f>LEFT(Transaction[[#This Row],[item_id]],2)</f>
        <v>40</v>
      </c>
      <c r="I619" s="18">
        <v>1</v>
      </c>
      <c r="J619" s="18">
        <f>Transaction[[#This Row],[quantity]]*VLOOKUP(Transaction[[#This Row],[item_id]],Item[#All],3,TRUE)</f>
        <v>685000</v>
      </c>
      <c r="K619" s="18">
        <v>66424</v>
      </c>
    </row>
    <row r="620" spans="1:11" ht="12.75">
      <c r="A620" s="24" t="s">
        <v>1224</v>
      </c>
      <c r="B620" s="32" t="str">
        <f>RIGHT(Transaction[[#This Row],[timestamp]],5)</f>
        <v>22:55</v>
      </c>
      <c r="C620" s="24">
        <f>DATEVALUE(LEFT(Transaction[[#This Row],[timestamp]],10))</f>
        <v>44311</v>
      </c>
      <c r="D620" s="22" t="str">
        <f>TEXT(WEEKDAY(LEFT(Transaction[[#This Row],[timestamp]],10)),"dddd")</f>
        <v>Sunday</v>
      </c>
      <c r="E620" s="18" t="s">
        <v>1225</v>
      </c>
      <c r="F620" s="18">
        <v>3</v>
      </c>
      <c r="G620" s="18">
        <v>3002</v>
      </c>
      <c r="H620" s="18" t="str">
        <f>LEFT(Transaction[[#This Row],[item_id]],2)</f>
        <v>30</v>
      </c>
      <c r="I620" s="18">
        <v>1</v>
      </c>
      <c r="J620" s="18">
        <f>Transaction[[#This Row],[quantity]]*VLOOKUP(Transaction[[#This Row],[item_id]],Item[#All],3,TRUE)</f>
        <v>399000</v>
      </c>
      <c r="K620" s="18">
        <v>56519</v>
      </c>
    </row>
    <row r="621" spans="1:11" ht="12.75">
      <c r="A621" s="24" t="s">
        <v>1224</v>
      </c>
      <c r="B621" s="32" t="str">
        <f>RIGHT(Transaction[[#This Row],[timestamp]],5)</f>
        <v>22:55</v>
      </c>
      <c r="C621" s="24">
        <f>DATEVALUE(LEFT(Transaction[[#This Row],[timestamp]],10))</f>
        <v>44311</v>
      </c>
      <c r="D621" s="22" t="str">
        <f>TEXT(WEEKDAY(LEFT(Transaction[[#This Row],[timestamp]],10)),"dddd")</f>
        <v>Sunday</v>
      </c>
      <c r="E621" s="18" t="s">
        <v>1225</v>
      </c>
      <c r="F621" s="18">
        <v>3</v>
      </c>
      <c r="G621" s="18">
        <v>4002</v>
      </c>
      <c r="H621" s="18" t="str">
        <f>LEFT(Transaction[[#This Row],[item_id]],2)</f>
        <v>40</v>
      </c>
      <c r="I621" s="18">
        <v>1</v>
      </c>
      <c r="J621" s="18">
        <f>Transaction[[#This Row],[quantity]]*VLOOKUP(Transaction[[#This Row],[item_id]],Item[#All],3,TRUE)</f>
        <v>350000</v>
      </c>
      <c r="K621" s="18">
        <v>58450</v>
      </c>
    </row>
    <row r="622" spans="1:11" ht="12.75">
      <c r="A622" s="24" t="s">
        <v>1226</v>
      </c>
      <c r="B622" s="32" t="str">
        <f>RIGHT(Transaction[[#This Row],[timestamp]],5)</f>
        <v>23:16</v>
      </c>
      <c r="C622" s="24">
        <f>DATEVALUE(LEFT(Transaction[[#This Row],[timestamp]],10))</f>
        <v>44311</v>
      </c>
      <c r="D622" s="22" t="str">
        <f>TEXT(WEEKDAY(LEFT(Transaction[[#This Row],[timestamp]],10)),"dddd")</f>
        <v>Sunday</v>
      </c>
      <c r="E622" s="18" t="s">
        <v>1227</v>
      </c>
      <c r="F622" s="18">
        <v>3</v>
      </c>
      <c r="G622" s="18">
        <v>4001</v>
      </c>
      <c r="H622" s="18" t="str">
        <f>LEFT(Transaction[[#This Row],[item_id]],2)</f>
        <v>40</v>
      </c>
      <c r="I622" s="18">
        <v>1</v>
      </c>
      <c r="J622" s="18">
        <f>Transaction[[#This Row],[quantity]]*VLOOKUP(Transaction[[#This Row],[item_id]],Item[#All],3,TRUE)</f>
        <v>177000</v>
      </c>
      <c r="K622" s="18">
        <v>54173</v>
      </c>
    </row>
    <row r="623" spans="1:11" ht="12.75">
      <c r="A623" s="24" t="s">
        <v>1226</v>
      </c>
      <c r="B623" s="32" t="str">
        <f>RIGHT(Transaction[[#This Row],[timestamp]],5)</f>
        <v>23:16</v>
      </c>
      <c r="C623" s="24">
        <f>DATEVALUE(LEFT(Transaction[[#This Row],[timestamp]],10))</f>
        <v>44311</v>
      </c>
      <c r="D623" s="22" t="str">
        <f>TEXT(WEEKDAY(LEFT(Transaction[[#This Row],[timestamp]],10)),"dddd")</f>
        <v>Sunday</v>
      </c>
      <c r="E623" s="18" t="s">
        <v>1227</v>
      </c>
      <c r="F623" s="18">
        <v>3</v>
      </c>
      <c r="G623" s="18">
        <v>3003</v>
      </c>
      <c r="H623" s="18" t="str">
        <f>LEFT(Transaction[[#This Row],[item_id]],2)</f>
        <v>30</v>
      </c>
      <c r="I623" s="18">
        <v>1</v>
      </c>
      <c r="J623" s="18">
        <f>Transaction[[#This Row],[quantity]]*VLOOKUP(Transaction[[#This Row],[item_id]],Item[#All],3,TRUE)</f>
        <v>5490000</v>
      </c>
      <c r="K623" s="18">
        <v>51642</v>
      </c>
    </row>
    <row r="624" spans="1:11" ht="12.75">
      <c r="A624" s="24" t="s">
        <v>1228</v>
      </c>
      <c r="B624" s="32" t="str">
        <f>RIGHT(Transaction[[#This Row],[timestamp]],5)</f>
        <v>23:56</v>
      </c>
      <c r="C624" s="24">
        <f>DATEVALUE(LEFT(Transaction[[#This Row],[timestamp]],10))</f>
        <v>44311</v>
      </c>
      <c r="D624" s="22" t="str">
        <f>TEXT(WEEKDAY(LEFT(Transaction[[#This Row],[timestamp]],10)),"dddd")</f>
        <v>Sunday</v>
      </c>
      <c r="E624" s="18" t="s">
        <v>1229</v>
      </c>
      <c r="F624" s="18">
        <v>3</v>
      </c>
      <c r="G624" s="18">
        <v>4003</v>
      </c>
      <c r="H624" s="18" t="str">
        <f>LEFT(Transaction[[#This Row],[item_id]],2)</f>
        <v>40</v>
      </c>
      <c r="I624" s="18">
        <v>1</v>
      </c>
      <c r="J624" s="18">
        <f>Transaction[[#This Row],[quantity]]*VLOOKUP(Transaction[[#This Row],[item_id]],Item[#All],3,TRUE)</f>
        <v>445000</v>
      </c>
      <c r="K624" s="18">
        <v>67435</v>
      </c>
    </row>
    <row r="625" spans="1:11" ht="12.75">
      <c r="A625" s="24" t="s">
        <v>1230</v>
      </c>
      <c r="B625" s="32" t="str">
        <f>RIGHT(Transaction[[#This Row],[timestamp]],5)</f>
        <v>11:00</v>
      </c>
      <c r="C625" s="24">
        <f>DATEVALUE(LEFT(Transaction[[#This Row],[timestamp]],10))</f>
        <v>44312</v>
      </c>
      <c r="D625" s="22" t="str">
        <f>TEXT(WEEKDAY(LEFT(Transaction[[#This Row],[timestamp]],10)),"dddd")</f>
        <v>Monday</v>
      </c>
      <c r="E625" s="18" t="s">
        <v>1231</v>
      </c>
      <c r="F625" s="18">
        <v>3</v>
      </c>
      <c r="G625" s="18">
        <v>4001</v>
      </c>
      <c r="H625" s="18" t="str">
        <f>LEFT(Transaction[[#This Row],[item_id]],2)</f>
        <v>40</v>
      </c>
      <c r="I625" s="18">
        <v>1</v>
      </c>
      <c r="J625" s="18">
        <f>Transaction[[#This Row],[quantity]]*VLOOKUP(Transaction[[#This Row],[item_id]],Item[#All],3,TRUE)</f>
        <v>177000</v>
      </c>
      <c r="K625" s="18">
        <v>70164</v>
      </c>
    </row>
    <row r="626" spans="1:11" ht="12.75">
      <c r="A626" s="24" t="s">
        <v>1232</v>
      </c>
      <c r="B626" s="32" t="str">
        <f>RIGHT(Transaction[[#This Row],[timestamp]],5)</f>
        <v>00:02</v>
      </c>
      <c r="C626" s="24">
        <f>DATEVALUE(LEFT(Transaction[[#This Row],[timestamp]],10))</f>
        <v>44313</v>
      </c>
      <c r="D626" s="22" t="str">
        <f>TEXT(WEEKDAY(LEFT(Transaction[[#This Row],[timestamp]],10)),"dddd")</f>
        <v>Tuesday</v>
      </c>
      <c r="E626" s="18" t="s">
        <v>1233</v>
      </c>
      <c r="F626" s="18">
        <v>3</v>
      </c>
      <c r="G626" s="18">
        <v>3004</v>
      </c>
      <c r="H626" s="18" t="str">
        <f>LEFT(Transaction[[#This Row],[item_id]],2)</f>
        <v>30</v>
      </c>
      <c r="I626" s="18">
        <v>2</v>
      </c>
      <c r="J626" s="18">
        <f>Transaction[[#This Row],[quantity]]*VLOOKUP(Transaction[[#This Row],[item_id]],Item[#All],3,TRUE)</f>
        <v>340000</v>
      </c>
      <c r="K626" s="18">
        <v>52104</v>
      </c>
    </row>
    <row r="627" spans="1:11" ht="12.75">
      <c r="A627" s="24" t="s">
        <v>1234</v>
      </c>
      <c r="B627" s="32" t="str">
        <f>RIGHT(Transaction[[#This Row],[timestamp]],5)</f>
        <v>01:10</v>
      </c>
      <c r="C627" s="24">
        <f>DATEVALUE(LEFT(Transaction[[#This Row],[timestamp]],10))</f>
        <v>44313</v>
      </c>
      <c r="D627" s="22" t="str">
        <f>TEXT(WEEKDAY(LEFT(Transaction[[#This Row],[timestamp]],10)),"dddd")</f>
        <v>Tuesday</v>
      </c>
      <c r="E627" s="18" t="s">
        <v>1235</v>
      </c>
      <c r="F627" s="18">
        <v>3</v>
      </c>
      <c r="G627" s="18">
        <v>4002</v>
      </c>
      <c r="H627" s="18" t="str">
        <f>LEFT(Transaction[[#This Row],[item_id]],2)</f>
        <v>40</v>
      </c>
      <c r="I627" s="18">
        <v>1</v>
      </c>
      <c r="J627" s="18">
        <f>Transaction[[#This Row],[quantity]]*VLOOKUP(Transaction[[#This Row],[item_id]],Item[#All],3,TRUE)</f>
        <v>350000</v>
      </c>
      <c r="K627" s="18">
        <v>73275</v>
      </c>
    </row>
    <row r="628" spans="1:11" ht="12.75">
      <c r="A628" s="24" t="s">
        <v>1236</v>
      </c>
      <c r="B628" s="32" t="str">
        <f>RIGHT(Transaction[[#This Row],[timestamp]],5)</f>
        <v>06:17</v>
      </c>
      <c r="C628" s="24">
        <f>DATEVALUE(LEFT(Transaction[[#This Row],[timestamp]],10))</f>
        <v>44313</v>
      </c>
      <c r="D628" s="22" t="str">
        <f>TEXT(WEEKDAY(LEFT(Transaction[[#This Row],[timestamp]],10)),"dddd")</f>
        <v>Tuesday</v>
      </c>
      <c r="E628" s="18" t="s">
        <v>1237</v>
      </c>
      <c r="F628" s="18">
        <v>3</v>
      </c>
      <c r="G628" s="18">
        <v>2004</v>
      </c>
      <c r="H628" s="18" t="str">
        <f>LEFT(Transaction[[#This Row],[item_id]],2)</f>
        <v>20</v>
      </c>
      <c r="I628" s="18">
        <v>1</v>
      </c>
      <c r="J628" s="18">
        <f>Transaction[[#This Row],[quantity]]*VLOOKUP(Transaction[[#This Row],[item_id]],Item[#All],3,TRUE)</f>
        <v>4090000</v>
      </c>
      <c r="K628" s="18">
        <v>75223</v>
      </c>
    </row>
    <row r="629" spans="1:11" ht="12.75">
      <c r="A629" s="24" t="s">
        <v>1238</v>
      </c>
      <c r="B629" s="32" t="str">
        <f>RIGHT(Transaction[[#This Row],[timestamp]],5)</f>
        <v>13:12</v>
      </c>
      <c r="C629" s="24">
        <f>DATEVALUE(LEFT(Transaction[[#This Row],[timestamp]],10))</f>
        <v>44313</v>
      </c>
      <c r="D629" s="22" t="str">
        <f>TEXT(WEEKDAY(LEFT(Transaction[[#This Row],[timestamp]],10)),"dddd")</f>
        <v>Tuesday</v>
      </c>
      <c r="E629" s="18" t="s">
        <v>1239</v>
      </c>
      <c r="F629" s="18">
        <v>3</v>
      </c>
      <c r="G629" s="18">
        <v>3004</v>
      </c>
      <c r="H629" s="18" t="str">
        <f>LEFT(Transaction[[#This Row],[item_id]],2)</f>
        <v>30</v>
      </c>
      <c r="I629" s="18">
        <v>1</v>
      </c>
      <c r="J629" s="18">
        <f>Transaction[[#This Row],[quantity]]*VLOOKUP(Transaction[[#This Row],[item_id]],Item[#All],3,TRUE)</f>
        <v>170000</v>
      </c>
      <c r="K629" s="18">
        <v>64334</v>
      </c>
    </row>
    <row r="630" spans="1:11" ht="12.75">
      <c r="A630" s="24" t="s">
        <v>1240</v>
      </c>
      <c r="B630" s="32" t="str">
        <f>RIGHT(Transaction[[#This Row],[timestamp]],5)</f>
        <v>00:37</v>
      </c>
      <c r="C630" s="24">
        <f>DATEVALUE(LEFT(Transaction[[#This Row],[timestamp]],10))</f>
        <v>44314</v>
      </c>
      <c r="D630" s="22" t="str">
        <f>TEXT(WEEKDAY(LEFT(Transaction[[#This Row],[timestamp]],10)),"dddd")</f>
        <v>Wednesday</v>
      </c>
      <c r="E630" s="18" t="s">
        <v>1241</v>
      </c>
      <c r="F630" s="18">
        <v>3</v>
      </c>
      <c r="G630" s="18">
        <v>4002</v>
      </c>
      <c r="H630" s="18" t="str">
        <f>LEFT(Transaction[[#This Row],[item_id]],2)</f>
        <v>40</v>
      </c>
      <c r="I630" s="18">
        <v>1</v>
      </c>
      <c r="J630" s="18">
        <f>Transaction[[#This Row],[quantity]]*VLOOKUP(Transaction[[#This Row],[item_id]],Item[#All],3,TRUE)</f>
        <v>350000</v>
      </c>
      <c r="K630" s="18">
        <v>67753</v>
      </c>
    </row>
    <row r="631" spans="1:11" ht="12.75">
      <c r="A631" s="24" t="s">
        <v>1242</v>
      </c>
      <c r="B631" s="32" t="str">
        <f>RIGHT(Transaction[[#This Row],[timestamp]],5)</f>
        <v>12:43</v>
      </c>
      <c r="C631" s="24">
        <f>DATEVALUE(LEFT(Transaction[[#This Row],[timestamp]],10))</f>
        <v>44314</v>
      </c>
      <c r="D631" s="22" t="str">
        <f>TEXT(WEEKDAY(LEFT(Transaction[[#This Row],[timestamp]],10)),"dddd")</f>
        <v>Wednesday</v>
      </c>
      <c r="E631" s="18" t="s">
        <v>1243</v>
      </c>
      <c r="F631" s="18">
        <v>3</v>
      </c>
      <c r="G631" s="18">
        <v>4001</v>
      </c>
      <c r="H631" s="18" t="str">
        <f>LEFT(Transaction[[#This Row],[item_id]],2)</f>
        <v>40</v>
      </c>
      <c r="I631" s="18">
        <v>1</v>
      </c>
      <c r="J631" s="18">
        <f>Transaction[[#This Row],[quantity]]*VLOOKUP(Transaction[[#This Row],[item_id]],Item[#All],3,TRUE)</f>
        <v>177000</v>
      </c>
      <c r="K631" s="18">
        <v>73096</v>
      </c>
    </row>
    <row r="632" spans="1:11" ht="12.75">
      <c r="A632" s="24" t="s">
        <v>1244</v>
      </c>
      <c r="B632" s="32" t="str">
        <f>RIGHT(Transaction[[#This Row],[timestamp]],5)</f>
        <v>13:04</v>
      </c>
      <c r="C632" s="24">
        <f>DATEVALUE(LEFT(Transaction[[#This Row],[timestamp]],10))</f>
        <v>44314</v>
      </c>
      <c r="D632" s="22" t="str">
        <f>TEXT(WEEKDAY(LEFT(Transaction[[#This Row],[timestamp]],10)),"dddd")</f>
        <v>Wednesday</v>
      </c>
      <c r="E632" s="18" t="s">
        <v>1245</v>
      </c>
      <c r="F632" s="18">
        <v>3</v>
      </c>
      <c r="G632" s="18">
        <v>4004</v>
      </c>
      <c r="H632" s="18" t="str">
        <f>LEFT(Transaction[[#This Row],[item_id]],2)</f>
        <v>40</v>
      </c>
      <c r="I632" s="18">
        <v>1</v>
      </c>
      <c r="J632" s="18">
        <f>Transaction[[#This Row],[quantity]]*VLOOKUP(Transaction[[#This Row],[item_id]],Item[#All],3,TRUE)</f>
        <v>685000</v>
      </c>
      <c r="K632" s="18">
        <v>73271</v>
      </c>
    </row>
    <row r="633" spans="1:11" ht="12.75">
      <c r="A633" s="24" t="s">
        <v>1246</v>
      </c>
      <c r="B633" s="32" t="str">
        <f>RIGHT(Transaction[[#This Row],[timestamp]],5)</f>
        <v>21:19</v>
      </c>
      <c r="C633" s="24">
        <f>DATEVALUE(LEFT(Transaction[[#This Row],[timestamp]],10))</f>
        <v>44314</v>
      </c>
      <c r="D633" s="22" t="str">
        <f>TEXT(WEEKDAY(LEFT(Transaction[[#This Row],[timestamp]],10)),"dddd")</f>
        <v>Wednesday</v>
      </c>
      <c r="E633" s="18" t="s">
        <v>1247</v>
      </c>
      <c r="F633" s="18">
        <v>3</v>
      </c>
      <c r="G633" s="18">
        <v>4001</v>
      </c>
      <c r="H633" s="18" t="str">
        <f>LEFT(Transaction[[#This Row],[item_id]],2)</f>
        <v>40</v>
      </c>
      <c r="I633" s="18">
        <v>1</v>
      </c>
      <c r="J633" s="18">
        <f>Transaction[[#This Row],[quantity]]*VLOOKUP(Transaction[[#This Row],[item_id]],Item[#All],3,TRUE)</f>
        <v>177000</v>
      </c>
      <c r="K633" s="18">
        <v>54922</v>
      </c>
    </row>
    <row r="634" spans="1:11" ht="12.75">
      <c r="A634" s="24" t="s">
        <v>1248</v>
      </c>
      <c r="B634" s="32" t="str">
        <f>RIGHT(Transaction[[#This Row],[timestamp]],5)</f>
        <v>00:03</v>
      </c>
      <c r="C634" s="24">
        <f>DATEVALUE(LEFT(Transaction[[#This Row],[timestamp]],10))</f>
        <v>44315</v>
      </c>
      <c r="D634" s="22" t="str">
        <f>TEXT(WEEKDAY(LEFT(Transaction[[#This Row],[timestamp]],10)),"dddd")</f>
        <v>Thursday</v>
      </c>
      <c r="E634" s="18" t="s">
        <v>1249</v>
      </c>
      <c r="F634" s="18">
        <v>3</v>
      </c>
      <c r="G634" s="18">
        <v>2004</v>
      </c>
      <c r="H634" s="18" t="str">
        <f>LEFT(Transaction[[#This Row],[item_id]],2)</f>
        <v>20</v>
      </c>
      <c r="I634" s="18">
        <v>1</v>
      </c>
      <c r="J634" s="18">
        <f>Transaction[[#This Row],[quantity]]*VLOOKUP(Transaction[[#This Row],[item_id]],Item[#All],3,TRUE)</f>
        <v>4090000</v>
      </c>
      <c r="K634" s="18">
        <v>56607</v>
      </c>
    </row>
    <row r="635" spans="1:11" ht="12.75">
      <c r="A635" s="24" t="s">
        <v>1250</v>
      </c>
      <c r="B635" s="32" t="str">
        <f>RIGHT(Transaction[[#This Row],[timestamp]],5)</f>
        <v>12:05</v>
      </c>
      <c r="C635" s="24">
        <f>DATEVALUE(LEFT(Transaction[[#This Row],[timestamp]],10))</f>
        <v>44315</v>
      </c>
      <c r="D635" s="22" t="str">
        <f>TEXT(WEEKDAY(LEFT(Transaction[[#This Row],[timestamp]],10)),"dddd")</f>
        <v>Thursday</v>
      </c>
      <c r="E635" s="18" t="s">
        <v>1251</v>
      </c>
      <c r="F635" s="18">
        <v>3</v>
      </c>
      <c r="G635" s="18">
        <v>3002</v>
      </c>
      <c r="H635" s="18" t="str">
        <f>LEFT(Transaction[[#This Row],[item_id]],2)</f>
        <v>30</v>
      </c>
      <c r="I635" s="18">
        <v>1</v>
      </c>
      <c r="J635" s="18">
        <f>Transaction[[#This Row],[quantity]]*VLOOKUP(Transaction[[#This Row],[item_id]],Item[#All],3,TRUE)</f>
        <v>399000</v>
      </c>
      <c r="K635" s="18">
        <v>50780</v>
      </c>
    </row>
    <row r="636" spans="1:11" ht="12.75">
      <c r="A636" s="24" t="s">
        <v>1250</v>
      </c>
      <c r="B636" s="32" t="str">
        <f>RIGHT(Transaction[[#This Row],[timestamp]],5)</f>
        <v>12:05</v>
      </c>
      <c r="C636" s="24">
        <f>DATEVALUE(LEFT(Transaction[[#This Row],[timestamp]],10))</f>
        <v>44315</v>
      </c>
      <c r="D636" s="22" t="str">
        <f>TEXT(WEEKDAY(LEFT(Transaction[[#This Row],[timestamp]],10)),"dddd")</f>
        <v>Thursday</v>
      </c>
      <c r="E636" s="18" t="s">
        <v>1251</v>
      </c>
      <c r="F636" s="18">
        <v>3</v>
      </c>
      <c r="G636" s="18">
        <v>4001</v>
      </c>
      <c r="H636" s="18" t="str">
        <f>LEFT(Transaction[[#This Row],[item_id]],2)</f>
        <v>40</v>
      </c>
      <c r="I636" s="18">
        <v>1</v>
      </c>
      <c r="J636" s="18">
        <f>Transaction[[#This Row],[quantity]]*VLOOKUP(Transaction[[#This Row],[item_id]],Item[#All],3,TRUE)</f>
        <v>177000</v>
      </c>
      <c r="K636" s="18">
        <v>51636</v>
      </c>
    </row>
    <row r="637" spans="1:11" ht="12.75">
      <c r="A637" s="24" t="s">
        <v>1252</v>
      </c>
      <c r="B637" s="32" t="str">
        <f>RIGHT(Transaction[[#This Row],[timestamp]],5)</f>
        <v>13:20</v>
      </c>
      <c r="C637" s="24">
        <f>DATEVALUE(LEFT(Transaction[[#This Row],[timestamp]],10))</f>
        <v>44315</v>
      </c>
      <c r="D637" s="22" t="str">
        <f>TEXT(WEEKDAY(LEFT(Transaction[[#This Row],[timestamp]],10)),"dddd")</f>
        <v>Thursday</v>
      </c>
      <c r="E637" s="18" t="s">
        <v>1253</v>
      </c>
      <c r="F637" s="18">
        <v>3</v>
      </c>
      <c r="G637" s="18">
        <v>3002</v>
      </c>
      <c r="H637" s="18" t="str">
        <f>LEFT(Transaction[[#This Row],[item_id]],2)</f>
        <v>30</v>
      </c>
      <c r="I637" s="18">
        <v>1</v>
      </c>
      <c r="J637" s="18">
        <f>Transaction[[#This Row],[quantity]]*VLOOKUP(Transaction[[#This Row],[item_id]],Item[#All],3,TRUE)</f>
        <v>399000</v>
      </c>
      <c r="K637" s="18">
        <v>76030</v>
      </c>
    </row>
    <row r="638" spans="1:11" ht="12.75">
      <c r="A638" s="24" t="s">
        <v>1254</v>
      </c>
      <c r="B638" s="32" t="str">
        <f>RIGHT(Transaction[[#This Row],[timestamp]],5)</f>
        <v>20:22</v>
      </c>
      <c r="C638" s="24">
        <f>DATEVALUE(LEFT(Transaction[[#This Row],[timestamp]],10))</f>
        <v>44315</v>
      </c>
      <c r="D638" s="22" t="str">
        <f>TEXT(WEEKDAY(LEFT(Transaction[[#This Row],[timestamp]],10)),"dddd")</f>
        <v>Thursday</v>
      </c>
      <c r="E638" s="18" t="s">
        <v>1255</v>
      </c>
      <c r="F638" s="18">
        <v>3</v>
      </c>
      <c r="G638" s="18">
        <v>4003</v>
      </c>
      <c r="H638" s="18" t="str">
        <f>LEFT(Transaction[[#This Row],[item_id]],2)</f>
        <v>40</v>
      </c>
      <c r="I638" s="18">
        <v>1</v>
      </c>
      <c r="J638" s="18">
        <f>Transaction[[#This Row],[quantity]]*VLOOKUP(Transaction[[#This Row],[item_id]],Item[#All],3,TRUE)</f>
        <v>445000</v>
      </c>
      <c r="K638" s="18">
        <v>67975</v>
      </c>
    </row>
    <row r="639" spans="1:11" ht="12.75">
      <c r="A639" s="24" t="s">
        <v>1256</v>
      </c>
      <c r="B639" s="32" t="str">
        <f>RIGHT(Transaction[[#This Row],[timestamp]],5)</f>
        <v>21:07</v>
      </c>
      <c r="C639" s="24">
        <f>DATEVALUE(LEFT(Transaction[[#This Row],[timestamp]],10))</f>
        <v>44315</v>
      </c>
      <c r="D639" s="22" t="str">
        <f>TEXT(WEEKDAY(LEFT(Transaction[[#This Row],[timestamp]],10)),"dddd")</f>
        <v>Thursday</v>
      </c>
      <c r="E639" s="18" t="s">
        <v>1257</v>
      </c>
      <c r="F639" s="18">
        <v>3</v>
      </c>
      <c r="G639" s="18">
        <v>3001</v>
      </c>
      <c r="H639" s="18" t="str">
        <f>LEFT(Transaction[[#This Row],[item_id]],2)</f>
        <v>30</v>
      </c>
      <c r="I639" s="18">
        <v>1</v>
      </c>
      <c r="J639" s="18">
        <f>Transaction[[#This Row],[quantity]]*VLOOKUP(Transaction[[#This Row],[item_id]],Item[#All],3,TRUE)</f>
        <v>8500000</v>
      </c>
      <c r="K639" s="19">
        <v>47429</v>
      </c>
    </row>
    <row r="640" spans="1:11" ht="12.75">
      <c r="A640" s="24" t="s">
        <v>1258</v>
      </c>
      <c r="B640" s="32" t="str">
        <f>RIGHT(Transaction[[#This Row],[timestamp]],5)</f>
        <v>06:11</v>
      </c>
      <c r="C640" s="24">
        <f>DATEVALUE(LEFT(Transaction[[#This Row],[timestamp]],10))</f>
        <v>44316</v>
      </c>
      <c r="D640" s="22" t="str">
        <f>TEXT(WEEKDAY(LEFT(Transaction[[#This Row],[timestamp]],10)),"dddd")</f>
        <v>Friday</v>
      </c>
      <c r="E640" s="18" t="s">
        <v>1259</v>
      </c>
      <c r="F640" s="18">
        <v>3</v>
      </c>
      <c r="G640" s="18">
        <v>4003</v>
      </c>
      <c r="H640" s="18" t="str">
        <f>LEFT(Transaction[[#This Row],[item_id]],2)</f>
        <v>40</v>
      </c>
      <c r="I640" s="18">
        <v>1</v>
      </c>
      <c r="J640" s="18">
        <f>Transaction[[#This Row],[quantity]]*VLOOKUP(Transaction[[#This Row],[item_id]],Item[#All],3,TRUE)</f>
        <v>445000</v>
      </c>
      <c r="K640" s="18">
        <v>67954</v>
      </c>
    </row>
    <row r="641" spans="1:11" ht="12.75">
      <c r="A641" s="24" t="s">
        <v>1260</v>
      </c>
      <c r="B641" s="32" t="str">
        <f>RIGHT(Transaction[[#This Row],[timestamp]],5)</f>
        <v>07:36</v>
      </c>
      <c r="C641" s="24">
        <f>DATEVALUE(LEFT(Transaction[[#This Row],[timestamp]],10))</f>
        <v>44316</v>
      </c>
      <c r="D641" s="22" t="str">
        <f>TEXT(WEEKDAY(LEFT(Transaction[[#This Row],[timestamp]],10)),"dddd")</f>
        <v>Friday</v>
      </c>
      <c r="E641" s="18" t="s">
        <v>1261</v>
      </c>
      <c r="F641" s="18">
        <v>3</v>
      </c>
      <c r="G641" s="18">
        <v>4004</v>
      </c>
      <c r="H641" s="18" t="str">
        <f>LEFT(Transaction[[#This Row],[item_id]],2)</f>
        <v>40</v>
      </c>
      <c r="I641" s="18">
        <v>2</v>
      </c>
      <c r="J641" s="18">
        <f>Transaction[[#This Row],[quantity]]*VLOOKUP(Transaction[[#This Row],[item_id]],Item[#All],3,TRUE)</f>
        <v>1370000</v>
      </c>
      <c r="K641" s="18">
        <v>58944</v>
      </c>
    </row>
    <row r="642" spans="1:11" ht="12.75">
      <c r="A642" s="24" t="s">
        <v>1262</v>
      </c>
      <c r="B642" s="32" t="str">
        <f>RIGHT(Transaction[[#This Row],[timestamp]],5)</f>
        <v>11:06</v>
      </c>
      <c r="C642" s="24">
        <f>DATEVALUE(LEFT(Transaction[[#This Row],[timestamp]],10))</f>
        <v>44316</v>
      </c>
      <c r="D642" s="22" t="str">
        <f>TEXT(WEEKDAY(LEFT(Transaction[[#This Row],[timestamp]],10)),"dddd")</f>
        <v>Friday</v>
      </c>
      <c r="E642" s="18" t="s">
        <v>1263</v>
      </c>
      <c r="F642" s="18">
        <v>3</v>
      </c>
      <c r="G642" s="18">
        <v>4001</v>
      </c>
      <c r="H642" s="18" t="str">
        <f>LEFT(Transaction[[#This Row],[item_id]],2)</f>
        <v>40</v>
      </c>
      <c r="I642" s="18">
        <v>1</v>
      </c>
      <c r="J642" s="18">
        <f>Transaction[[#This Row],[quantity]]*VLOOKUP(Transaction[[#This Row],[item_id]],Item[#All],3,TRUE)</f>
        <v>177000</v>
      </c>
      <c r="K642" s="18">
        <v>55983</v>
      </c>
    </row>
    <row r="643" spans="1:11" ht="12.75">
      <c r="A643" s="24" t="s">
        <v>1262</v>
      </c>
      <c r="B643" s="32" t="str">
        <f>RIGHT(Transaction[[#This Row],[timestamp]],5)</f>
        <v>11:06</v>
      </c>
      <c r="C643" s="24">
        <f>DATEVALUE(LEFT(Transaction[[#This Row],[timestamp]],10))</f>
        <v>44316</v>
      </c>
      <c r="D643" s="22" t="str">
        <f>TEXT(WEEKDAY(LEFT(Transaction[[#This Row],[timestamp]],10)),"dddd")</f>
        <v>Friday</v>
      </c>
      <c r="E643" s="18" t="s">
        <v>1264</v>
      </c>
      <c r="F643" s="18">
        <v>3</v>
      </c>
      <c r="G643" s="18">
        <v>2005</v>
      </c>
      <c r="H643" s="18" t="str">
        <f>LEFT(Transaction[[#This Row],[item_id]],2)</f>
        <v>20</v>
      </c>
      <c r="I643" s="18">
        <v>1</v>
      </c>
      <c r="J643" s="18">
        <f>Transaction[[#This Row],[quantity]]*VLOOKUP(Transaction[[#This Row],[item_id]],Item[#All],3,TRUE)</f>
        <v>20900000</v>
      </c>
      <c r="K643" s="18">
        <v>56477</v>
      </c>
    </row>
    <row r="644" spans="1:11" ht="12.75">
      <c r="A644" s="24" t="s">
        <v>1265</v>
      </c>
      <c r="B644" s="32" t="str">
        <f>RIGHT(Transaction[[#This Row],[timestamp]],5)</f>
        <v>16:47</v>
      </c>
      <c r="C644" s="24">
        <f>DATEVALUE(LEFT(Transaction[[#This Row],[timestamp]],10))</f>
        <v>44316</v>
      </c>
      <c r="D644" s="22" t="str">
        <f>TEXT(WEEKDAY(LEFT(Transaction[[#This Row],[timestamp]],10)),"dddd")</f>
        <v>Friday</v>
      </c>
      <c r="E644" s="18" t="s">
        <v>1266</v>
      </c>
      <c r="F644" s="18">
        <v>3</v>
      </c>
      <c r="G644" s="18">
        <v>4001</v>
      </c>
      <c r="H644" s="18" t="str">
        <f>LEFT(Transaction[[#This Row],[item_id]],2)</f>
        <v>40</v>
      </c>
      <c r="I644" s="18">
        <v>1</v>
      </c>
      <c r="J644" s="18">
        <f>Transaction[[#This Row],[quantity]]*VLOOKUP(Transaction[[#This Row],[item_id]],Item[#All],3,TRUE)</f>
        <v>177000</v>
      </c>
      <c r="K644" s="18">
        <v>53122</v>
      </c>
    </row>
    <row r="645" spans="1:11" ht="12.75">
      <c r="A645" s="24" t="s">
        <v>1267</v>
      </c>
      <c r="B645" s="32" t="str">
        <f>RIGHT(Transaction[[#This Row],[timestamp]],5)</f>
        <v>20:12</v>
      </c>
      <c r="C645" s="24">
        <f>DATEVALUE(LEFT(Transaction[[#This Row],[timestamp]],10))</f>
        <v>44316</v>
      </c>
      <c r="D645" s="22" t="str">
        <f>TEXT(WEEKDAY(LEFT(Transaction[[#This Row],[timestamp]],10)),"dddd")</f>
        <v>Friday</v>
      </c>
      <c r="E645" s="18" t="s">
        <v>1268</v>
      </c>
      <c r="F645" s="18">
        <v>3</v>
      </c>
      <c r="G645" s="18">
        <v>3002</v>
      </c>
      <c r="H645" s="18" t="str">
        <f>LEFT(Transaction[[#This Row],[item_id]],2)</f>
        <v>30</v>
      </c>
      <c r="I645" s="18">
        <v>1</v>
      </c>
      <c r="J645" s="18">
        <f>Transaction[[#This Row],[quantity]]*VLOOKUP(Transaction[[#This Row],[item_id]],Item[#All],3,TRUE)</f>
        <v>399000</v>
      </c>
      <c r="K645" s="18">
        <v>76323</v>
      </c>
    </row>
    <row r="646" spans="1:11" ht="12.75">
      <c r="A646" s="24" t="s">
        <v>1269</v>
      </c>
      <c r="B646" s="32" t="str">
        <f>RIGHT(Transaction[[#This Row],[timestamp]],5)</f>
        <v>21:31</v>
      </c>
      <c r="C646" s="24">
        <f>DATEVALUE(LEFT(Transaction[[#This Row],[timestamp]],10))</f>
        <v>44316</v>
      </c>
      <c r="D646" s="22" t="str">
        <f>TEXT(WEEKDAY(LEFT(Transaction[[#This Row],[timestamp]],10)),"dddd")</f>
        <v>Friday</v>
      </c>
      <c r="E646" s="18" t="s">
        <v>1270</v>
      </c>
      <c r="F646" s="18">
        <v>3</v>
      </c>
      <c r="G646" s="18">
        <v>4003</v>
      </c>
      <c r="H646" s="18" t="str">
        <f>LEFT(Transaction[[#This Row],[item_id]],2)</f>
        <v>40</v>
      </c>
      <c r="I646" s="18">
        <v>1</v>
      </c>
      <c r="J646" s="18">
        <f>Transaction[[#This Row],[quantity]]*VLOOKUP(Transaction[[#This Row],[item_id]],Item[#All],3,TRUE)</f>
        <v>445000</v>
      </c>
      <c r="K646" s="19">
        <v>48020</v>
      </c>
    </row>
    <row r="647" spans="1:11" ht="12.75">
      <c r="A647" s="24" t="s">
        <v>1271</v>
      </c>
      <c r="B647" s="32" t="str">
        <f>RIGHT(Transaction[[#This Row],[timestamp]],5)</f>
        <v>23:32</v>
      </c>
      <c r="C647" s="24">
        <f>DATEVALUE(LEFT(Transaction[[#This Row],[timestamp]],10))</f>
        <v>44316</v>
      </c>
      <c r="D647" s="22" t="str">
        <f>TEXT(WEEKDAY(LEFT(Transaction[[#This Row],[timestamp]],10)),"dddd")</f>
        <v>Friday</v>
      </c>
      <c r="E647" s="18" t="s">
        <v>1272</v>
      </c>
      <c r="F647" s="18">
        <v>3</v>
      </c>
      <c r="G647" s="18">
        <v>2004</v>
      </c>
      <c r="H647" s="18" t="str">
        <f>LEFT(Transaction[[#This Row],[item_id]],2)</f>
        <v>20</v>
      </c>
      <c r="I647" s="18">
        <v>1</v>
      </c>
      <c r="J647" s="18">
        <f>Transaction[[#This Row],[quantity]]*VLOOKUP(Transaction[[#This Row],[item_id]],Item[#All],3,TRUE)</f>
        <v>4090000</v>
      </c>
      <c r="K647" s="18">
        <v>51362</v>
      </c>
    </row>
    <row r="648" spans="1:11" ht="12.75">
      <c r="A648" s="24" t="s">
        <v>1273</v>
      </c>
      <c r="B648" s="32" t="str">
        <f>RIGHT(Transaction[[#This Row],[timestamp]],5)</f>
        <v>00:10</v>
      </c>
      <c r="C648" s="24">
        <f>DATEVALUE(LEFT(Transaction[[#This Row],[timestamp]],10))</f>
        <v>44317</v>
      </c>
      <c r="D648" s="22" t="str">
        <f>TEXT(WEEKDAY(LEFT(Transaction[[#This Row],[timestamp]],10)),"dddd")</f>
        <v>Saturday</v>
      </c>
      <c r="E648" s="18" t="s">
        <v>1274</v>
      </c>
      <c r="F648" s="18">
        <v>3</v>
      </c>
      <c r="G648" s="18">
        <v>4002</v>
      </c>
      <c r="H648" s="18" t="str">
        <f>LEFT(Transaction[[#This Row],[item_id]],2)</f>
        <v>40</v>
      </c>
      <c r="I648" s="18">
        <v>1</v>
      </c>
      <c r="J648" s="18">
        <f>Transaction[[#This Row],[quantity]]*VLOOKUP(Transaction[[#This Row],[item_id]],Item[#All],3,TRUE)</f>
        <v>350000</v>
      </c>
      <c r="K648" s="18">
        <v>61363</v>
      </c>
    </row>
    <row r="649" spans="1:11" ht="12.75">
      <c r="A649" s="24" t="s">
        <v>1275</v>
      </c>
      <c r="B649" s="32" t="str">
        <f>RIGHT(Transaction[[#This Row],[timestamp]],5)</f>
        <v>00:19</v>
      </c>
      <c r="C649" s="24">
        <f>DATEVALUE(LEFT(Transaction[[#This Row],[timestamp]],10))</f>
        <v>44317</v>
      </c>
      <c r="D649" s="22" t="str">
        <f>TEXT(WEEKDAY(LEFT(Transaction[[#This Row],[timestamp]],10)),"dddd")</f>
        <v>Saturday</v>
      </c>
      <c r="E649" s="18" t="s">
        <v>1276</v>
      </c>
      <c r="F649" s="18">
        <v>3</v>
      </c>
      <c r="G649" s="18">
        <v>4003</v>
      </c>
      <c r="H649" s="18" t="str">
        <f>LEFT(Transaction[[#This Row],[item_id]],2)</f>
        <v>40</v>
      </c>
      <c r="I649" s="18">
        <v>1</v>
      </c>
      <c r="J649" s="18">
        <f>Transaction[[#This Row],[quantity]]*VLOOKUP(Transaction[[#This Row],[item_id]],Item[#All],3,TRUE)</f>
        <v>445000</v>
      </c>
      <c r="K649" s="18">
        <v>48861</v>
      </c>
    </row>
    <row r="650" spans="1:11" ht="12.75">
      <c r="A650" s="24" t="s">
        <v>1277</v>
      </c>
      <c r="B650" s="32" t="str">
        <f>RIGHT(Transaction[[#This Row],[timestamp]],5)</f>
        <v>01:01</v>
      </c>
      <c r="C650" s="24">
        <f>DATEVALUE(LEFT(Transaction[[#This Row],[timestamp]],10))</f>
        <v>44317</v>
      </c>
      <c r="D650" s="22" t="str">
        <f>TEXT(WEEKDAY(LEFT(Transaction[[#This Row],[timestamp]],10)),"dddd")</f>
        <v>Saturday</v>
      </c>
      <c r="E650" s="18" t="s">
        <v>1278</v>
      </c>
      <c r="F650" s="18">
        <v>3</v>
      </c>
      <c r="G650" s="18">
        <v>1005</v>
      </c>
      <c r="H650" s="18" t="str">
        <f>LEFT(Transaction[[#This Row],[item_id]],2)</f>
        <v>10</v>
      </c>
      <c r="I650" s="18">
        <v>1</v>
      </c>
      <c r="J650" s="18">
        <f>Transaction[[#This Row],[quantity]]*VLOOKUP(Transaction[[#This Row],[item_id]],Item[#All],3,TRUE)</f>
        <v>4690000</v>
      </c>
      <c r="K650" s="18">
        <v>70968</v>
      </c>
    </row>
    <row r="651" spans="1:11" ht="12.75">
      <c r="A651" s="24" t="s">
        <v>1277</v>
      </c>
      <c r="B651" s="32" t="str">
        <f>RIGHT(Transaction[[#This Row],[timestamp]],5)</f>
        <v>01:01</v>
      </c>
      <c r="C651" s="24">
        <f>DATEVALUE(LEFT(Transaction[[#This Row],[timestamp]],10))</f>
        <v>44317</v>
      </c>
      <c r="D651" s="22" t="str">
        <f>TEXT(WEEKDAY(LEFT(Transaction[[#This Row],[timestamp]],10)),"dddd")</f>
        <v>Saturday</v>
      </c>
      <c r="E651" s="18" t="s">
        <v>1278</v>
      </c>
      <c r="F651" s="18">
        <v>3</v>
      </c>
      <c r="G651" s="18">
        <v>4003</v>
      </c>
      <c r="H651" s="18" t="str">
        <f>LEFT(Transaction[[#This Row],[item_id]],2)</f>
        <v>40</v>
      </c>
      <c r="I651" s="18">
        <v>3</v>
      </c>
      <c r="J651" s="18">
        <f>Transaction[[#This Row],[quantity]]*VLOOKUP(Transaction[[#This Row],[item_id]],Item[#All],3,TRUE)</f>
        <v>1335000</v>
      </c>
      <c r="K651" s="19">
        <v>48035</v>
      </c>
    </row>
    <row r="652" spans="1:11" ht="12.75">
      <c r="A652" s="24" t="s">
        <v>1279</v>
      </c>
      <c r="B652" s="32" t="str">
        <f>RIGHT(Transaction[[#This Row],[timestamp]],5)</f>
        <v>01:42</v>
      </c>
      <c r="C652" s="24">
        <f>DATEVALUE(LEFT(Transaction[[#This Row],[timestamp]],10))</f>
        <v>44317</v>
      </c>
      <c r="D652" s="22" t="str">
        <f>TEXT(WEEKDAY(LEFT(Transaction[[#This Row],[timestamp]],10)),"dddd")</f>
        <v>Saturday</v>
      </c>
      <c r="E652" s="18" t="s">
        <v>1280</v>
      </c>
      <c r="F652" s="18">
        <v>3</v>
      </c>
      <c r="G652" s="18">
        <v>4001</v>
      </c>
      <c r="H652" s="18" t="str">
        <f>LEFT(Transaction[[#This Row],[item_id]],2)</f>
        <v>40</v>
      </c>
      <c r="I652" s="18">
        <v>1</v>
      </c>
      <c r="J652" s="18">
        <f>Transaction[[#This Row],[quantity]]*VLOOKUP(Transaction[[#This Row],[item_id]],Item[#All],3,TRUE)</f>
        <v>177000</v>
      </c>
      <c r="K652" s="18">
        <v>59498</v>
      </c>
    </row>
    <row r="653" spans="1:11" ht="12.75">
      <c r="A653" s="24" t="s">
        <v>1281</v>
      </c>
      <c r="B653" s="32" t="str">
        <f>RIGHT(Transaction[[#This Row],[timestamp]],5)</f>
        <v>06:29</v>
      </c>
      <c r="C653" s="24">
        <f>DATEVALUE(LEFT(Transaction[[#This Row],[timestamp]],10))</f>
        <v>44317</v>
      </c>
      <c r="D653" s="22" t="str">
        <f>TEXT(WEEKDAY(LEFT(Transaction[[#This Row],[timestamp]],10)),"dddd")</f>
        <v>Saturday</v>
      </c>
      <c r="E653" s="18" t="s">
        <v>1282</v>
      </c>
      <c r="F653" s="18">
        <v>3</v>
      </c>
      <c r="G653" s="18">
        <v>3004</v>
      </c>
      <c r="H653" s="18" t="str">
        <f>LEFT(Transaction[[#This Row],[item_id]],2)</f>
        <v>30</v>
      </c>
      <c r="I653" s="18">
        <v>1</v>
      </c>
      <c r="J653" s="18">
        <f>Transaction[[#This Row],[quantity]]*VLOOKUP(Transaction[[#This Row],[item_id]],Item[#All],3,TRUE)</f>
        <v>170000</v>
      </c>
      <c r="K653" s="18">
        <v>70304</v>
      </c>
    </row>
    <row r="654" spans="1:11" ht="12.75">
      <c r="A654" s="24" t="s">
        <v>1283</v>
      </c>
      <c r="B654" s="32" t="str">
        <f>RIGHT(Transaction[[#This Row],[timestamp]],5)</f>
        <v>13:15</v>
      </c>
      <c r="C654" s="24">
        <f>DATEVALUE(LEFT(Transaction[[#This Row],[timestamp]],10))</f>
        <v>44317</v>
      </c>
      <c r="D654" s="22" t="str">
        <f>TEXT(WEEKDAY(LEFT(Transaction[[#This Row],[timestamp]],10)),"dddd")</f>
        <v>Saturday</v>
      </c>
      <c r="E654" s="18" t="s">
        <v>1284</v>
      </c>
      <c r="F654" s="18">
        <v>3</v>
      </c>
      <c r="G654" s="18">
        <v>4005</v>
      </c>
      <c r="H654" s="18" t="str">
        <f>LEFT(Transaction[[#This Row],[item_id]],2)</f>
        <v>40</v>
      </c>
      <c r="I654" s="18">
        <v>1</v>
      </c>
      <c r="J654" s="18">
        <f>Transaction[[#This Row],[quantity]]*VLOOKUP(Transaction[[#This Row],[item_id]],Item[#All],3,TRUE)</f>
        <v>220000</v>
      </c>
      <c r="K654" s="18">
        <v>57283</v>
      </c>
    </row>
    <row r="655" spans="1:11" ht="12.75">
      <c r="A655" s="24" t="s">
        <v>1285</v>
      </c>
      <c r="B655" s="32" t="str">
        <f>RIGHT(Transaction[[#This Row],[timestamp]],5)</f>
        <v>17:32</v>
      </c>
      <c r="C655" s="24">
        <f>DATEVALUE(LEFT(Transaction[[#This Row],[timestamp]],10))</f>
        <v>44317</v>
      </c>
      <c r="D655" s="22" t="str">
        <f>TEXT(WEEKDAY(LEFT(Transaction[[#This Row],[timestamp]],10)),"dddd")</f>
        <v>Saturday</v>
      </c>
      <c r="E655" s="18" t="s">
        <v>1286</v>
      </c>
      <c r="F655" s="18">
        <v>3</v>
      </c>
      <c r="G655" s="18">
        <v>3004</v>
      </c>
      <c r="H655" s="18" t="str">
        <f>LEFT(Transaction[[#This Row],[item_id]],2)</f>
        <v>30</v>
      </c>
      <c r="I655" s="18">
        <v>1</v>
      </c>
      <c r="J655" s="18">
        <f>Transaction[[#This Row],[quantity]]*VLOOKUP(Transaction[[#This Row],[item_id]],Item[#All],3,TRUE)</f>
        <v>170000</v>
      </c>
      <c r="K655" s="18">
        <v>57478</v>
      </c>
    </row>
    <row r="656" spans="1:11" ht="12.75">
      <c r="A656" s="24" t="s">
        <v>1287</v>
      </c>
      <c r="B656" s="32" t="str">
        <f>RIGHT(Transaction[[#This Row],[timestamp]],5)</f>
        <v>20:11</v>
      </c>
      <c r="C656" s="24">
        <f>DATEVALUE(LEFT(Transaction[[#This Row],[timestamp]],10))</f>
        <v>44317</v>
      </c>
      <c r="D656" s="22" t="str">
        <f>TEXT(WEEKDAY(LEFT(Transaction[[#This Row],[timestamp]],10)),"dddd")</f>
        <v>Saturday</v>
      </c>
      <c r="E656" s="18" t="s">
        <v>1288</v>
      </c>
      <c r="F656" s="18">
        <v>3</v>
      </c>
      <c r="G656" s="18">
        <v>4004</v>
      </c>
      <c r="H656" s="18" t="str">
        <f>LEFT(Transaction[[#This Row],[item_id]],2)</f>
        <v>40</v>
      </c>
      <c r="I656" s="18">
        <v>1</v>
      </c>
      <c r="J656" s="18">
        <f>Transaction[[#This Row],[quantity]]*VLOOKUP(Transaction[[#This Row],[item_id]],Item[#All],3,TRUE)</f>
        <v>685000</v>
      </c>
      <c r="K656" s="18">
        <v>52673</v>
      </c>
    </row>
    <row r="657" spans="1:11" ht="12.75">
      <c r="A657" s="24" t="s">
        <v>1289</v>
      </c>
      <c r="B657" s="32" t="str">
        <f>RIGHT(Transaction[[#This Row],[timestamp]],5)</f>
        <v>21:05</v>
      </c>
      <c r="C657" s="24">
        <f>DATEVALUE(LEFT(Transaction[[#This Row],[timestamp]],10))</f>
        <v>44317</v>
      </c>
      <c r="D657" s="22" t="str">
        <f>TEXT(WEEKDAY(LEFT(Transaction[[#This Row],[timestamp]],10)),"dddd")</f>
        <v>Saturday</v>
      </c>
      <c r="E657" s="18" t="s">
        <v>1290</v>
      </c>
      <c r="F657" s="18">
        <v>3</v>
      </c>
      <c r="G657" s="18">
        <v>3002</v>
      </c>
      <c r="H657" s="18" t="str">
        <f>LEFT(Transaction[[#This Row],[item_id]],2)</f>
        <v>30</v>
      </c>
      <c r="I657" s="18">
        <v>1</v>
      </c>
      <c r="J657" s="18">
        <f>Transaction[[#This Row],[quantity]]*VLOOKUP(Transaction[[#This Row],[item_id]],Item[#All],3,TRUE)</f>
        <v>399000</v>
      </c>
      <c r="K657" s="18">
        <v>56842</v>
      </c>
    </row>
    <row r="658" spans="1:11" ht="12.75">
      <c r="A658" s="24" t="s">
        <v>1291</v>
      </c>
      <c r="B658" s="32" t="str">
        <f>RIGHT(Transaction[[#This Row],[timestamp]],5)</f>
        <v>22:03</v>
      </c>
      <c r="C658" s="24">
        <f>DATEVALUE(LEFT(Transaction[[#This Row],[timestamp]],10))</f>
        <v>44317</v>
      </c>
      <c r="D658" s="22" t="str">
        <f>TEXT(WEEKDAY(LEFT(Transaction[[#This Row],[timestamp]],10)),"dddd")</f>
        <v>Saturday</v>
      </c>
      <c r="E658" s="18" t="s">
        <v>1292</v>
      </c>
      <c r="F658" s="18">
        <v>3</v>
      </c>
      <c r="G658" s="18">
        <v>3002</v>
      </c>
      <c r="H658" s="18" t="str">
        <f>LEFT(Transaction[[#This Row],[item_id]],2)</f>
        <v>30</v>
      </c>
      <c r="I658" s="18">
        <v>1</v>
      </c>
      <c r="J658" s="18">
        <f>Transaction[[#This Row],[quantity]]*VLOOKUP(Transaction[[#This Row],[item_id]],Item[#All],3,TRUE)</f>
        <v>399000</v>
      </c>
      <c r="K658" s="18">
        <v>56886</v>
      </c>
    </row>
    <row r="659" spans="1:11" ht="12.75">
      <c r="A659" s="24" t="s">
        <v>1293</v>
      </c>
      <c r="B659" s="32" t="str">
        <f>RIGHT(Transaction[[#This Row],[timestamp]],5)</f>
        <v>23:01</v>
      </c>
      <c r="C659" s="24">
        <f>DATEVALUE(LEFT(Transaction[[#This Row],[timestamp]],10))</f>
        <v>44317</v>
      </c>
      <c r="D659" s="22" t="str">
        <f>TEXT(WEEKDAY(LEFT(Transaction[[#This Row],[timestamp]],10)),"dddd")</f>
        <v>Saturday</v>
      </c>
      <c r="E659" s="18" t="s">
        <v>1294</v>
      </c>
      <c r="F659" s="18">
        <v>3</v>
      </c>
      <c r="G659" s="18">
        <v>3002</v>
      </c>
      <c r="H659" s="18" t="str">
        <f>LEFT(Transaction[[#This Row],[item_id]],2)</f>
        <v>30</v>
      </c>
      <c r="I659" s="18">
        <v>1</v>
      </c>
      <c r="J659" s="18">
        <f>Transaction[[#This Row],[quantity]]*VLOOKUP(Transaction[[#This Row],[item_id]],Item[#All],3,TRUE)</f>
        <v>399000</v>
      </c>
      <c r="K659" s="18">
        <v>61118</v>
      </c>
    </row>
    <row r="660" spans="1:11" ht="12.75">
      <c r="A660" s="24" t="s">
        <v>1295</v>
      </c>
      <c r="B660" s="32" t="str">
        <f>RIGHT(Transaction[[#This Row],[timestamp]],5)</f>
        <v>23:09</v>
      </c>
      <c r="C660" s="24">
        <f>DATEVALUE(LEFT(Transaction[[#This Row],[timestamp]],10))</f>
        <v>44317</v>
      </c>
      <c r="D660" s="22" t="str">
        <f>TEXT(WEEKDAY(LEFT(Transaction[[#This Row],[timestamp]],10)),"dddd")</f>
        <v>Saturday</v>
      </c>
      <c r="E660" s="18" t="s">
        <v>1296</v>
      </c>
      <c r="F660" s="18">
        <v>3</v>
      </c>
      <c r="G660" s="18">
        <v>4002</v>
      </c>
      <c r="H660" s="18" t="str">
        <f>LEFT(Transaction[[#This Row],[item_id]],2)</f>
        <v>40</v>
      </c>
      <c r="I660" s="18">
        <v>1</v>
      </c>
      <c r="J660" s="18">
        <f>Transaction[[#This Row],[quantity]]*VLOOKUP(Transaction[[#This Row],[item_id]],Item[#All],3,TRUE)</f>
        <v>350000</v>
      </c>
      <c r="K660" s="18">
        <v>53557</v>
      </c>
    </row>
    <row r="661" spans="1:11" ht="12.75">
      <c r="A661" s="24" t="s">
        <v>1297</v>
      </c>
      <c r="B661" s="32" t="str">
        <f>RIGHT(Transaction[[#This Row],[timestamp]],5)</f>
        <v>00:15</v>
      </c>
      <c r="C661" s="24">
        <f>DATEVALUE(LEFT(Transaction[[#This Row],[timestamp]],10))</f>
        <v>44318</v>
      </c>
      <c r="D661" s="22" t="str">
        <f>TEXT(WEEKDAY(LEFT(Transaction[[#This Row],[timestamp]],10)),"dddd")</f>
        <v>Sunday</v>
      </c>
      <c r="E661" s="18" t="s">
        <v>1298</v>
      </c>
      <c r="F661" s="18">
        <v>3</v>
      </c>
      <c r="G661" s="18">
        <v>1005</v>
      </c>
      <c r="H661" s="18" t="str">
        <f>LEFT(Transaction[[#This Row],[item_id]],2)</f>
        <v>10</v>
      </c>
      <c r="I661" s="18">
        <v>1</v>
      </c>
      <c r="J661" s="18">
        <f>Transaction[[#This Row],[quantity]]*VLOOKUP(Transaction[[#This Row],[item_id]],Item[#All],3,TRUE)</f>
        <v>4690000</v>
      </c>
      <c r="K661" s="18">
        <v>74609</v>
      </c>
    </row>
    <row r="662" spans="1:11" ht="12.75">
      <c r="A662" s="24" t="s">
        <v>1299</v>
      </c>
      <c r="B662" s="32" t="str">
        <f>RIGHT(Transaction[[#This Row],[timestamp]],5)</f>
        <v>00:33</v>
      </c>
      <c r="C662" s="24">
        <f>DATEVALUE(LEFT(Transaction[[#This Row],[timestamp]],10))</f>
        <v>44318</v>
      </c>
      <c r="D662" s="22" t="str">
        <f>TEXT(WEEKDAY(LEFT(Transaction[[#This Row],[timestamp]],10)),"dddd")</f>
        <v>Sunday</v>
      </c>
      <c r="E662" s="18" t="s">
        <v>1300</v>
      </c>
      <c r="F662" s="18">
        <v>3</v>
      </c>
      <c r="G662" s="18">
        <v>4001</v>
      </c>
      <c r="H662" s="18" t="str">
        <f>LEFT(Transaction[[#This Row],[item_id]],2)</f>
        <v>40</v>
      </c>
      <c r="I662" s="18">
        <v>1</v>
      </c>
      <c r="J662" s="18">
        <f>Transaction[[#This Row],[quantity]]*VLOOKUP(Transaction[[#This Row],[item_id]],Item[#All],3,TRUE)</f>
        <v>177000</v>
      </c>
      <c r="K662" s="19">
        <v>48297</v>
      </c>
    </row>
    <row r="663" spans="1:11" ht="12.75">
      <c r="A663" s="24" t="s">
        <v>1301</v>
      </c>
      <c r="B663" s="32" t="str">
        <f>RIGHT(Transaction[[#This Row],[timestamp]],5)</f>
        <v>06:24</v>
      </c>
      <c r="C663" s="24">
        <f>DATEVALUE(LEFT(Transaction[[#This Row],[timestamp]],10))</f>
        <v>44318</v>
      </c>
      <c r="D663" s="22" t="str">
        <f>TEXT(WEEKDAY(LEFT(Transaction[[#This Row],[timestamp]],10)),"dddd")</f>
        <v>Sunday</v>
      </c>
      <c r="E663" s="18" t="s">
        <v>1302</v>
      </c>
      <c r="F663" s="18">
        <v>3</v>
      </c>
      <c r="G663" s="18">
        <v>3001</v>
      </c>
      <c r="H663" s="18" t="str">
        <f>LEFT(Transaction[[#This Row],[item_id]],2)</f>
        <v>30</v>
      </c>
      <c r="I663" s="18">
        <v>1</v>
      </c>
      <c r="J663" s="18">
        <f>Transaction[[#This Row],[quantity]]*VLOOKUP(Transaction[[#This Row],[item_id]],Item[#All],3,TRUE)</f>
        <v>8500000</v>
      </c>
      <c r="K663" s="18">
        <v>59230</v>
      </c>
    </row>
    <row r="664" spans="1:11" ht="12.75">
      <c r="A664" s="24" t="s">
        <v>1303</v>
      </c>
      <c r="B664" s="32" t="str">
        <f>RIGHT(Transaction[[#This Row],[timestamp]],5)</f>
        <v>07:05</v>
      </c>
      <c r="C664" s="24">
        <f>DATEVALUE(LEFT(Transaction[[#This Row],[timestamp]],10))</f>
        <v>44318</v>
      </c>
      <c r="D664" s="22" t="str">
        <f>TEXT(WEEKDAY(LEFT(Transaction[[#This Row],[timestamp]],10)),"dddd")</f>
        <v>Sunday</v>
      </c>
      <c r="E664" s="18" t="s">
        <v>1304</v>
      </c>
      <c r="F664" s="18">
        <v>3</v>
      </c>
      <c r="G664" s="18">
        <v>3001</v>
      </c>
      <c r="H664" s="18" t="str">
        <f>LEFT(Transaction[[#This Row],[item_id]],2)</f>
        <v>30</v>
      </c>
      <c r="I664" s="18">
        <v>1</v>
      </c>
      <c r="J664" s="18">
        <f>Transaction[[#This Row],[quantity]]*VLOOKUP(Transaction[[#This Row],[item_id]],Item[#All],3,TRUE)</f>
        <v>8500000</v>
      </c>
      <c r="K664" s="18">
        <v>69305</v>
      </c>
    </row>
    <row r="665" spans="1:11" ht="12.75">
      <c r="A665" s="24" t="s">
        <v>1305</v>
      </c>
      <c r="B665" s="32" t="str">
        <f>RIGHT(Transaction[[#This Row],[timestamp]],5)</f>
        <v>09:17</v>
      </c>
      <c r="C665" s="24">
        <f>DATEVALUE(LEFT(Transaction[[#This Row],[timestamp]],10))</f>
        <v>44318</v>
      </c>
      <c r="D665" s="22" t="str">
        <f>TEXT(WEEKDAY(LEFT(Transaction[[#This Row],[timestamp]],10)),"dddd")</f>
        <v>Sunday</v>
      </c>
      <c r="E665" s="18" t="s">
        <v>1306</v>
      </c>
      <c r="F665" s="18">
        <v>3</v>
      </c>
      <c r="G665" s="18">
        <v>3004</v>
      </c>
      <c r="H665" s="18" t="str">
        <f>LEFT(Transaction[[#This Row],[item_id]],2)</f>
        <v>30</v>
      </c>
      <c r="I665" s="18">
        <v>1</v>
      </c>
      <c r="J665" s="18">
        <f>Transaction[[#This Row],[quantity]]*VLOOKUP(Transaction[[#This Row],[item_id]],Item[#All],3,TRUE)</f>
        <v>170000</v>
      </c>
      <c r="K665" s="18">
        <v>55908</v>
      </c>
    </row>
    <row r="666" spans="1:11" ht="12.75">
      <c r="A666" s="24" t="s">
        <v>1305</v>
      </c>
      <c r="B666" s="32" t="str">
        <f>RIGHT(Transaction[[#This Row],[timestamp]],5)</f>
        <v>09:17</v>
      </c>
      <c r="C666" s="24">
        <f>DATEVALUE(LEFT(Transaction[[#This Row],[timestamp]],10))</f>
        <v>44318</v>
      </c>
      <c r="D666" s="22" t="str">
        <f>TEXT(WEEKDAY(LEFT(Transaction[[#This Row],[timestamp]],10)),"dddd")</f>
        <v>Sunday</v>
      </c>
      <c r="E666" s="18" t="s">
        <v>1307</v>
      </c>
      <c r="F666" s="18">
        <v>3</v>
      </c>
      <c r="G666" s="18">
        <v>3002</v>
      </c>
      <c r="H666" s="18" t="str">
        <f>LEFT(Transaction[[#This Row],[item_id]],2)</f>
        <v>30</v>
      </c>
      <c r="I666" s="18">
        <v>1</v>
      </c>
      <c r="J666" s="18">
        <f>Transaction[[#This Row],[quantity]]*VLOOKUP(Transaction[[#This Row],[item_id]],Item[#All],3,TRUE)</f>
        <v>399000</v>
      </c>
      <c r="K666" s="18">
        <v>55821</v>
      </c>
    </row>
    <row r="667" spans="1:11" ht="12.75">
      <c r="A667" s="24" t="s">
        <v>1308</v>
      </c>
      <c r="B667" s="32" t="str">
        <f>RIGHT(Transaction[[#This Row],[timestamp]],5)</f>
        <v>12:03</v>
      </c>
      <c r="C667" s="24">
        <f>DATEVALUE(LEFT(Transaction[[#This Row],[timestamp]],10))</f>
        <v>44318</v>
      </c>
      <c r="D667" s="22" t="str">
        <f>TEXT(WEEKDAY(LEFT(Transaction[[#This Row],[timestamp]],10)),"dddd")</f>
        <v>Sunday</v>
      </c>
      <c r="E667" s="18" t="s">
        <v>1309</v>
      </c>
      <c r="F667" s="18">
        <v>3</v>
      </c>
      <c r="G667" s="18">
        <v>4001</v>
      </c>
      <c r="H667" s="18" t="str">
        <f>LEFT(Transaction[[#This Row],[item_id]],2)</f>
        <v>40</v>
      </c>
      <c r="I667" s="18">
        <v>1</v>
      </c>
      <c r="J667" s="18">
        <f>Transaction[[#This Row],[quantity]]*VLOOKUP(Transaction[[#This Row],[item_id]],Item[#All],3,TRUE)</f>
        <v>177000</v>
      </c>
      <c r="K667" s="18">
        <v>58812</v>
      </c>
    </row>
    <row r="668" spans="1:11" ht="12.75">
      <c r="A668" s="24" t="s">
        <v>1310</v>
      </c>
      <c r="B668" s="32" t="str">
        <f>RIGHT(Transaction[[#This Row],[timestamp]],5)</f>
        <v>12:04</v>
      </c>
      <c r="C668" s="24">
        <f>DATEVALUE(LEFT(Transaction[[#This Row],[timestamp]],10))</f>
        <v>44318</v>
      </c>
      <c r="D668" s="22" t="str">
        <f>TEXT(WEEKDAY(LEFT(Transaction[[#This Row],[timestamp]],10)),"dddd")</f>
        <v>Sunday</v>
      </c>
      <c r="E668" s="18" t="s">
        <v>1311</v>
      </c>
      <c r="F668" s="18">
        <v>3</v>
      </c>
      <c r="G668" s="18">
        <v>4004</v>
      </c>
      <c r="H668" s="18" t="str">
        <f>LEFT(Transaction[[#This Row],[item_id]],2)</f>
        <v>40</v>
      </c>
      <c r="I668" s="18">
        <v>1</v>
      </c>
      <c r="J668" s="18">
        <f>Transaction[[#This Row],[quantity]]*VLOOKUP(Transaction[[#This Row],[item_id]],Item[#All],3,TRUE)</f>
        <v>685000</v>
      </c>
      <c r="K668" s="18">
        <v>50222</v>
      </c>
    </row>
    <row r="669" spans="1:11" ht="12.75">
      <c r="A669" s="24" t="s">
        <v>1312</v>
      </c>
      <c r="B669" s="32" t="str">
        <f>RIGHT(Transaction[[#This Row],[timestamp]],5)</f>
        <v>14:34</v>
      </c>
      <c r="C669" s="24">
        <f>DATEVALUE(LEFT(Transaction[[#This Row],[timestamp]],10))</f>
        <v>44318</v>
      </c>
      <c r="D669" s="22" t="str">
        <f>TEXT(WEEKDAY(LEFT(Transaction[[#This Row],[timestamp]],10)),"dddd")</f>
        <v>Sunday</v>
      </c>
      <c r="E669" s="18" t="s">
        <v>1313</v>
      </c>
      <c r="F669" s="18">
        <v>3</v>
      </c>
      <c r="G669" s="18">
        <v>3005</v>
      </c>
      <c r="H669" s="18" t="str">
        <f>LEFT(Transaction[[#This Row],[item_id]],2)</f>
        <v>30</v>
      </c>
      <c r="I669" s="18">
        <v>1</v>
      </c>
      <c r="J669" s="18">
        <f>Transaction[[#This Row],[quantity]]*VLOOKUP(Transaction[[#This Row],[item_id]],Item[#All],3,TRUE)</f>
        <v>8990000</v>
      </c>
      <c r="K669" s="18">
        <v>53964</v>
      </c>
    </row>
    <row r="670" spans="1:11" ht="12.75">
      <c r="A670" s="24" t="s">
        <v>1314</v>
      </c>
      <c r="B670" s="32" t="str">
        <f>RIGHT(Transaction[[#This Row],[timestamp]],5)</f>
        <v>15:10</v>
      </c>
      <c r="C670" s="24">
        <f>DATEVALUE(LEFT(Transaction[[#This Row],[timestamp]],10))</f>
        <v>44318</v>
      </c>
      <c r="D670" s="22" t="str">
        <f>TEXT(WEEKDAY(LEFT(Transaction[[#This Row],[timestamp]],10)),"dddd")</f>
        <v>Sunday</v>
      </c>
      <c r="E670" s="18" t="s">
        <v>1315</v>
      </c>
      <c r="F670" s="18">
        <v>3</v>
      </c>
      <c r="G670" s="18">
        <v>3004</v>
      </c>
      <c r="H670" s="18" t="str">
        <f>LEFT(Transaction[[#This Row],[item_id]],2)</f>
        <v>30</v>
      </c>
      <c r="I670" s="18">
        <v>1</v>
      </c>
      <c r="J670" s="18">
        <f>Transaction[[#This Row],[quantity]]*VLOOKUP(Transaction[[#This Row],[item_id]],Item[#All],3,TRUE)</f>
        <v>170000</v>
      </c>
      <c r="K670" s="18">
        <v>63583</v>
      </c>
    </row>
    <row r="671" spans="1:11" ht="12.75">
      <c r="A671" s="24" t="s">
        <v>1316</v>
      </c>
      <c r="B671" s="32" t="str">
        <f>RIGHT(Transaction[[#This Row],[timestamp]],5)</f>
        <v>19:21</v>
      </c>
      <c r="C671" s="24">
        <f>DATEVALUE(LEFT(Transaction[[#This Row],[timestamp]],10))</f>
        <v>44318</v>
      </c>
      <c r="D671" s="22" t="str">
        <f>TEXT(WEEKDAY(LEFT(Transaction[[#This Row],[timestamp]],10)),"dddd")</f>
        <v>Sunday</v>
      </c>
      <c r="E671" s="18" t="s">
        <v>1317</v>
      </c>
      <c r="F671" s="18">
        <v>3</v>
      </c>
      <c r="G671" s="18">
        <v>2004</v>
      </c>
      <c r="H671" s="18" t="str">
        <f>LEFT(Transaction[[#This Row],[item_id]],2)</f>
        <v>20</v>
      </c>
      <c r="I671" s="18">
        <v>1</v>
      </c>
      <c r="J671" s="18">
        <f>Transaction[[#This Row],[quantity]]*VLOOKUP(Transaction[[#This Row],[item_id]],Item[#All],3,TRUE)</f>
        <v>4090000</v>
      </c>
      <c r="K671" s="18">
        <v>51903</v>
      </c>
    </row>
    <row r="672" spans="1:11" ht="12.75">
      <c r="A672" s="24" t="s">
        <v>1318</v>
      </c>
      <c r="B672" s="32" t="str">
        <f>RIGHT(Transaction[[#This Row],[timestamp]],5)</f>
        <v>21:07</v>
      </c>
      <c r="C672" s="24">
        <f>DATEVALUE(LEFT(Transaction[[#This Row],[timestamp]],10))</f>
        <v>44318</v>
      </c>
      <c r="D672" s="22" t="str">
        <f>TEXT(WEEKDAY(LEFT(Transaction[[#This Row],[timestamp]],10)),"dddd")</f>
        <v>Sunday</v>
      </c>
      <c r="E672" s="18" t="s">
        <v>1319</v>
      </c>
      <c r="F672" s="18">
        <v>3</v>
      </c>
      <c r="G672" s="18">
        <v>4001</v>
      </c>
      <c r="H672" s="18" t="str">
        <f>LEFT(Transaction[[#This Row],[item_id]],2)</f>
        <v>40</v>
      </c>
      <c r="I672" s="18">
        <v>1</v>
      </c>
      <c r="J672" s="18">
        <f>Transaction[[#This Row],[quantity]]*VLOOKUP(Transaction[[#This Row],[item_id]],Item[#All],3,TRUE)</f>
        <v>177000</v>
      </c>
      <c r="K672" s="18">
        <v>54403</v>
      </c>
    </row>
    <row r="673" spans="1:11" ht="12.75">
      <c r="A673" s="24" t="s">
        <v>1320</v>
      </c>
      <c r="B673" s="32" t="str">
        <f>RIGHT(Transaction[[#This Row],[timestamp]],5)</f>
        <v>21:21</v>
      </c>
      <c r="C673" s="24">
        <f>DATEVALUE(LEFT(Transaction[[#This Row],[timestamp]],10))</f>
        <v>44318</v>
      </c>
      <c r="D673" s="22" t="str">
        <f>TEXT(WEEKDAY(LEFT(Transaction[[#This Row],[timestamp]],10)),"dddd")</f>
        <v>Sunday</v>
      </c>
      <c r="E673" s="18" t="s">
        <v>1321</v>
      </c>
      <c r="F673" s="18">
        <v>3</v>
      </c>
      <c r="G673" s="18">
        <v>1004</v>
      </c>
      <c r="H673" s="18" t="str">
        <f>LEFT(Transaction[[#This Row],[item_id]],2)</f>
        <v>10</v>
      </c>
      <c r="I673" s="18">
        <v>1</v>
      </c>
      <c r="J673" s="18">
        <f>Transaction[[#This Row],[quantity]]*VLOOKUP(Transaction[[#This Row],[item_id]],Item[#All],3,TRUE)</f>
        <v>2690000</v>
      </c>
      <c r="K673" s="18">
        <v>52282</v>
      </c>
    </row>
    <row r="674" spans="1:11" ht="12.75">
      <c r="A674" s="24" t="s">
        <v>1322</v>
      </c>
      <c r="B674" s="32" t="str">
        <f>RIGHT(Transaction[[#This Row],[timestamp]],5)</f>
        <v>22:05</v>
      </c>
      <c r="C674" s="24">
        <f>DATEVALUE(LEFT(Transaction[[#This Row],[timestamp]],10))</f>
        <v>44318</v>
      </c>
      <c r="D674" s="22" t="str">
        <f>TEXT(WEEKDAY(LEFT(Transaction[[#This Row],[timestamp]],10)),"dddd")</f>
        <v>Sunday</v>
      </c>
      <c r="E674" s="18" t="s">
        <v>1323</v>
      </c>
      <c r="F674" s="18">
        <v>3</v>
      </c>
      <c r="G674" s="18">
        <v>4003</v>
      </c>
      <c r="H674" s="18" t="str">
        <f>LEFT(Transaction[[#This Row],[item_id]],2)</f>
        <v>40</v>
      </c>
      <c r="I674" s="18">
        <v>1</v>
      </c>
      <c r="J674" s="18">
        <f>Transaction[[#This Row],[quantity]]*VLOOKUP(Transaction[[#This Row],[item_id]],Item[#All],3,TRUE)</f>
        <v>445000</v>
      </c>
      <c r="K674" s="18">
        <v>65270</v>
      </c>
    </row>
    <row r="675" spans="1:11" ht="12.75">
      <c r="A675" s="24" t="s">
        <v>1322</v>
      </c>
      <c r="B675" s="32" t="str">
        <f>RIGHT(Transaction[[#This Row],[timestamp]],5)</f>
        <v>22:05</v>
      </c>
      <c r="C675" s="24">
        <f>DATEVALUE(LEFT(Transaction[[#This Row],[timestamp]],10))</f>
        <v>44318</v>
      </c>
      <c r="D675" s="22" t="str">
        <f>TEXT(WEEKDAY(LEFT(Transaction[[#This Row],[timestamp]],10)),"dddd")</f>
        <v>Sunday</v>
      </c>
      <c r="E675" s="18" t="s">
        <v>1324</v>
      </c>
      <c r="F675" s="18">
        <v>3</v>
      </c>
      <c r="G675" s="18">
        <v>4001</v>
      </c>
      <c r="H675" s="18" t="str">
        <f>LEFT(Transaction[[#This Row],[item_id]],2)</f>
        <v>40</v>
      </c>
      <c r="I675" s="18">
        <v>1</v>
      </c>
      <c r="J675" s="18">
        <f>Transaction[[#This Row],[quantity]]*VLOOKUP(Transaction[[#This Row],[item_id]],Item[#All],3,TRUE)</f>
        <v>177000</v>
      </c>
      <c r="K675" s="18">
        <v>65762</v>
      </c>
    </row>
    <row r="676" spans="1:11" ht="12.75">
      <c r="A676" s="24" t="s">
        <v>1325</v>
      </c>
      <c r="B676" s="32" t="str">
        <f>RIGHT(Transaction[[#This Row],[timestamp]],5)</f>
        <v>23:23</v>
      </c>
      <c r="C676" s="24">
        <f>DATEVALUE(LEFT(Transaction[[#This Row],[timestamp]],10))</f>
        <v>44318</v>
      </c>
      <c r="D676" s="22" t="str">
        <f>TEXT(WEEKDAY(LEFT(Transaction[[#This Row],[timestamp]],10)),"dddd")</f>
        <v>Sunday</v>
      </c>
      <c r="E676" s="18" t="s">
        <v>1326</v>
      </c>
      <c r="F676" s="18">
        <v>3</v>
      </c>
      <c r="G676" s="18">
        <v>4003</v>
      </c>
      <c r="H676" s="18" t="str">
        <f>LEFT(Transaction[[#This Row],[item_id]],2)</f>
        <v>40</v>
      </c>
      <c r="I676" s="18">
        <v>1</v>
      </c>
      <c r="J676" s="18">
        <f>Transaction[[#This Row],[quantity]]*VLOOKUP(Transaction[[#This Row],[item_id]],Item[#All],3,TRUE)</f>
        <v>445000</v>
      </c>
      <c r="K676" s="18">
        <v>54580</v>
      </c>
    </row>
    <row r="677" spans="1:11" ht="12.75">
      <c r="A677" s="24" t="s">
        <v>1327</v>
      </c>
      <c r="B677" s="32" t="str">
        <f>RIGHT(Transaction[[#This Row],[timestamp]],5)</f>
        <v>13:13</v>
      </c>
      <c r="C677" s="24">
        <f>DATEVALUE(LEFT(Transaction[[#This Row],[timestamp]],10))</f>
        <v>44319</v>
      </c>
      <c r="D677" s="22" t="str">
        <f>TEXT(WEEKDAY(LEFT(Transaction[[#This Row],[timestamp]],10)),"dddd")</f>
        <v>Monday</v>
      </c>
      <c r="E677" s="18" t="s">
        <v>1328</v>
      </c>
      <c r="F677" s="18">
        <v>3</v>
      </c>
      <c r="G677" s="18">
        <v>4001</v>
      </c>
      <c r="H677" s="18" t="str">
        <f>LEFT(Transaction[[#This Row],[item_id]],2)</f>
        <v>40</v>
      </c>
      <c r="I677" s="18">
        <v>1</v>
      </c>
      <c r="J677" s="18">
        <f>Transaction[[#This Row],[quantity]]*VLOOKUP(Transaction[[#This Row],[item_id]],Item[#All],3,TRUE)</f>
        <v>177000</v>
      </c>
      <c r="K677" s="18">
        <v>63691</v>
      </c>
    </row>
    <row r="678" spans="1:11" ht="12.75">
      <c r="A678" s="24" t="s">
        <v>1329</v>
      </c>
      <c r="B678" s="32" t="str">
        <f>RIGHT(Transaction[[#This Row],[timestamp]],5)</f>
        <v>20:14</v>
      </c>
      <c r="C678" s="24">
        <f>DATEVALUE(LEFT(Transaction[[#This Row],[timestamp]],10))</f>
        <v>44319</v>
      </c>
      <c r="D678" s="22" t="str">
        <f>TEXT(WEEKDAY(LEFT(Transaction[[#This Row],[timestamp]],10)),"dddd")</f>
        <v>Monday</v>
      </c>
      <c r="E678" s="18" t="s">
        <v>1330</v>
      </c>
      <c r="F678" s="18">
        <v>3</v>
      </c>
      <c r="G678" s="18">
        <v>4001</v>
      </c>
      <c r="H678" s="18" t="str">
        <f>LEFT(Transaction[[#This Row],[item_id]],2)</f>
        <v>40</v>
      </c>
      <c r="I678" s="18">
        <v>1</v>
      </c>
      <c r="J678" s="18">
        <f>Transaction[[#This Row],[quantity]]*VLOOKUP(Transaction[[#This Row],[item_id]],Item[#All],3,TRUE)</f>
        <v>177000</v>
      </c>
      <c r="K678" s="18">
        <v>48994</v>
      </c>
    </row>
    <row r="679" spans="1:11" ht="12.75">
      <c r="A679" s="24" t="s">
        <v>1331</v>
      </c>
      <c r="B679" s="32" t="str">
        <f>RIGHT(Transaction[[#This Row],[timestamp]],5)</f>
        <v>22:12</v>
      </c>
      <c r="C679" s="24">
        <f>DATEVALUE(LEFT(Transaction[[#This Row],[timestamp]],10))</f>
        <v>44319</v>
      </c>
      <c r="D679" s="22" t="str">
        <f>TEXT(WEEKDAY(LEFT(Transaction[[#This Row],[timestamp]],10)),"dddd")</f>
        <v>Monday</v>
      </c>
      <c r="E679" s="18" t="s">
        <v>1332</v>
      </c>
      <c r="F679" s="18">
        <v>3</v>
      </c>
      <c r="G679" s="18">
        <v>2005</v>
      </c>
      <c r="H679" s="18" t="str">
        <f>LEFT(Transaction[[#This Row],[item_id]],2)</f>
        <v>20</v>
      </c>
      <c r="I679" s="18">
        <v>1</v>
      </c>
      <c r="J679" s="18">
        <f>Transaction[[#This Row],[quantity]]*VLOOKUP(Transaction[[#This Row],[item_id]],Item[#All],3,TRUE)</f>
        <v>20900000</v>
      </c>
      <c r="K679" s="18">
        <v>55686</v>
      </c>
    </row>
    <row r="680" spans="1:11" ht="12.75">
      <c r="A680" s="24" t="s">
        <v>1333</v>
      </c>
      <c r="B680" s="32" t="str">
        <f>RIGHT(Transaction[[#This Row],[timestamp]],5)</f>
        <v>23:05</v>
      </c>
      <c r="C680" s="24">
        <f>DATEVALUE(LEFT(Transaction[[#This Row],[timestamp]],10))</f>
        <v>44319</v>
      </c>
      <c r="D680" s="22" t="str">
        <f>TEXT(WEEKDAY(LEFT(Transaction[[#This Row],[timestamp]],10)),"dddd")</f>
        <v>Monday</v>
      </c>
      <c r="E680" s="18" t="s">
        <v>1334</v>
      </c>
      <c r="F680" s="18">
        <v>3</v>
      </c>
      <c r="G680" s="18">
        <v>4003</v>
      </c>
      <c r="H680" s="18" t="str">
        <f>LEFT(Transaction[[#This Row],[item_id]],2)</f>
        <v>40</v>
      </c>
      <c r="I680" s="18">
        <v>1</v>
      </c>
      <c r="J680" s="18">
        <f>Transaction[[#This Row],[quantity]]*VLOOKUP(Transaction[[#This Row],[item_id]],Item[#All],3,TRUE)</f>
        <v>445000</v>
      </c>
      <c r="K680" s="18">
        <v>50137</v>
      </c>
    </row>
    <row r="681" spans="1:11" ht="12.75">
      <c r="A681" s="24" t="s">
        <v>1333</v>
      </c>
      <c r="B681" s="32" t="str">
        <f>RIGHT(Transaction[[#This Row],[timestamp]],5)</f>
        <v>23:05</v>
      </c>
      <c r="C681" s="24">
        <f>DATEVALUE(LEFT(Transaction[[#This Row],[timestamp]],10))</f>
        <v>44319</v>
      </c>
      <c r="D681" s="22" t="str">
        <f>TEXT(WEEKDAY(LEFT(Transaction[[#This Row],[timestamp]],10)),"dddd")</f>
        <v>Monday</v>
      </c>
      <c r="E681" s="18" t="s">
        <v>1335</v>
      </c>
      <c r="F681" s="18">
        <v>3</v>
      </c>
      <c r="G681" s="18">
        <v>2005</v>
      </c>
      <c r="H681" s="18" t="str">
        <f>LEFT(Transaction[[#This Row],[item_id]],2)</f>
        <v>20</v>
      </c>
      <c r="I681" s="18">
        <v>1</v>
      </c>
      <c r="J681" s="18">
        <f>Transaction[[#This Row],[quantity]]*VLOOKUP(Transaction[[#This Row],[item_id]],Item[#All],3,TRUE)</f>
        <v>20900000</v>
      </c>
      <c r="K681" s="18">
        <v>64959</v>
      </c>
    </row>
    <row r="682" spans="1:11" ht="12.75">
      <c r="A682" s="24" t="s">
        <v>1336</v>
      </c>
      <c r="B682" s="32" t="str">
        <f>RIGHT(Transaction[[#This Row],[timestamp]],5)</f>
        <v>23:18</v>
      </c>
      <c r="C682" s="24">
        <f>DATEVALUE(LEFT(Transaction[[#This Row],[timestamp]],10))</f>
        <v>44319</v>
      </c>
      <c r="D682" s="22" t="str">
        <f>TEXT(WEEKDAY(LEFT(Transaction[[#This Row],[timestamp]],10)),"dddd")</f>
        <v>Monday</v>
      </c>
      <c r="E682" s="18" t="s">
        <v>1337</v>
      </c>
      <c r="F682" s="18">
        <v>3</v>
      </c>
      <c r="G682" s="18">
        <v>4003</v>
      </c>
      <c r="H682" s="18" t="str">
        <f>LEFT(Transaction[[#This Row],[item_id]],2)</f>
        <v>40</v>
      </c>
      <c r="I682" s="18">
        <v>1</v>
      </c>
      <c r="J682" s="18">
        <f>Transaction[[#This Row],[quantity]]*VLOOKUP(Transaction[[#This Row],[item_id]],Item[#All],3,TRUE)</f>
        <v>445000</v>
      </c>
      <c r="K682" s="18">
        <v>67739</v>
      </c>
    </row>
    <row r="683" spans="1:11" ht="12.75">
      <c r="A683" s="24" t="s">
        <v>1338</v>
      </c>
      <c r="B683" s="32" t="str">
        <f>RIGHT(Transaction[[#This Row],[timestamp]],5)</f>
        <v>00:23</v>
      </c>
      <c r="C683" s="24">
        <f>DATEVALUE(LEFT(Transaction[[#This Row],[timestamp]],10))</f>
        <v>44320</v>
      </c>
      <c r="D683" s="22" t="str">
        <f>TEXT(WEEKDAY(LEFT(Transaction[[#This Row],[timestamp]],10)),"dddd")</f>
        <v>Tuesday</v>
      </c>
      <c r="E683" s="18" t="s">
        <v>1339</v>
      </c>
      <c r="F683" s="18">
        <v>3</v>
      </c>
      <c r="G683" s="18">
        <v>3001</v>
      </c>
      <c r="H683" s="18" t="str">
        <f>LEFT(Transaction[[#This Row],[item_id]],2)</f>
        <v>30</v>
      </c>
      <c r="I683" s="18">
        <v>1</v>
      </c>
      <c r="J683" s="18">
        <f>Transaction[[#This Row],[quantity]]*VLOOKUP(Transaction[[#This Row],[item_id]],Item[#All],3,TRUE)</f>
        <v>8500000</v>
      </c>
      <c r="K683" s="18">
        <v>56228</v>
      </c>
    </row>
    <row r="684" spans="1:11" ht="12.75">
      <c r="A684" s="24" t="s">
        <v>1340</v>
      </c>
      <c r="B684" s="32" t="str">
        <f>RIGHT(Transaction[[#This Row],[timestamp]],5)</f>
        <v>12:11</v>
      </c>
      <c r="C684" s="24">
        <f>DATEVALUE(LEFT(Transaction[[#This Row],[timestamp]],10))</f>
        <v>44320</v>
      </c>
      <c r="D684" s="22" t="str">
        <f>TEXT(WEEKDAY(LEFT(Transaction[[#This Row],[timestamp]],10)),"dddd")</f>
        <v>Tuesday</v>
      </c>
      <c r="E684" s="18" t="s">
        <v>1341</v>
      </c>
      <c r="F684" s="18">
        <v>3</v>
      </c>
      <c r="G684" s="18">
        <v>4001</v>
      </c>
      <c r="H684" s="18" t="str">
        <f>LEFT(Transaction[[#This Row],[item_id]],2)</f>
        <v>40</v>
      </c>
      <c r="I684" s="18">
        <v>1</v>
      </c>
      <c r="J684" s="18">
        <f>Transaction[[#This Row],[quantity]]*VLOOKUP(Transaction[[#This Row],[item_id]],Item[#All],3,TRUE)</f>
        <v>177000</v>
      </c>
      <c r="K684" s="18">
        <v>51727</v>
      </c>
    </row>
    <row r="685" spans="1:11" ht="12.75">
      <c r="A685" s="24" t="s">
        <v>1342</v>
      </c>
      <c r="B685" s="32" t="str">
        <f>RIGHT(Transaction[[#This Row],[timestamp]],5)</f>
        <v>12:17</v>
      </c>
      <c r="C685" s="24">
        <f>DATEVALUE(LEFT(Transaction[[#This Row],[timestamp]],10))</f>
        <v>44320</v>
      </c>
      <c r="D685" s="22" t="str">
        <f>TEXT(WEEKDAY(LEFT(Transaction[[#This Row],[timestamp]],10)),"dddd")</f>
        <v>Tuesday</v>
      </c>
      <c r="E685" s="18" t="s">
        <v>1343</v>
      </c>
      <c r="F685" s="18">
        <v>3</v>
      </c>
      <c r="G685" s="18">
        <v>3003</v>
      </c>
      <c r="H685" s="18" t="str">
        <f>LEFT(Transaction[[#This Row],[item_id]],2)</f>
        <v>30</v>
      </c>
      <c r="I685" s="18">
        <v>1</v>
      </c>
      <c r="J685" s="18">
        <f>Transaction[[#This Row],[quantity]]*VLOOKUP(Transaction[[#This Row],[item_id]],Item[#All],3,TRUE)</f>
        <v>5490000</v>
      </c>
      <c r="K685" s="18">
        <v>58798</v>
      </c>
    </row>
    <row r="686" spans="1:11" ht="12.75">
      <c r="A686" s="24" t="s">
        <v>1344</v>
      </c>
      <c r="B686" s="32" t="str">
        <f>RIGHT(Transaction[[#This Row],[timestamp]],5)</f>
        <v>13:09</v>
      </c>
      <c r="C686" s="24">
        <f>DATEVALUE(LEFT(Transaction[[#This Row],[timestamp]],10))</f>
        <v>44320</v>
      </c>
      <c r="D686" s="22" t="str">
        <f>TEXT(WEEKDAY(LEFT(Transaction[[#This Row],[timestamp]],10)),"dddd")</f>
        <v>Tuesday</v>
      </c>
      <c r="E686" s="18" t="s">
        <v>1345</v>
      </c>
      <c r="F686" s="18">
        <v>3</v>
      </c>
      <c r="G686" s="18">
        <v>3004</v>
      </c>
      <c r="H686" s="18" t="str">
        <f>LEFT(Transaction[[#This Row],[item_id]],2)</f>
        <v>30</v>
      </c>
      <c r="I686" s="18">
        <v>1</v>
      </c>
      <c r="J686" s="18">
        <f>Transaction[[#This Row],[quantity]]*VLOOKUP(Transaction[[#This Row],[item_id]],Item[#All],3,TRUE)</f>
        <v>170000</v>
      </c>
      <c r="K686" s="18">
        <v>54397</v>
      </c>
    </row>
    <row r="687" spans="1:11" ht="12.75">
      <c r="A687" s="24" t="s">
        <v>1346</v>
      </c>
      <c r="B687" s="32" t="str">
        <f>RIGHT(Transaction[[#This Row],[timestamp]],5)</f>
        <v>16:03</v>
      </c>
      <c r="C687" s="24">
        <f>DATEVALUE(LEFT(Transaction[[#This Row],[timestamp]],10))</f>
        <v>44320</v>
      </c>
      <c r="D687" s="22" t="str">
        <f>TEXT(WEEKDAY(LEFT(Transaction[[#This Row],[timestamp]],10)),"dddd")</f>
        <v>Tuesday</v>
      </c>
      <c r="E687" s="18" t="s">
        <v>1347</v>
      </c>
      <c r="F687" s="18">
        <v>3</v>
      </c>
      <c r="G687" s="18">
        <v>4004</v>
      </c>
      <c r="H687" s="18" t="str">
        <f>LEFT(Transaction[[#This Row],[item_id]],2)</f>
        <v>40</v>
      </c>
      <c r="I687" s="18">
        <v>1</v>
      </c>
      <c r="J687" s="18">
        <f>Transaction[[#This Row],[quantity]]*VLOOKUP(Transaction[[#This Row],[item_id]],Item[#All],3,TRUE)</f>
        <v>685000</v>
      </c>
      <c r="K687" s="18">
        <v>62822</v>
      </c>
    </row>
    <row r="688" spans="1:11" ht="12.75">
      <c r="A688" s="24" t="s">
        <v>1348</v>
      </c>
      <c r="B688" s="32" t="str">
        <f>RIGHT(Transaction[[#This Row],[timestamp]],5)</f>
        <v>21:15</v>
      </c>
      <c r="C688" s="24">
        <f>DATEVALUE(LEFT(Transaction[[#This Row],[timestamp]],10))</f>
        <v>44320</v>
      </c>
      <c r="D688" s="22" t="str">
        <f>TEXT(WEEKDAY(LEFT(Transaction[[#This Row],[timestamp]],10)),"dddd")</f>
        <v>Tuesday</v>
      </c>
      <c r="E688" s="18" t="s">
        <v>1349</v>
      </c>
      <c r="F688" s="18">
        <v>3</v>
      </c>
      <c r="G688" s="18">
        <v>4002</v>
      </c>
      <c r="H688" s="18" t="str">
        <f>LEFT(Transaction[[#This Row],[item_id]],2)</f>
        <v>40</v>
      </c>
      <c r="I688" s="18">
        <v>1</v>
      </c>
      <c r="J688" s="18">
        <f>Transaction[[#This Row],[quantity]]*VLOOKUP(Transaction[[#This Row],[item_id]],Item[#All],3,TRUE)</f>
        <v>350000</v>
      </c>
      <c r="K688" s="18">
        <v>53521</v>
      </c>
    </row>
    <row r="689" spans="1:11" ht="12.75">
      <c r="A689" s="24" t="s">
        <v>1350</v>
      </c>
      <c r="B689" s="32" t="str">
        <f>RIGHT(Transaction[[#This Row],[timestamp]],5)</f>
        <v>23:16</v>
      </c>
      <c r="C689" s="24">
        <f>DATEVALUE(LEFT(Transaction[[#This Row],[timestamp]],10))</f>
        <v>44320</v>
      </c>
      <c r="D689" s="22" t="str">
        <f>TEXT(WEEKDAY(LEFT(Transaction[[#This Row],[timestamp]],10)),"dddd")</f>
        <v>Tuesday</v>
      </c>
      <c r="E689" s="18" t="s">
        <v>1351</v>
      </c>
      <c r="F689" s="18">
        <v>3</v>
      </c>
      <c r="G689" s="18">
        <v>3005</v>
      </c>
      <c r="H689" s="18" t="str">
        <f>LEFT(Transaction[[#This Row],[item_id]],2)</f>
        <v>30</v>
      </c>
      <c r="I689" s="18">
        <v>1</v>
      </c>
      <c r="J689" s="18">
        <f>Transaction[[#This Row],[quantity]]*VLOOKUP(Transaction[[#This Row],[item_id]],Item[#All],3,TRUE)</f>
        <v>8990000</v>
      </c>
      <c r="K689" s="18">
        <v>65697</v>
      </c>
    </row>
    <row r="690" spans="1:11" ht="12.75">
      <c r="A690" s="24" t="s">
        <v>1352</v>
      </c>
      <c r="B690" s="32" t="str">
        <f>RIGHT(Transaction[[#This Row],[timestamp]],5)</f>
        <v>00:06</v>
      </c>
      <c r="C690" s="24">
        <f>DATEVALUE(LEFT(Transaction[[#This Row],[timestamp]],10))</f>
        <v>44321</v>
      </c>
      <c r="D690" s="22" t="str">
        <f>TEXT(WEEKDAY(LEFT(Transaction[[#This Row],[timestamp]],10)),"dddd")</f>
        <v>Wednesday</v>
      </c>
      <c r="E690" s="18" t="s">
        <v>1353</v>
      </c>
      <c r="F690" s="18">
        <v>3</v>
      </c>
      <c r="G690" s="18">
        <v>4005</v>
      </c>
      <c r="H690" s="18" t="str">
        <f>LEFT(Transaction[[#This Row],[item_id]],2)</f>
        <v>40</v>
      </c>
      <c r="I690" s="18">
        <v>1</v>
      </c>
      <c r="J690" s="18">
        <f>Transaction[[#This Row],[quantity]]*VLOOKUP(Transaction[[#This Row],[item_id]],Item[#All],3,TRUE)</f>
        <v>220000</v>
      </c>
      <c r="K690" s="18">
        <v>63327</v>
      </c>
    </row>
    <row r="691" spans="1:11" ht="12.75">
      <c r="A691" s="24" t="s">
        <v>1354</v>
      </c>
      <c r="B691" s="32" t="str">
        <f>RIGHT(Transaction[[#This Row],[timestamp]],5)</f>
        <v>00:09</v>
      </c>
      <c r="C691" s="24">
        <f>DATEVALUE(LEFT(Transaction[[#This Row],[timestamp]],10))</f>
        <v>44321</v>
      </c>
      <c r="D691" s="22" t="str">
        <f>TEXT(WEEKDAY(LEFT(Transaction[[#This Row],[timestamp]],10)),"dddd")</f>
        <v>Wednesday</v>
      </c>
      <c r="E691" s="18" t="s">
        <v>1355</v>
      </c>
      <c r="F691" s="18">
        <v>3</v>
      </c>
      <c r="G691" s="18">
        <v>1005</v>
      </c>
      <c r="H691" s="18" t="str">
        <f>LEFT(Transaction[[#This Row],[item_id]],2)</f>
        <v>10</v>
      </c>
      <c r="I691" s="18">
        <v>1</v>
      </c>
      <c r="J691" s="18">
        <f>Transaction[[#This Row],[quantity]]*VLOOKUP(Transaction[[#This Row],[item_id]],Item[#All],3,TRUE)</f>
        <v>4690000</v>
      </c>
      <c r="K691" s="18">
        <v>58904</v>
      </c>
    </row>
    <row r="692" spans="1:11" ht="12.75">
      <c r="A692" s="24" t="s">
        <v>1356</v>
      </c>
      <c r="B692" s="32" t="str">
        <f>RIGHT(Transaction[[#This Row],[timestamp]],5)</f>
        <v>01:58</v>
      </c>
      <c r="C692" s="24">
        <f>DATEVALUE(LEFT(Transaction[[#This Row],[timestamp]],10))</f>
        <v>44321</v>
      </c>
      <c r="D692" s="22" t="str">
        <f>TEXT(WEEKDAY(LEFT(Transaction[[#This Row],[timestamp]],10)),"dddd")</f>
        <v>Wednesday</v>
      </c>
      <c r="E692" s="18" t="s">
        <v>1357</v>
      </c>
      <c r="F692" s="18">
        <v>3</v>
      </c>
      <c r="G692" s="18">
        <v>3004</v>
      </c>
      <c r="H692" s="18" t="str">
        <f>LEFT(Transaction[[#This Row],[item_id]],2)</f>
        <v>30</v>
      </c>
      <c r="I692" s="18">
        <v>1</v>
      </c>
      <c r="J692" s="18">
        <f>Transaction[[#This Row],[quantity]]*VLOOKUP(Transaction[[#This Row],[item_id]],Item[#All],3,TRUE)</f>
        <v>170000</v>
      </c>
      <c r="K692" s="18">
        <v>65254</v>
      </c>
    </row>
    <row r="693" spans="1:11" ht="12.75">
      <c r="A693" s="24" t="s">
        <v>1358</v>
      </c>
      <c r="B693" s="32" t="str">
        <f>RIGHT(Transaction[[#This Row],[timestamp]],5)</f>
        <v>17:00</v>
      </c>
      <c r="C693" s="24">
        <f>DATEVALUE(LEFT(Transaction[[#This Row],[timestamp]],10))</f>
        <v>44321</v>
      </c>
      <c r="D693" s="22" t="str">
        <f>TEXT(WEEKDAY(LEFT(Transaction[[#This Row],[timestamp]],10)),"dddd")</f>
        <v>Wednesday</v>
      </c>
      <c r="E693" s="18" t="s">
        <v>1359</v>
      </c>
      <c r="F693" s="18">
        <v>3</v>
      </c>
      <c r="G693" s="18">
        <v>3003</v>
      </c>
      <c r="H693" s="18" t="str">
        <f>LEFT(Transaction[[#This Row],[item_id]],2)</f>
        <v>30</v>
      </c>
      <c r="I693" s="18">
        <v>1</v>
      </c>
      <c r="J693" s="18">
        <f>Transaction[[#This Row],[quantity]]*VLOOKUP(Transaction[[#This Row],[item_id]],Item[#All],3,TRUE)</f>
        <v>5490000</v>
      </c>
      <c r="K693" s="19">
        <v>46265</v>
      </c>
    </row>
    <row r="694" spans="1:11" ht="12.75">
      <c r="A694" s="24" t="s">
        <v>1360</v>
      </c>
      <c r="B694" s="32" t="str">
        <f>RIGHT(Transaction[[#This Row],[timestamp]],5)</f>
        <v>20:11</v>
      </c>
      <c r="C694" s="24">
        <f>DATEVALUE(LEFT(Transaction[[#This Row],[timestamp]],10))</f>
        <v>44321</v>
      </c>
      <c r="D694" s="22" t="str">
        <f>TEXT(WEEKDAY(LEFT(Transaction[[#This Row],[timestamp]],10)),"dddd")</f>
        <v>Wednesday</v>
      </c>
      <c r="E694" s="18" t="s">
        <v>1361</v>
      </c>
      <c r="F694" s="18">
        <v>3</v>
      </c>
      <c r="G694" s="18">
        <v>3004</v>
      </c>
      <c r="H694" s="18" t="str">
        <f>LEFT(Transaction[[#This Row],[item_id]],2)</f>
        <v>30</v>
      </c>
      <c r="I694" s="18">
        <v>1</v>
      </c>
      <c r="J694" s="18">
        <f>Transaction[[#This Row],[quantity]]*VLOOKUP(Transaction[[#This Row],[item_id]],Item[#All],3,TRUE)</f>
        <v>170000</v>
      </c>
      <c r="K694" s="18">
        <v>51497</v>
      </c>
    </row>
    <row r="695" spans="1:11" ht="12.75">
      <c r="A695" s="24" t="s">
        <v>1360</v>
      </c>
      <c r="B695" s="32" t="str">
        <f>RIGHT(Transaction[[#This Row],[timestamp]],5)</f>
        <v>20:11</v>
      </c>
      <c r="C695" s="24">
        <f>DATEVALUE(LEFT(Transaction[[#This Row],[timestamp]],10))</f>
        <v>44321</v>
      </c>
      <c r="D695" s="22" t="str">
        <f>TEXT(WEEKDAY(LEFT(Transaction[[#This Row],[timestamp]],10)),"dddd")</f>
        <v>Wednesday</v>
      </c>
      <c r="E695" s="18" t="s">
        <v>1361</v>
      </c>
      <c r="F695" s="18">
        <v>3</v>
      </c>
      <c r="G695" s="18">
        <v>4001</v>
      </c>
      <c r="H695" s="18" t="str">
        <f>LEFT(Transaction[[#This Row],[item_id]],2)</f>
        <v>40</v>
      </c>
      <c r="I695" s="18">
        <v>1</v>
      </c>
      <c r="J695" s="18">
        <f>Transaction[[#This Row],[quantity]]*VLOOKUP(Transaction[[#This Row],[item_id]],Item[#All],3,TRUE)</f>
        <v>177000</v>
      </c>
      <c r="K695" s="18">
        <v>67465</v>
      </c>
    </row>
    <row r="696" spans="1:11" ht="12.75">
      <c r="A696" s="24" t="s">
        <v>1362</v>
      </c>
      <c r="B696" s="32" t="str">
        <f>RIGHT(Transaction[[#This Row],[timestamp]],5)</f>
        <v>01:18</v>
      </c>
      <c r="C696" s="24">
        <f>DATEVALUE(LEFT(Transaction[[#This Row],[timestamp]],10))</f>
        <v>44322</v>
      </c>
      <c r="D696" s="22" t="str">
        <f>TEXT(WEEKDAY(LEFT(Transaction[[#This Row],[timestamp]],10)),"dddd")</f>
        <v>Thursday</v>
      </c>
      <c r="E696" s="18" t="s">
        <v>1363</v>
      </c>
      <c r="F696" s="18">
        <v>3</v>
      </c>
      <c r="G696" s="18">
        <v>2004</v>
      </c>
      <c r="H696" s="18" t="str">
        <f>LEFT(Transaction[[#This Row],[item_id]],2)</f>
        <v>20</v>
      </c>
      <c r="I696" s="18">
        <v>1</v>
      </c>
      <c r="J696" s="18">
        <f>Transaction[[#This Row],[quantity]]*VLOOKUP(Transaction[[#This Row],[item_id]],Item[#All],3,TRUE)</f>
        <v>4090000</v>
      </c>
      <c r="K696" s="18">
        <v>50609</v>
      </c>
    </row>
    <row r="697" spans="1:11" ht="12.75">
      <c r="A697" s="24" t="s">
        <v>1364</v>
      </c>
      <c r="B697" s="32" t="str">
        <f>RIGHT(Transaction[[#This Row],[timestamp]],5)</f>
        <v>01:40</v>
      </c>
      <c r="C697" s="24">
        <f>DATEVALUE(LEFT(Transaction[[#This Row],[timestamp]],10))</f>
        <v>44322</v>
      </c>
      <c r="D697" s="22" t="str">
        <f>TEXT(WEEKDAY(LEFT(Transaction[[#This Row],[timestamp]],10)),"dddd")</f>
        <v>Thursday</v>
      </c>
      <c r="E697" s="18" t="s">
        <v>1365</v>
      </c>
      <c r="F697" s="18">
        <v>3</v>
      </c>
      <c r="G697" s="18">
        <v>1004</v>
      </c>
      <c r="H697" s="18" t="str">
        <f>LEFT(Transaction[[#This Row],[item_id]],2)</f>
        <v>10</v>
      </c>
      <c r="I697" s="18">
        <v>1</v>
      </c>
      <c r="J697" s="18">
        <f>Transaction[[#This Row],[quantity]]*VLOOKUP(Transaction[[#This Row],[item_id]],Item[#All],3,TRUE)</f>
        <v>2690000</v>
      </c>
      <c r="K697" s="18">
        <v>58979</v>
      </c>
    </row>
    <row r="698" spans="1:11" ht="12.75">
      <c r="A698" s="24" t="s">
        <v>1366</v>
      </c>
      <c r="B698" s="32" t="str">
        <f>RIGHT(Transaction[[#This Row],[timestamp]],5)</f>
        <v>06:08</v>
      </c>
      <c r="C698" s="24">
        <f>DATEVALUE(LEFT(Transaction[[#This Row],[timestamp]],10))</f>
        <v>44322</v>
      </c>
      <c r="D698" s="22" t="str">
        <f>TEXT(WEEKDAY(LEFT(Transaction[[#This Row],[timestamp]],10)),"dddd")</f>
        <v>Thursday</v>
      </c>
      <c r="E698" s="18" t="s">
        <v>1367</v>
      </c>
      <c r="F698" s="18">
        <v>3</v>
      </c>
      <c r="G698" s="18">
        <v>3004</v>
      </c>
      <c r="H698" s="18" t="str">
        <f>LEFT(Transaction[[#This Row],[item_id]],2)</f>
        <v>30</v>
      </c>
      <c r="I698" s="18">
        <v>1</v>
      </c>
      <c r="J698" s="18">
        <f>Transaction[[#This Row],[quantity]]*VLOOKUP(Transaction[[#This Row],[item_id]],Item[#All],3,TRUE)</f>
        <v>170000</v>
      </c>
      <c r="K698" s="19">
        <v>48276</v>
      </c>
    </row>
    <row r="699" spans="1:11" ht="12.75">
      <c r="A699" s="24" t="s">
        <v>1368</v>
      </c>
      <c r="B699" s="32" t="str">
        <f>RIGHT(Transaction[[#This Row],[timestamp]],5)</f>
        <v>08:27</v>
      </c>
      <c r="C699" s="24">
        <f>DATEVALUE(LEFT(Transaction[[#This Row],[timestamp]],10))</f>
        <v>44322</v>
      </c>
      <c r="D699" s="22" t="str">
        <f>TEXT(WEEKDAY(LEFT(Transaction[[#This Row],[timestamp]],10)),"dddd")</f>
        <v>Thursday</v>
      </c>
      <c r="E699" s="18" t="s">
        <v>1369</v>
      </c>
      <c r="F699" s="18">
        <v>3</v>
      </c>
      <c r="G699" s="18">
        <v>4002</v>
      </c>
      <c r="H699" s="18" t="str">
        <f>LEFT(Transaction[[#This Row],[item_id]],2)</f>
        <v>40</v>
      </c>
      <c r="I699" s="18">
        <v>1</v>
      </c>
      <c r="J699" s="18">
        <f>Transaction[[#This Row],[quantity]]*VLOOKUP(Transaction[[#This Row],[item_id]],Item[#All],3,TRUE)</f>
        <v>350000</v>
      </c>
      <c r="K699" s="19">
        <v>46601</v>
      </c>
    </row>
    <row r="700" spans="1:11" ht="12.75">
      <c r="A700" s="24" t="s">
        <v>1370</v>
      </c>
      <c r="B700" s="32" t="str">
        <f>RIGHT(Transaction[[#This Row],[timestamp]],5)</f>
        <v>10:24</v>
      </c>
      <c r="C700" s="24">
        <f>DATEVALUE(LEFT(Transaction[[#This Row],[timestamp]],10))</f>
        <v>44322</v>
      </c>
      <c r="D700" s="22" t="str">
        <f>TEXT(WEEKDAY(LEFT(Transaction[[#This Row],[timestamp]],10)),"dddd")</f>
        <v>Thursday</v>
      </c>
      <c r="E700" s="18" t="s">
        <v>1371</v>
      </c>
      <c r="F700" s="18">
        <v>3</v>
      </c>
      <c r="G700" s="18">
        <v>4005</v>
      </c>
      <c r="H700" s="18" t="str">
        <f>LEFT(Transaction[[#This Row],[item_id]],2)</f>
        <v>40</v>
      </c>
      <c r="I700" s="18">
        <v>1</v>
      </c>
      <c r="J700" s="18">
        <f>Transaction[[#This Row],[quantity]]*VLOOKUP(Transaction[[#This Row],[item_id]],Item[#All],3,TRUE)</f>
        <v>220000</v>
      </c>
      <c r="K700" s="18">
        <v>57092</v>
      </c>
    </row>
    <row r="701" spans="1:11" ht="12.75">
      <c r="A701" s="24" t="s">
        <v>1372</v>
      </c>
      <c r="B701" s="32" t="str">
        <f>RIGHT(Transaction[[#This Row],[timestamp]],5)</f>
        <v>10:32</v>
      </c>
      <c r="C701" s="24">
        <f>DATEVALUE(LEFT(Transaction[[#This Row],[timestamp]],10))</f>
        <v>44322</v>
      </c>
      <c r="D701" s="22" t="str">
        <f>TEXT(WEEKDAY(LEFT(Transaction[[#This Row],[timestamp]],10)),"dddd")</f>
        <v>Thursday</v>
      </c>
      <c r="E701" s="18" t="s">
        <v>1373</v>
      </c>
      <c r="F701" s="18">
        <v>3</v>
      </c>
      <c r="G701" s="18">
        <v>3003</v>
      </c>
      <c r="H701" s="18" t="str">
        <f>LEFT(Transaction[[#This Row],[item_id]],2)</f>
        <v>30</v>
      </c>
      <c r="I701" s="18">
        <v>1</v>
      </c>
      <c r="J701" s="18">
        <f>Transaction[[#This Row],[quantity]]*VLOOKUP(Transaction[[#This Row],[item_id]],Item[#All],3,TRUE)</f>
        <v>5490000</v>
      </c>
      <c r="K701" s="18">
        <v>51031</v>
      </c>
    </row>
    <row r="702" spans="1:11" ht="12.75">
      <c r="A702" s="24" t="s">
        <v>1374</v>
      </c>
      <c r="B702" s="32" t="str">
        <f>RIGHT(Transaction[[#This Row],[timestamp]],5)</f>
        <v>12:07</v>
      </c>
      <c r="C702" s="24">
        <f>DATEVALUE(LEFT(Transaction[[#This Row],[timestamp]],10))</f>
        <v>44322</v>
      </c>
      <c r="D702" s="22" t="str">
        <f>TEXT(WEEKDAY(LEFT(Transaction[[#This Row],[timestamp]],10)),"dddd")</f>
        <v>Thursday</v>
      </c>
      <c r="E702" s="18" t="s">
        <v>1375</v>
      </c>
      <c r="F702" s="18">
        <v>3</v>
      </c>
      <c r="G702" s="18">
        <v>3004</v>
      </c>
      <c r="H702" s="18" t="str">
        <f>LEFT(Transaction[[#This Row],[item_id]],2)</f>
        <v>30</v>
      </c>
      <c r="I702" s="18">
        <v>1</v>
      </c>
      <c r="J702" s="18">
        <f>Transaction[[#This Row],[quantity]]*VLOOKUP(Transaction[[#This Row],[item_id]],Item[#All],3,TRUE)</f>
        <v>170000</v>
      </c>
      <c r="K702" s="18">
        <v>65937</v>
      </c>
    </row>
    <row r="703" spans="1:11" ht="12.75">
      <c r="A703" s="24" t="s">
        <v>1376</v>
      </c>
      <c r="B703" s="32" t="str">
        <f>RIGHT(Transaction[[#This Row],[timestamp]],5)</f>
        <v>12:14</v>
      </c>
      <c r="C703" s="24">
        <f>DATEVALUE(LEFT(Transaction[[#This Row],[timestamp]],10))</f>
        <v>44322</v>
      </c>
      <c r="D703" s="22" t="str">
        <f>TEXT(WEEKDAY(LEFT(Transaction[[#This Row],[timestamp]],10)),"dddd")</f>
        <v>Thursday</v>
      </c>
      <c r="E703" s="18" t="s">
        <v>1377</v>
      </c>
      <c r="F703" s="18">
        <v>3</v>
      </c>
      <c r="G703" s="18">
        <v>3003</v>
      </c>
      <c r="H703" s="18" t="str">
        <f>LEFT(Transaction[[#This Row],[item_id]],2)</f>
        <v>30</v>
      </c>
      <c r="I703" s="18">
        <v>1</v>
      </c>
      <c r="J703" s="18">
        <f>Transaction[[#This Row],[quantity]]*VLOOKUP(Transaction[[#This Row],[item_id]],Item[#All],3,TRUE)</f>
        <v>5490000</v>
      </c>
      <c r="K703" s="18">
        <v>55589</v>
      </c>
    </row>
    <row r="704" spans="1:11" ht="12.75">
      <c r="A704" s="24" t="s">
        <v>1378</v>
      </c>
      <c r="B704" s="32" t="str">
        <f>RIGHT(Transaction[[#This Row],[timestamp]],5)</f>
        <v>17:27</v>
      </c>
      <c r="C704" s="24">
        <f>DATEVALUE(LEFT(Transaction[[#This Row],[timestamp]],10))</f>
        <v>44322</v>
      </c>
      <c r="D704" s="22" t="str">
        <f>TEXT(WEEKDAY(LEFT(Transaction[[#This Row],[timestamp]],10)),"dddd")</f>
        <v>Thursday</v>
      </c>
      <c r="E704" s="18" t="s">
        <v>1379</v>
      </c>
      <c r="F704" s="18">
        <v>3</v>
      </c>
      <c r="G704" s="18">
        <v>3004</v>
      </c>
      <c r="H704" s="18" t="str">
        <f>LEFT(Transaction[[#This Row],[item_id]],2)</f>
        <v>30</v>
      </c>
      <c r="I704" s="18">
        <v>1</v>
      </c>
      <c r="J704" s="18">
        <f>Transaction[[#This Row],[quantity]]*VLOOKUP(Transaction[[#This Row],[item_id]],Item[#All],3,TRUE)</f>
        <v>170000</v>
      </c>
      <c r="K704" s="18">
        <v>63654</v>
      </c>
    </row>
    <row r="705" spans="1:11" ht="12.75">
      <c r="A705" s="24" t="s">
        <v>1380</v>
      </c>
      <c r="B705" s="32" t="str">
        <f>RIGHT(Transaction[[#This Row],[timestamp]],5)</f>
        <v>21:11</v>
      </c>
      <c r="C705" s="24">
        <f>DATEVALUE(LEFT(Transaction[[#This Row],[timestamp]],10))</f>
        <v>44322</v>
      </c>
      <c r="D705" s="22" t="str">
        <f>TEXT(WEEKDAY(LEFT(Transaction[[#This Row],[timestamp]],10)),"dddd")</f>
        <v>Thursday</v>
      </c>
      <c r="E705" s="18" t="s">
        <v>1381</v>
      </c>
      <c r="F705" s="18">
        <v>3</v>
      </c>
      <c r="G705" s="18">
        <v>4002</v>
      </c>
      <c r="H705" s="18" t="str">
        <f>LEFT(Transaction[[#This Row],[item_id]],2)</f>
        <v>40</v>
      </c>
      <c r="I705" s="18">
        <v>1</v>
      </c>
      <c r="J705" s="18">
        <f>Transaction[[#This Row],[quantity]]*VLOOKUP(Transaction[[#This Row],[item_id]],Item[#All],3,TRUE)</f>
        <v>350000</v>
      </c>
      <c r="K705" s="18">
        <v>54112</v>
      </c>
    </row>
    <row r="706" spans="1:11" ht="12.75">
      <c r="A706" s="24" t="s">
        <v>1382</v>
      </c>
      <c r="B706" s="32" t="str">
        <f>RIGHT(Transaction[[#This Row],[timestamp]],5)</f>
        <v>00:06</v>
      </c>
      <c r="C706" s="24">
        <f>DATEVALUE(LEFT(Transaction[[#This Row],[timestamp]],10))</f>
        <v>44323</v>
      </c>
      <c r="D706" s="22" t="str">
        <f>TEXT(WEEKDAY(LEFT(Transaction[[#This Row],[timestamp]],10)),"dddd")</f>
        <v>Friday</v>
      </c>
      <c r="E706" s="18" t="s">
        <v>1383</v>
      </c>
      <c r="F706" s="18">
        <v>3</v>
      </c>
      <c r="G706" s="18">
        <v>2003</v>
      </c>
      <c r="H706" s="18" t="str">
        <f>LEFT(Transaction[[#This Row],[item_id]],2)</f>
        <v>20</v>
      </c>
      <c r="I706" s="18">
        <v>1</v>
      </c>
      <c r="J706" s="18">
        <f>Transaction[[#This Row],[quantity]]*VLOOKUP(Transaction[[#This Row],[item_id]],Item[#All],3,TRUE)</f>
        <v>19900000</v>
      </c>
      <c r="K706" s="18">
        <v>55353</v>
      </c>
    </row>
    <row r="707" spans="1:11" ht="12.75">
      <c r="A707" s="24" t="s">
        <v>1384</v>
      </c>
      <c r="B707" s="32" t="str">
        <f>RIGHT(Transaction[[#This Row],[timestamp]],5)</f>
        <v>00:22</v>
      </c>
      <c r="C707" s="24">
        <f>DATEVALUE(LEFT(Transaction[[#This Row],[timestamp]],10))</f>
        <v>44323</v>
      </c>
      <c r="D707" s="22" t="str">
        <f>TEXT(WEEKDAY(LEFT(Transaction[[#This Row],[timestamp]],10)),"dddd")</f>
        <v>Friday</v>
      </c>
      <c r="E707" s="18" t="s">
        <v>1385</v>
      </c>
      <c r="F707" s="18">
        <v>3</v>
      </c>
      <c r="G707" s="18">
        <v>3002</v>
      </c>
      <c r="H707" s="18" t="str">
        <f>LEFT(Transaction[[#This Row],[item_id]],2)</f>
        <v>30</v>
      </c>
      <c r="I707" s="18">
        <v>1</v>
      </c>
      <c r="J707" s="18">
        <f>Transaction[[#This Row],[quantity]]*VLOOKUP(Transaction[[#This Row],[item_id]],Item[#All],3,TRUE)</f>
        <v>399000</v>
      </c>
      <c r="K707" s="19">
        <v>46426</v>
      </c>
    </row>
    <row r="708" spans="1:11" ht="12.75">
      <c r="A708" s="24" t="s">
        <v>1386</v>
      </c>
      <c r="B708" s="32" t="str">
        <f>RIGHT(Transaction[[#This Row],[timestamp]],5)</f>
        <v>08:11</v>
      </c>
      <c r="C708" s="24">
        <f>DATEVALUE(LEFT(Transaction[[#This Row],[timestamp]],10))</f>
        <v>44323</v>
      </c>
      <c r="D708" s="22" t="str">
        <f>TEXT(WEEKDAY(LEFT(Transaction[[#This Row],[timestamp]],10)),"dddd")</f>
        <v>Friday</v>
      </c>
      <c r="E708" s="18" t="s">
        <v>1387</v>
      </c>
      <c r="F708" s="18">
        <v>3</v>
      </c>
      <c r="G708" s="18">
        <v>4004</v>
      </c>
      <c r="H708" s="18" t="str">
        <f>LEFT(Transaction[[#This Row],[item_id]],2)</f>
        <v>40</v>
      </c>
      <c r="I708" s="18">
        <v>1</v>
      </c>
      <c r="J708" s="18">
        <f>Transaction[[#This Row],[quantity]]*VLOOKUP(Transaction[[#This Row],[item_id]],Item[#All],3,TRUE)</f>
        <v>685000</v>
      </c>
      <c r="K708" s="18">
        <v>63940</v>
      </c>
    </row>
    <row r="709" spans="1:11" ht="12.75">
      <c r="A709" s="24" t="s">
        <v>1388</v>
      </c>
      <c r="B709" s="32" t="str">
        <f>RIGHT(Transaction[[#This Row],[timestamp]],5)</f>
        <v>08:29</v>
      </c>
      <c r="C709" s="24">
        <f>DATEVALUE(LEFT(Transaction[[#This Row],[timestamp]],10))</f>
        <v>44323</v>
      </c>
      <c r="D709" s="22" t="str">
        <f>TEXT(WEEKDAY(LEFT(Transaction[[#This Row],[timestamp]],10)),"dddd")</f>
        <v>Friday</v>
      </c>
      <c r="E709" s="18" t="s">
        <v>1389</v>
      </c>
      <c r="F709" s="18">
        <v>3</v>
      </c>
      <c r="G709" s="18">
        <v>3004</v>
      </c>
      <c r="H709" s="18" t="str">
        <f>LEFT(Transaction[[#This Row],[item_id]],2)</f>
        <v>30</v>
      </c>
      <c r="I709" s="18">
        <v>1</v>
      </c>
      <c r="J709" s="18">
        <f>Transaction[[#This Row],[quantity]]*VLOOKUP(Transaction[[#This Row],[item_id]],Item[#All],3,TRUE)</f>
        <v>170000</v>
      </c>
      <c r="K709" s="18">
        <v>57190</v>
      </c>
    </row>
    <row r="710" spans="1:11" ht="12.75">
      <c r="A710" s="24" t="s">
        <v>1390</v>
      </c>
      <c r="B710" s="32" t="str">
        <f>RIGHT(Transaction[[#This Row],[timestamp]],5)</f>
        <v>09:40</v>
      </c>
      <c r="C710" s="24">
        <f>DATEVALUE(LEFT(Transaction[[#This Row],[timestamp]],10))</f>
        <v>44323</v>
      </c>
      <c r="D710" s="22" t="str">
        <f>TEXT(WEEKDAY(LEFT(Transaction[[#This Row],[timestamp]],10)),"dddd")</f>
        <v>Friday</v>
      </c>
      <c r="E710" s="18" t="s">
        <v>1391</v>
      </c>
      <c r="F710" s="18">
        <v>3</v>
      </c>
      <c r="G710" s="18">
        <v>4001</v>
      </c>
      <c r="H710" s="18" t="str">
        <f>LEFT(Transaction[[#This Row],[item_id]],2)</f>
        <v>40</v>
      </c>
      <c r="I710" s="18">
        <v>1</v>
      </c>
      <c r="J710" s="18">
        <f>Transaction[[#This Row],[quantity]]*VLOOKUP(Transaction[[#This Row],[item_id]],Item[#All],3,TRUE)</f>
        <v>177000</v>
      </c>
      <c r="K710" s="18">
        <v>51585</v>
      </c>
    </row>
    <row r="711" spans="1:11" ht="12.75">
      <c r="A711" s="24" t="s">
        <v>1392</v>
      </c>
      <c r="B711" s="32" t="str">
        <f>RIGHT(Transaction[[#This Row],[timestamp]],5)</f>
        <v>11:20</v>
      </c>
      <c r="C711" s="24">
        <f>DATEVALUE(LEFT(Transaction[[#This Row],[timestamp]],10))</f>
        <v>44323</v>
      </c>
      <c r="D711" s="22" t="str">
        <f>TEXT(WEEKDAY(LEFT(Transaction[[#This Row],[timestamp]],10)),"dddd")</f>
        <v>Friday</v>
      </c>
      <c r="E711" s="18" t="s">
        <v>1393</v>
      </c>
      <c r="F711" s="18">
        <v>3</v>
      </c>
      <c r="G711" s="18">
        <v>4002</v>
      </c>
      <c r="H711" s="18" t="str">
        <f>LEFT(Transaction[[#This Row],[item_id]],2)</f>
        <v>40</v>
      </c>
      <c r="I711" s="18">
        <v>1</v>
      </c>
      <c r="J711" s="18">
        <f>Transaction[[#This Row],[quantity]]*VLOOKUP(Transaction[[#This Row],[item_id]],Item[#All],3,TRUE)</f>
        <v>350000</v>
      </c>
      <c r="K711" s="19">
        <v>47012</v>
      </c>
    </row>
    <row r="712" spans="1:11" ht="12.75">
      <c r="A712" s="24" t="s">
        <v>1394</v>
      </c>
      <c r="B712" s="32" t="str">
        <f>RIGHT(Transaction[[#This Row],[timestamp]],5)</f>
        <v>14:13</v>
      </c>
      <c r="C712" s="24">
        <f>DATEVALUE(LEFT(Transaction[[#This Row],[timestamp]],10))</f>
        <v>44323</v>
      </c>
      <c r="D712" s="22" t="str">
        <f>TEXT(WEEKDAY(LEFT(Transaction[[#This Row],[timestamp]],10)),"dddd")</f>
        <v>Friday</v>
      </c>
      <c r="E712" s="18" t="s">
        <v>1395</v>
      </c>
      <c r="F712" s="18">
        <v>4</v>
      </c>
      <c r="G712" s="18">
        <v>4005</v>
      </c>
      <c r="H712" s="18" t="str">
        <f>LEFT(Transaction[[#This Row],[item_id]],2)</f>
        <v>40</v>
      </c>
      <c r="I712" s="18">
        <v>1</v>
      </c>
      <c r="J712" s="18">
        <f>Transaction[[#This Row],[quantity]]*VLOOKUP(Transaction[[#This Row],[item_id]],Item[#All],3,TRUE)</f>
        <v>220000</v>
      </c>
      <c r="K712" s="19">
        <v>48404</v>
      </c>
    </row>
    <row r="713" spans="1:11" ht="12.75">
      <c r="A713" s="24" t="s">
        <v>1396</v>
      </c>
      <c r="B713" s="32" t="str">
        <f>RIGHT(Transaction[[#This Row],[timestamp]],5)</f>
        <v>18:03</v>
      </c>
      <c r="C713" s="24">
        <f>DATEVALUE(LEFT(Transaction[[#This Row],[timestamp]],10))</f>
        <v>44323</v>
      </c>
      <c r="D713" s="22" t="str">
        <f>TEXT(WEEKDAY(LEFT(Transaction[[#This Row],[timestamp]],10)),"dddd")</f>
        <v>Friday</v>
      </c>
      <c r="E713" s="18" t="s">
        <v>1397</v>
      </c>
      <c r="F713" s="18">
        <v>3</v>
      </c>
      <c r="G713" s="18">
        <v>4003</v>
      </c>
      <c r="H713" s="18" t="str">
        <f>LEFT(Transaction[[#This Row],[item_id]],2)</f>
        <v>40</v>
      </c>
      <c r="I713" s="18">
        <v>1</v>
      </c>
      <c r="J713" s="18">
        <f>Transaction[[#This Row],[quantity]]*VLOOKUP(Transaction[[#This Row],[item_id]],Item[#All],3,TRUE)</f>
        <v>445000</v>
      </c>
      <c r="K713" s="18">
        <v>59372</v>
      </c>
    </row>
    <row r="714" spans="1:11" ht="12.75">
      <c r="A714" s="24" t="s">
        <v>1398</v>
      </c>
      <c r="B714" s="32" t="str">
        <f>RIGHT(Transaction[[#This Row],[timestamp]],5)</f>
        <v>20:00</v>
      </c>
      <c r="C714" s="24">
        <f>DATEVALUE(LEFT(Transaction[[#This Row],[timestamp]],10))</f>
        <v>44323</v>
      </c>
      <c r="D714" s="22" t="str">
        <f>TEXT(WEEKDAY(LEFT(Transaction[[#This Row],[timestamp]],10)),"dddd")</f>
        <v>Friday</v>
      </c>
      <c r="E714" s="18" t="s">
        <v>1399</v>
      </c>
      <c r="F714" s="18">
        <v>3</v>
      </c>
      <c r="G714" s="18">
        <v>4001</v>
      </c>
      <c r="H714" s="18" t="str">
        <f>LEFT(Transaction[[#This Row],[item_id]],2)</f>
        <v>40</v>
      </c>
      <c r="I714" s="18">
        <v>1</v>
      </c>
      <c r="J714" s="18">
        <f>Transaction[[#This Row],[quantity]]*VLOOKUP(Transaction[[#This Row],[item_id]],Item[#All],3,TRUE)</f>
        <v>177000</v>
      </c>
      <c r="K714" s="18">
        <v>72785</v>
      </c>
    </row>
    <row r="715" spans="1:11" ht="12.75">
      <c r="A715" s="24" t="s">
        <v>1400</v>
      </c>
      <c r="B715" s="32" t="str">
        <f>RIGHT(Transaction[[#This Row],[timestamp]],5)</f>
        <v>20:46</v>
      </c>
      <c r="C715" s="24">
        <f>DATEVALUE(LEFT(Transaction[[#This Row],[timestamp]],10))</f>
        <v>44323</v>
      </c>
      <c r="D715" s="22" t="str">
        <f>TEXT(WEEKDAY(LEFT(Transaction[[#This Row],[timestamp]],10)),"dddd")</f>
        <v>Friday</v>
      </c>
      <c r="E715" s="18" t="s">
        <v>1401</v>
      </c>
      <c r="F715" s="18">
        <v>3</v>
      </c>
      <c r="G715" s="18">
        <v>1005</v>
      </c>
      <c r="H715" s="18" t="str">
        <f>LEFT(Transaction[[#This Row],[item_id]],2)</f>
        <v>10</v>
      </c>
      <c r="I715" s="18">
        <v>1</v>
      </c>
      <c r="J715" s="18">
        <f>Transaction[[#This Row],[quantity]]*VLOOKUP(Transaction[[#This Row],[item_id]],Item[#All],3,TRUE)</f>
        <v>4690000</v>
      </c>
      <c r="K715" s="18">
        <v>60699</v>
      </c>
    </row>
    <row r="716" spans="1:11" ht="12.75">
      <c r="A716" s="24" t="s">
        <v>1402</v>
      </c>
      <c r="B716" s="32" t="str">
        <f>RIGHT(Transaction[[#This Row],[timestamp]],5)</f>
        <v>00:04</v>
      </c>
      <c r="C716" s="24">
        <f>DATEVALUE(LEFT(Transaction[[#This Row],[timestamp]],10))</f>
        <v>44324</v>
      </c>
      <c r="D716" s="22" t="str">
        <f>TEXT(WEEKDAY(LEFT(Transaction[[#This Row],[timestamp]],10)),"dddd")</f>
        <v>Saturday</v>
      </c>
      <c r="E716" s="18" t="s">
        <v>1403</v>
      </c>
      <c r="F716" s="18">
        <v>3</v>
      </c>
      <c r="G716" s="18">
        <v>4001</v>
      </c>
      <c r="H716" s="18" t="str">
        <f>LEFT(Transaction[[#This Row],[item_id]],2)</f>
        <v>40</v>
      </c>
      <c r="I716" s="18">
        <v>1</v>
      </c>
      <c r="J716" s="18">
        <f>Transaction[[#This Row],[quantity]]*VLOOKUP(Transaction[[#This Row],[item_id]],Item[#All],3,TRUE)</f>
        <v>177000</v>
      </c>
      <c r="K716" s="18">
        <v>75624</v>
      </c>
    </row>
    <row r="717" spans="1:11" ht="12.75">
      <c r="A717" s="24" t="s">
        <v>1404</v>
      </c>
      <c r="B717" s="32" t="str">
        <f>RIGHT(Transaction[[#This Row],[timestamp]],5)</f>
        <v>00:15</v>
      </c>
      <c r="C717" s="24">
        <f>DATEVALUE(LEFT(Transaction[[#This Row],[timestamp]],10))</f>
        <v>44324</v>
      </c>
      <c r="D717" s="22" t="str">
        <f>TEXT(WEEKDAY(LEFT(Transaction[[#This Row],[timestamp]],10)),"dddd")</f>
        <v>Saturday</v>
      </c>
      <c r="E717" s="18" t="s">
        <v>1405</v>
      </c>
      <c r="F717" s="18">
        <v>3</v>
      </c>
      <c r="G717" s="18">
        <v>4003</v>
      </c>
      <c r="H717" s="18" t="str">
        <f>LEFT(Transaction[[#This Row],[item_id]],2)</f>
        <v>40</v>
      </c>
      <c r="I717" s="18">
        <v>1</v>
      </c>
      <c r="J717" s="18">
        <f>Transaction[[#This Row],[quantity]]*VLOOKUP(Transaction[[#This Row],[item_id]],Item[#All],3,TRUE)</f>
        <v>445000</v>
      </c>
      <c r="K717" s="19">
        <v>47694</v>
      </c>
    </row>
    <row r="718" spans="1:11" ht="12.75">
      <c r="A718" s="24" t="s">
        <v>1406</v>
      </c>
      <c r="B718" s="32" t="str">
        <f>RIGHT(Transaction[[#This Row],[timestamp]],5)</f>
        <v>00:25</v>
      </c>
      <c r="C718" s="24">
        <f>DATEVALUE(LEFT(Transaction[[#This Row],[timestamp]],10))</f>
        <v>44324</v>
      </c>
      <c r="D718" s="22" t="str">
        <f>TEXT(WEEKDAY(LEFT(Transaction[[#This Row],[timestamp]],10)),"dddd")</f>
        <v>Saturday</v>
      </c>
      <c r="E718" s="18" t="s">
        <v>1407</v>
      </c>
      <c r="F718" s="18">
        <v>3</v>
      </c>
      <c r="G718" s="18">
        <v>3003</v>
      </c>
      <c r="H718" s="18" t="str">
        <f>LEFT(Transaction[[#This Row],[item_id]],2)</f>
        <v>30</v>
      </c>
      <c r="I718" s="18">
        <v>1</v>
      </c>
      <c r="J718" s="18">
        <f>Transaction[[#This Row],[quantity]]*VLOOKUP(Transaction[[#This Row],[item_id]],Item[#All],3,TRUE)</f>
        <v>5490000</v>
      </c>
      <c r="K718" s="18">
        <v>72181</v>
      </c>
    </row>
    <row r="719" spans="1:11" ht="12.75">
      <c r="A719" s="24" t="s">
        <v>1408</v>
      </c>
      <c r="B719" s="32" t="str">
        <f>RIGHT(Transaction[[#This Row],[timestamp]],5)</f>
        <v>01:11</v>
      </c>
      <c r="C719" s="24">
        <f>DATEVALUE(LEFT(Transaction[[#This Row],[timestamp]],10))</f>
        <v>44324</v>
      </c>
      <c r="D719" s="22" t="str">
        <f>TEXT(WEEKDAY(LEFT(Transaction[[#This Row],[timestamp]],10)),"dddd")</f>
        <v>Saturday</v>
      </c>
      <c r="E719" s="18" t="s">
        <v>1409</v>
      </c>
      <c r="F719" s="18">
        <v>3</v>
      </c>
      <c r="G719" s="18">
        <v>4005</v>
      </c>
      <c r="H719" s="18" t="str">
        <f>LEFT(Transaction[[#This Row],[item_id]],2)</f>
        <v>40</v>
      </c>
      <c r="I719" s="18">
        <v>1</v>
      </c>
      <c r="J719" s="18">
        <f>Transaction[[#This Row],[quantity]]*VLOOKUP(Transaction[[#This Row],[item_id]],Item[#All],3,TRUE)</f>
        <v>220000</v>
      </c>
      <c r="K719" s="18">
        <v>72521</v>
      </c>
    </row>
    <row r="720" spans="1:11" ht="12.75">
      <c r="A720" s="24" t="s">
        <v>1408</v>
      </c>
      <c r="B720" s="32" t="str">
        <f>RIGHT(Transaction[[#This Row],[timestamp]],5)</f>
        <v>01:11</v>
      </c>
      <c r="C720" s="24">
        <f>DATEVALUE(LEFT(Transaction[[#This Row],[timestamp]],10))</f>
        <v>44324</v>
      </c>
      <c r="D720" s="22" t="str">
        <f>TEXT(WEEKDAY(LEFT(Transaction[[#This Row],[timestamp]],10)),"dddd")</f>
        <v>Saturday</v>
      </c>
      <c r="E720" s="18" t="s">
        <v>1409</v>
      </c>
      <c r="F720" s="18">
        <v>3</v>
      </c>
      <c r="G720" s="18">
        <v>1004</v>
      </c>
      <c r="H720" s="18" t="str">
        <f>LEFT(Transaction[[#This Row],[item_id]],2)</f>
        <v>10</v>
      </c>
      <c r="I720" s="18">
        <v>1</v>
      </c>
      <c r="J720" s="18">
        <f>Transaction[[#This Row],[quantity]]*VLOOKUP(Transaction[[#This Row],[item_id]],Item[#All],3,TRUE)</f>
        <v>2690000</v>
      </c>
      <c r="K720" s="18">
        <v>62244</v>
      </c>
    </row>
    <row r="721" spans="1:11" ht="12.75">
      <c r="A721" s="24" t="s">
        <v>1410</v>
      </c>
      <c r="B721" s="32" t="str">
        <f>RIGHT(Transaction[[#This Row],[timestamp]],5)</f>
        <v>11:28</v>
      </c>
      <c r="C721" s="24">
        <f>DATEVALUE(LEFT(Transaction[[#This Row],[timestamp]],10))</f>
        <v>44324</v>
      </c>
      <c r="D721" s="22" t="str">
        <f>TEXT(WEEKDAY(LEFT(Transaction[[#This Row],[timestamp]],10)),"dddd")</f>
        <v>Saturday</v>
      </c>
      <c r="E721" s="18" t="s">
        <v>1411</v>
      </c>
      <c r="F721" s="18">
        <v>3</v>
      </c>
      <c r="G721" s="18">
        <v>3004</v>
      </c>
      <c r="H721" s="18" t="str">
        <f>LEFT(Transaction[[#This Row],[item_id]],2)</f>
        <v>30</v>
      </c>
      <c r="I721" s="18">
        <v>2</v>
      </c>
      <c r="J721" s="18">
        <f>Transaction[[#This Row],[quantity]]*VLOOKUP(Transaction[[#This Row],[item_id]],Item[#All],3,TRUE)</f>
        <v>340000</v>
      </c>
      <c r="K721" s="18">
        <v>60348</v>
      </c>
    </row>
    <row r="722" spans="1:11" ht="12.75">
      <c r="A722" s="24" t="s">
        <v>1412</v>
      </c>
      <c r="B722" s="32" t="str">
        <f>RIGHT(Transaction[[#This Row],[timestamp]],5)</f>
        <v>12:02</v>
      </c>
      <c r="C722" s="24">
        <f>DATEVALUE(LEFT(Transaction[[#This Row],[timestamp]],10))</f>
        <v>44324</v>
      </c>
      <c r="D722" s="22" t="str">
        <f>TEXT(WEEKDAY(LEFT(Transaction[[#This Row],[timestamp]],10)),"dddd")</f>
        <v>Saturday</v>
      </c>
      <c r="E722" s="18" t="s">
        <v>1413</v>
      </c>
      <c r="F722" s="18">
        <v>3</v>
      </c>
      <c r="G722" s="18">
        <v>4001</v>
      </c>
      <c r="H722" s="18" t="str">
        <f>LEFT(Transaction[[#This Row],[item_id]],2)</f>
        <v>40</v>
      </c>
      <c r="I722" s="18">
        <v>1</v>
      </c>
      <c r="J722" s="18">
        <f>Transaction[[#This Row],[quantity]]*VLOOKUP(Transaction[[#This Row],[item_id]],Item[#All],3,TRUE)</f>
        <v>177000</v>
      </c>
      <c r="K722" s="18">
        <v>64816</v>
      </c>
    </row>
    <row r="723" spans="1:11" ht="12.75">
      <c r="A723" s="24" t="s">
        <v>1414</v>
      </c>
      <c r="B723" s="32" t="str">
        <f>RIGHT(Transaction[[#This Row],[timestamp]],5)</f>
        <v>12:51</v>
      </c>
      <c r="C723" s="24">
        <f>DATEVALUE(LEFT(Transaction[[#This Row],[timestamp]],10))</f>
        <v>44324</v>
      </c>
      <c r="D723" s="22" t="str">
        <f>TEXT(WEEKDAY(LEFT(Transaction[[#This Row],[timestamp]],10)),"dddd")</f>
        <v>Saturday</v>
      </c>
      <c r="E723" s="18" t="s">
        <v>1415</v>
      </c>
      <c r="F723" s="18">
        <v>3</v>
      </c>
      <c r="G723" s="18">
        <v>3004</v>
      </c>
      <c r="H723" s="18" t="str">
        <f>LEFT(Transaction[[#This Row],[item_id]],2)</f>
        <v>30</v>
      </c>
      <c r="I723" s="18">
        <v>1</v>
      </c>
      <c r="J723" s="18">
        <f>Transaction[[#This Row],[quantity]]*VLOOKUP(Transaction[[#This Row],[item_id]],Item[#All],3,TRUE)</f>
        <v>170000</v>
      </c>
      <c r="K723" s="19">
        <v>48172</v>
      </c>
    </row>
    <row r="724" spans="1:11" ht="12.75">
      <c r="A724" s="24" t="s">
        <v>1416</v>
      </c>
      <c r="B724" s="32" t="str">
        <f>RIGHT(Transaction[[#This Row],[timestamp]],5)</f>
        <v>13:00</v>
      </c>
      <c r="C724" s="24">
        <f>DATEVALUE(LEFT(Transaction[[#This Row],[timestamp]],10))</f>
        <v>44324</v>
      </c>
      <c r="D724" s="22" t="str">
        <f>TEXT(WEEKDAY(LEFT(Transaction[[#This Row],[timestamp]],10)),"dddd")</f>
        <v>Saturday</v>
      </c>
      <c r="E724" s="18" t="s">
        <v>1417</v>
      </c>
      <c r="F724" s="18">
        <v>3</v>
      </c>
      <c r="G724" s="18">
        <v>3004</v>
      </c>
      <c r="H724" s="18" t="str">
        <f>LEFT(Transaction[[#This Row],[item_id]],2)</f>
        <v>30</v>
      </c>
      <c r="I724" s="18">
        <v>1</v>
      </c>
      <c r="J724" s="18">
        <f>Transaction[[#This Row],[quantity]]*VLOOKUP(Transaction[[#This Row],[item_id]],Item[#All],3,TRUE)</f>
        <v>170000</v>
      </c>
      <c r="K724" s="19">
        <v>47738</v>
      </c>
    </row>
    <row r="725" spans="1:11" ht="12.75">
      <c r="A725" s="24" t="s">
        <v>1418</v>
      </c>
      <c r="B725" s="32" t="str">
        <f>RIGHT(Transaction[[#This Row],[timestamp]],5)</f>
        <v>13:01</v>
      </c>
      <c r="C725" s="24">
        <f>DATEVALUE(LEFT(Transaction[[#This Row],[timestamp]],10))</f>
        <v>44324</v>
      </c>
      <c r="D725" s="22" t="str">
        <f>TEXT(WEEKDAY(LEFT(Transaction[[#This Row],[timestamp]],10)),"dddd")</f>
        <v>Saturday</v>
      </c>
      <c r="E725" s="18" t="s">
        <v>1419</v>
      </c>
      <c r="F725" s="18">
        <v>3</v>
      </c>
      <c r="G725" s="18">
        <v>4004</v>
      </c>
      <c r="H725" s="18" t="str">
        <f>LEFT(Transaction[[#This Row],[item_id]],2)</f>
        <v>40</v>
      </c>
      <c r="I725" s="18">
        <v>1</v>
      </c>
      <c r="J725" s="18">
        <f>Transaction[[#This Row],[quantity]]*VLOOKUP(Transaction[[#This Row],[item_id]],Item[#All],3,TRUE)</f>
        <v>685000</v>
      </c>
      <c r="K725" s="18">
        <v>59843</v>
      </c>
    </row>
    <row r="726" spans="1:11" ht="12.75">
      <c r="A726" s="24" t="s">
        <v>1420</v>
      </c>
      <c r="B726" s="32" t="str">
        <f>RIGHT(Transaction[[#This Row],[timestamp]],5)</f>
        <v>13:15</v>
      </c>
      <c r="C726" s="24">
        <f>DATEVALUE(LEFT(Transaction[[#This Row],[timestamp]],10))</f>
        <v>44324</v>
      </c>
      <c r="D726" s="22" t="str">
        <f>TEXT(WEEKDAY(LEFT(Transaction[[#This Row],[timestamp]],10)),"dddd")</f>
        <v>Saturday</v>
      </c>
      <c r="E726" s="18" t="s">
        <v>1421</v>
      </c>
      <c r="F726" s="18">
        <v>3</v>
      </c>
      <c r="G726" s="18">
        <v>4003</v>
      </c>
      <c r="H726" s="18" t="str">
        <f>LEFT(Transaction[[#This Row],[item_id]],2)</f>
        <v>40</v>
      </c>
      <c r="I726" s="18">
        <v>1</v>
      </c>
      <c r="J726" s="18">
        <f>Transaction[[#This Row],[quantity]]*VLOOKUP(Transaction[[#This Row],[item_id]],Item[#All],3,TRUE)</f>
        <v>445000</v>
      </c>
      <c r="K726" s="18">
        <v>65966</v>
      </c>
    </row>
    <row r="727" spans="1:11" ht="12.75">
      <c r="A727" s="24" t="s">
        <v>1422</v>
      </c>
      <c r="B727" s="32" t="str">
        <f>RIGHT(Transaction[[#This Row],[timestamp]],5)</f>
        <v>16:18</v>
      </c>
      <c r="C727" s="24">
        <f>DATEVALUE(LEFT(Transaction[[#This Row],[timestamp]],10))</f>
        <v>44324</v>
      </c>
      <c r="D727" s="22" t="str">
        <f>TEXT(WEEKDAY(LEFT(Transaction[[#This Row],[timestamp]],10)),"dddd")</f>
        <v>Saturday</v>
      </c>
      <c r="E727" s="18" t="s">
        <v>1423</v>
      </c>
      <c r="F727" s="18">
        <v>3</v>
      </c>
      <c r="G727" s="18">
        <v>4005</v>
      </c>
      <c r="H727" s="18" t="str">
        <f>LEFT(Transaction[[#This Row],[item_id]],2)</f>
        <v>40</v>
      </c>
      <c r="I727" s="18">
        <v>1</v>
      </c>
      <c r="J727" s="18">
        <f>Transaction[[#This Row],[quantity]]*VLOOKUP(Transaction[[#This Row],[item_id]],Item[#All],3,TRUE)</f>
        <v>220000</v>
      </c>
      <c r="K727" s="18">
        <v>55919</v>
      </c>
    </row>
    <row r="728" spans="1:11" ht="12.75">
      <c r="A728" s="24" t="s">
        <v>1424</v>
      </c>
      <c r="B728" s="32" t="str">
        <f>RIGHT(Transaction[[#This Row],[timestamp]],5)</f>
        <v>16:43</v>
      </c>
      <c r="C728" s="24">
        <f>DATEVALUE(LEFT(Transaction[[#This Row],[timestamp]],10))</f>
        <v>44324</v>
      </c>
      <c r="D728" s="22" t="str">
        <f>TEXT(WEEKDAY(LEFT(Transaction[[#This Row],[timestamp]],10)),"dddd")</f>
        <v>Saturday</v>
      </c>
      <c r="E728" s="18" t="s">
        <v>1425</v>
      </c>
      <c r="F728" s="18">
        <v>3</v>
      </c>
      <c r="G728" s="18">
        <v>2004</v>
      </c>
      <c r="H728" s="18" t="str">
        <f>LEFT(Transaction[[#This Row],[item_id]],2)</f>
        <v>20</v>
      </c>
      <c r="I728" s="18">
        <v>1</v>
      </c>
      <c r="J728" s="18">
        <f>Transaction[[#This Row],[quantity]]*VLOOKUP(Transaction[[#This Row],[item_id]],Item[#All],3,TRUE)</f>
        <v>4090000</v>
      </c>
      <c r="K728" s="18">
        <v>55602</v>
      </c>
    </row>
    <row r="729" spans="1:11" ht="12.75">
      <c r="A729" s="24" t="s">
        <v>1426</v>
      </c>
      <c r="B729" s="32" t="str">
        <f>RIGHT(Transaction[[#This Row],[timestamp]],5)</f>
        <v>17:08</v>
      </c>
      <c r="C729" s="24">
        <f>DATEVALUE(LEFT(Transaction[[#This Row],[timestamp]],10))</f>
        <v>44324</v>
      </c>
      <c r="D729" s="22" t="str">
        <f>TEXT(WEEKDAY(LEFT(Transaction[[#This Row],[timestamp]],10)),"dddd")</f>
        <v>Saturday</v>
      </c>
      <c r="E729" s="18" t="s">
        <v>1427</v>
      </c>
      <c r="F729" s="18">
        <v>4</v>
      </c>
      <c r="G729" s="18">
        <v>4003</v>
      </c>
      <c r="H729" s="18" t="str">
        <f>LEFT(Transaction[[#This Row],[item_id]],2)</f>
        <v>40</v>
      </c>
      <c r="I729" s="18">
        <v>2</v>
      </c>
      <c r="J729" s="18">
        <f>Transaction[[#This Row],[quantity]]*VLOOKUP(Transaction[[#This Row],[item_id]],Item[#All],3,TRUE)</f>
        <v>890000</v>
      </c>
      <c r="K729" s="18">
        <v>51480</v>
      </c>
    </row>
    <row r="730" spans="1:11" ht="12.75">
      <c r="A730" s="24" t="s">
        <v>1428</v>
      </c>
      <c r="B730" s="32" t="str">
        <f>RIGHT(Transaction[[#This Row],[timestamp]],5)</f>
        <v>20:05</v>
      </c>
      <c r="C730" s="24">
        <f>DATEVALUE(LEFT(Transaction[[#This Row],[timestamp]],10))</f>
        <v>44324</v>
      </c>
      <c r="D730" s="22" t="str">
        <f>TEXT(WEEKDAY(LEFT(Transaction[[#This Row],[timestamp]],10)),"dddd")</f>
        <v>Saturday</v>
      </c>
      <c r="E730" s="18" t="s">
        <v>1429</v>
      </c>
      <c r="F730" s="18">
        <v>3</v>
      </c>
      <c r="G730" s="18">
        <v>4004</v>
      </c>
      <c r="H730" s="18" t="str">
        <f>LEFT(Transaction[[#This Row],[item_id]],2)</f>
        <v>40</v>
      </c>
      <c r="I730" s="18">
        <v>1</v>
      </c>
      <c r="J730" s="18">
        <f>Transaction[[#This Row],[quantity]]*VLOOKUP(Transaction[[#This Row],[item_id]],Item[#All],3,TRUE)</f>
        <v>685000</v>
      </c>
      <c r="K730" s="18">
        <v>55814</v>
      </c>
    </row>
    <row r="731" spans="1:11" ht="12.75">
      <c r="A731" s="24" t="s">
        <v>1430</v>
      </c>
      <c r="B731" s="32" t="str">
        <f>RIGHT(Transaction[[#This Row],[timestamp]],5)</f>
        <v>20:07</v>
      </c>
      <c r="C731" s="24">
        <f>DATEVALUE(LEFT(Transaction[[#This Row],[timestamp]],10))</f>
        <v>44324</v>
      </c>
      <c r="D731" s="22" t="str">
        <f>TEXT(WEEKDAY(LEFT(Transaction[[#This Row],[timestamp]],10)),"dddd")</f>
        <v>Saturday</v>
      </c>
      <c r="E731" s="18" t="s">
        <v>1431</v>
      </c>
      <c r="F731" s="18">
        <v>3</v>
      </c>
      <c r="G731" s="18">
        <v>4003</v>
      </c>
      <c r="H731" s="18" t="str">
        <f>LEFT(Transaction[[#This Row],[item_id]],2)</f>
        <v>40</v>
      </c>
      <c r="I731" s="18">
        <v>1</v>
      </c>
      <c r="J731" s="18">
        <f>Transaction[[#This Row],[quantity]]*VLOOKUP(Transaction[[#This Row],[item_id]],Item[#All],3,TRUE)</f>
        <v>445000</v>
      </c>
      <c r="K731" s="18">
        <v>51861</v>
      </c>
    </row>
    <row r="732" spans="1:11" ht="12.75">
      <c r="A732" s="24" t="s">
        <v>1432</v>
      </c>
      <c r="B732" s="32" t="str">
        <f>RIGHT(Transaction[[#This Row],[timestamp]],5)</f>
        <v>20:11</v>
      </c>
      <c r="C732" s="24">
        <f>DATEVALUE(LEFT(Transaction[[#This Row],[timestamp]],10))</f>
        <v>44324</v>
      </c>
      <c r="D732" s="22" t="str">
        <f>TEXT(WEEKDAY(LEFT(Transaction[[#This Row],[timestamp]],10)),"dddd")</f>
        <v>Saturday</v>
      </c>
      <c r="E732" s="18" t="s">
        <v>1433</v>
      </c>
      <c r="F732" s="18">
        <v>3</v>
      </c>
      <c r="G732" s="18">
        <v>2002</v>
      </c>
      <c r="H732" s="18" t="str">
        <f>LEFT(Transaction[[#This Row],[item_id]],2)</f>
        <v>20</v>
      </c>
      <c r="I732" s="18">
        <v>1</v>
      </c>
      <c r="J732" s="18">
        <f>Transaction[[#This Row],[quantity]]*VLOOKUP(Transaction[[#This Row],[item_id]],Item[#All],3,TRUE)</f>
        <v>10000000</v>
      </c>
      <c r="K732" s="18">
        <v>53481</v>
      </c>
    </row>
    <row r="733" spans="1:11" ht="12.75">
      <c r="A733" s="24" t="s">
        <v>1434</v>
      </c>
      <c r="B733" s="32" t="str">
        <f>RIGHT(Transaction[[#This Row],[timestamp]],5)</f>
        <v>20:40</v>
      </c>
      <c r="C733" s="24">
        <f>DATEVALUE(LEFT(Transaction[[#This Row],[timestamp]],10))</f>
        <v>44324</v>
      </c>
      <c r="D733" s="22" t="str">
        <f>TEXT(WEEKDAY(LEFT(Transaction[[#This Row],[timestamp]],10)),"dddd")</f>
        <v>Saturday</v>
      </c>
      <c r="E733" s="18" t="s">
        <v>1435</v>
      </c>
      <c r="F733" s="18">
        <v>3</v>
      </c>
      <c r="G733" s="18">
        <v>1002</v>
      </c>
      <c r="H733" s="18" t="str">
        <f>LEFT(Transaction[[#This Row],[item_id]],2)</f>
        <v>10</v>
      </c>
      <c r="I733" s="18">
        <v>1</v>
      </c>
      <c r="J733" s="18">
        <f>Transaction[[#This Row],[quantity]]*VLOOKUP(Transaction[[#This Row],[item_id]],Item[#All],3,TRUE)</f>
        <v>3990000</v>
      </c>
      <c r="K733" s="18">
        <v>48987</v>
      </c>
    </row>
    <row r="734" spans="1:11" ht="12.75">
      <c r="A734" s="24" t="s">
        <v>1436</v>
      </c>
      <c r="B734" s="32" t="str">
        <f>RIGHT(Transaction[[#This Row],[timestamp]],5)</f>
        <v>23:22</v>
      </c>
      <c r="C734" s="24">
        <f>DATEVALUE(LEFT(Transaction[[#This Row],[timestamp]],10))</f>
        <v>44324</v>
      </c>
      <c r="D734" s="22" t="str">
        <f>TEXT(WEEKDAY(LEFT(Transaction[[#This Row],[timestamp]],10)),"dddd")</f>
        <v>Saturday</v>
      </c>
      <c r="E734" s="18" t="s">
        <v>1437</v>
      </c>
      <c r="F734" s="18">
        <v>3</v>
      </c>
      <c r="G734" s="18">
        <v>4001</v>
      </c>
      <c r="H734" s="18" t="str">
        <f>LEFT(Transaction[[#This Row],[item_id]],2)</f>
        <v>40</v>
      </c>
      <c r="I734" s="18">
        <v>1</v>
      </c>
      <c r="J734" s="18">
        <f>Transaction[[#This Row],[quantity]]*VLOOKUP(Transaction[[#This Row],[item_id]],Item[#All],3,TRUE)</f>
        <v>177000</v>
      </c>
      <c r="K734" s="18">
        <v>64221</v>
      </c>
    </row>
    <row r="735" spans="1:11" ht="12.75">
      <c r="A735" s="24" t="s">
        <v>1438</v>
      </c>
      <c r="B735" s="32" t="str">
        <f>RIGHT(Transaction[[#This Row],[timestamp]],5)</f>
        <v>00:13</v>
      </c>
      <c r="C735" s="24">
        <f>DATEVALUE(LEFT(Transaction[[#This Row],[timestamp]],10))</f>
        <v>44325</v>
      </c>
      <c r="D735" s="22" t="str">
        <f>TEXT(WEEKDAY(LEFT(Transaction[[#This Row],[timestamp]],10)),"dddd")</f>
        <v>Sunday</v>
      </c>
      <c r="E735" s="18" t="s">
        <v>1439</v>
      </c>
      <c r="F735" s="18">
        <v>3</v>
      </c>
      <c r="G735" s="18">
        <v>3001</v>
      </c>
      <c r="H735" s="18" t="str">
        <f>LEFT(Transaction[[#This Row],[item_id]],2)</f>
        <v>30</v>
      </c>
      <c r="I735" s="18">
        <v>1</v>
      </c>
      <c r="J735" s="18">
        <f>Transaction[[#This Row],[quantity]]*VLOOKUP(Transaction[[#This Row],[item_id]],Item[#All],3,TRUE)</f>
        <v>8500000</v>
      </c>
      <c r="K735" s="18">
        <v>53116</v>
      </c>
    </row>
    <row r="736" spans="1:11" ht="12.75">
      <c r="A736" s="24" t="s">
        <v>1440</v>
      </c>
      <c r="B736" s="32" t="str">
        <f>RIGHT(Transaction[[#This Row],[timestamp]],5)</f>
        <v>00:26</v>
      </c>
      <c r="C736" s="24">
        <f>DATEVALUE(LEFT(Transaction[[#This Row],[timestamp]],10))</f>
        <v>44325</v>
      </c>
      <c r="D736" s="22" t="str">
        <f>TEXT(WEEKDAY(LEFT(Transaction[[#This Row],[timestamp]],10)),"dddd")</f>
        <v>Sunday</v>
      </c>
      <c r="E736" s="18" t="s">
        <v>1441</v>
      </c>
      <c r="F736" s="18">
        <v>3</v>
      </c>
      <c r="G736" s="18">
        <v>3002</v>
      </c>
      <c r="H736" s="18" t="str">
        <f>LEFT(Transaction[[#This Row],[item_id]],2)</f>
        <v>30</v>
      </c>
      <c r="I736" s="18">
        <v>1</v>
      </c>
      <c r="J736" s="18">
        <f>Transaction[[#This Row],[quantity]]*VLOOKUP(Transaction[[#This Row],[item_id]],Item[#All],3,TRUE)</f>
        <v>399000</v>
      </c>
      <c r="K736" s="18">
        <v>51645</v>
      </c>
    </row>
    <row r="737" spans="1:11" ht="12.75">
      <c r="A737" s="24" t="s">
        <v>1442</v>
      </c>
      <c r="B737" s="32" t="str">
        <f>RIGHT(Transaction[[#This Row],[timestamp]],5)</f>
        <v>00:34</v>
      </c>
      <c r="C737" s="24">
        <f>DATEVALUE(LEFT(Transaction[[#This Row],[timestamp]],10))</f>
        <v>44325</v>
      </c>
      <c r="D737" s="22" t="str">
        <f>TEXT(WEEKDAY(LEFT(Transaction[[#This Row],[timestamp]],10)),"dddd")</f>
        <v>Sunday</v>
      </c>
      <c r="E737" s="18" t="s">
        <v>1443</v>
      </c>
      <c r="F737" s="18">
        <v>3</v>
      </c>
      <c r="G737" s="18">
        <v>4001</v>
      </c>
      <c r="H737" s="18" t="str">
        <f>LEFT(Transaction[[#This Row],[item_id]],2)</f>
        <v>40</v>
      </c>
      <c r="I737" s="18">
        <v>1</v>
      </c>
      <c r="J737" s="18">
        <f>Transaction[[#This Row],[quantity]]*VLOOKUP(Transaction[[#This Row],[item_id]],Item[#All],3,TRUE)</f>
        <v>177000</v>
      </c>
      <c r="K737" s="18">
        <v>55213</v>
      </c>
    </row>
    <row r="738" spans="1:11" ht="12.75">
      <c r="A738" s="24" t="s">
        <v>1444</v>
      </c>
      <c r="B738" s="32" t="str">
        <f>RIGHT(Transaction[[#This Row],[timestamp]],5)</f>
        <v>00:39</v>
      </c>
      <c r="C738" s="24">
        <f>DATEVALUE(LEFT(Transaction[[#This Row],[timestamp]],10))</f>
        <v>44325</v>
      </c>
      <c r="D738" s="22" t="str">
        <f>TEXT(WEEKDAY(LEFT(Transaction[[#This Row],[timestamp]],10)),"dddd")</f>
        <v>Sunday</v>
      </c>
      <c r="E738" s="18" t="s">
        <v>1445</v>
      </c>
      <c r="F738" s="18">
        <v>3</v>
      </c>
      <c r="G738" s="18">
        <v>2002</v>
      </c>
      <c r="H738" s="18" t="str">
        <f>LEFT(Transaction[[#This Row],[item_id]],2)</f>
        <v>20</v>
      </c>
      <c r="I738" s="18">
        <v>1</v>
      </c>
      <c r="J738" s="18">
        <f>Transaction[[#This Row],[quantity]]*VLOOKUP(Transaction[[#This Row],[item_id]],Item[#All],3,TRUE)</f>
        <v>10000000</v>
      </c>
      <c r="K738" s="18">
        <v>57331</v>
      </c>
    </row>
    <row r="739" spans="1:11" ht="12.75">
      <c r="A739" s="24" t="s">
        <v>1446</v>
      </c>
      <c r="B739" s="32" t="str">
        <f>RIGHT(Transaction[[#This Row],[timestamp]],5)</f>
        <v>01:26</v>
      </c>
      <c r="C739" s="24">
        <f>DATEVALUE(LEFT(Transaction[[#This Row],[timestamp]],10))</f>
        <v>44325</v>
      </c>
      <c r="D739" s="22" t="str">
        <f>TEXT(WEEKDAY(LEFT(Transaction[[#This Row],[timestamp]],10)),"dddd")</f>
        <v>Sunday</v>
      </c>
      <c r="E739" s="18" t="s">
        <v>1447</v>
      </c>
      <c r="F739" s="18">
        <v>3</v>
      </c>
      <c r="G739" s="18">
        <v>1001</v>
      </c>
      <c r="H739" s="18" t="str">
        <f>LEFT(Transaction[[#This Row],[item_id]],2)</f>
        <v>10</v>
      </c>
      <c r="I739" s="18">
        <v>1</v>
      </c>
      <c r="J739" s="18">
        <f>Transaction[[#This Row],[quantity]]*VLOOKUP(Transaction[[#This Row],[item_id]],Item[#All],3,TRUE)</f>
        <v>3290000</v>
      </c>
      <c r="K739" s="18">
        <v>49438</v>
      </c>
    </row>
    <row r="740" spans="1:11" ht="12.75">
      <c r="A740" s="24" t="s">
        <v>1448</v>
      </c>
      <c r="B740" s="32" t="str">
        <f>RIGHT(Transaction[[#This Row],[timestamp]],5)</f>
        <v>10:32</v>
      </c>
      <c r="C740" s="24">
        <f>DATEVALUE(LEFT(Transaction[[#This Row],[timestamp]],10))</f>
        <v>44325</v>
      </c>
      <c r="D740" s="22" t="str">
        <f>TEXT(WEEKDAY(LEFT(Transaction[[#This Row],[timestamp]],10)),"dddd")</f>
        <v>Sunday</v>
      </c>
      <c r="E740" s="18" t="s">
        <v>1449</v>
      </c>
      <c r="F740" s="18">
        <v>3</v>
      </c>
      <c r="G740" s="18">
        <v>4001</v>
      </c>
      <c r="H740" s="18" t="str">
        <f>LEFT(Transaction[[#This Row],[item_id]],2)</f>
        <v>40</v>
      </c>
      <c r="I740" s="18">
        <v>1</v>
      </c>
      <c r="J740" s="18">
        <f>Transaction[[#This Row],[quantity]]*VLOOKUP(Transaction[[#This Row],[item_id]],Item[#All],3,TRUE)</f>
        <v>177000</v>
      </c>
      <c r="K740" s="19">
        <v>48283</v>
      </c>
    </row>
    <row r="741" spans="1:11" ht="12.75">
      <c r="A741" s="24" t="s">
        <v>1450</v>
      </c>
      <c r="B741" s="32" t="str">
        <f>RIGHT(Transaction[[#This Row],[timestamp]],5)</f>
        <v>12:05</v>
      </c>
      <c r="C741" s="24">
        <f>DATEVALUE(LEFT(Transaction[[#This Row],[timestamp]],10))</f>
        <v>44325</v>
      </c>
      <c r="D741" s="22" t="str">
        <f>TEXT(WEEKDAY(LEFT(Transaction[[#This Row],[timestamp]],10)),"dddd")</f>
        <v>Sunday</v>
      </c>
      <c r="E741" s="18" t="s">
        <v>1451</v>
      </c>
      <c r="F741" s="18">
        <v>3</v>
      </c>
      <c r="G741" s="18">
        <v>4003</v>
      </c>
      <c r="H741" s="18" t="str">
        <f>LEFT(Transaction[[#This Row],[item_id]],2)</f>
        <v>40</v>
      </c>
      <c r="I741" s="18">
        <v>1</v>
      </c>
      <c r="J741" s="18">
        <f>Transaction[[#This Row],[quantity]]*VLOOKUP(Transaction[[#This Row],[item_id]],Item[#All],3,TRUE)</f>
        <v>445000</v>
      </c>
      <c r="K741" s="18">
        <v>54976</v>
      </c>
    </row>
    <row r="742" spans="1:11" ht="12.75">
      <c r="A742" s="24" t="s">
        <v>1452</v>
      </c>
      <c r="B742" s="32" t="str">
        <f>RIGHT(Transaction[[#This Row],[timestamp]],5)</f>
        <v>13:08</v>
      </c>
      <c r="C742" s="24">
        <f>DATEVALUE(LEFT(Transaction[[#This Row],[timestamp]],10))</f>
        <v>44325</v>
      </c>
      <c r="D742" s="22" t="str">
        <f>TEXT(WEEKDAY(LEFT(Transaction[[#This Row],[timestamp]],10)),"dddd")</f>
        <v>Sunday</v>
      </c>
      <c r="E742" s="18" t="s">
        <v>1453</v>
      </c>
      <c r="F742" s="18">
        <v>3</v>
      </c>
      <c r="G742" s="18">
        <v>3002</v>
      </c>
      <c r="H742" s="18" t="str">
        <f>LEFT(Transaction[[#This Row],[item_id]],2)</f>
        <v>30</v>
      </c>
      <c r="I742" s="18">
        <v>1</v>
      </c>
      <c r="J742" s="18">
        <f>Transaction[[#This Row],[quantity]]*VLOOKUP(Transaction[[#This Row],[item_id]],Item[#All],3,TRUE)</f>
        <v>399000</v>
      </c>
      <c r="K742" s="18">
        <v>62015</v>
      </c>
    </row>
    <row r="743" spans="1:11" ht="12.75">
      <c r="A743" s="24" t="s">
        <v>1454</v>
      </c>
      <c r="B743" s="32" t="str">
        <f>RIGHT(Transaction[[#This Row],[timestamp]],5)</f>
        <v>14:08</v>
      </c>
      <c r="C743" s="24">
        <f>DATEVALUE(LEFT(Transaction[[#This Row],[timestamp]],10))</f>
        <v>44325</v>
      </c>
      <c r="D743" s="22" t="str">
        <f>TEXT(WEEKDAY(LEFT(Transaction[[#This Row],[timestamp]],10)),"dddd")</f>
        <v>Sunday</v>
      </c>
      <c r="E743" s="18" t="s">
        <v>1455</v>
      </c>
      <c r="F743" s="18">
        <v>3</v>
      </c>
      <c r="G743" s="18">
        <v>4003</v>
      </c>
      <c r="H743" s="18" t="str">
        <f>LEFT(Transaction[[#This Row],[item_id]],2)</f>
        <v>40</v>
      </c>
      <c r="I743" s="18">
        <v>1</v>
      </c>
      <c r="J743" s="18">
        <f>Transaction[[#This Row],[quantity]]*VLOOKUP(Transaction[[#This Row],[item_id]],Item[#All],3,TRUE)</f>
        <v>445000</v>
      </c>
      <c r="K743" s="18">
        <v>57710</v>
      </c>
    </row>
    <row r="744" spans="1:11" ht="12.75">
      <c r="A744" s="24" t="s">
        <v>1456</v>
      </c>
      <c r="B744" s="32" t="str">
        <f>RIGHT(Transaction[[#This Row],[timestamp]],5)</f>
        <v>14:25</v>
      </c>
      <c r="C744" s="24">
        <f>DATEVALUE(LEFT(Transaction[[#This Row],[timestamp]],10))</f>
        <v>44325</v>
      </c>
      <c r="D744" s="22" t="str">
        <f>TEXT(WEEKDAY(LEFT(Transaction[[#This Row],[timestamp]],10)),"dddd")</f>
        <v>Sunday</v>
      </c>
      <c r="E744" s="18" t="s">
        <v>1457</v>
      </c>
      <c r="F744" s="18">
        <v>3</v>
      </c>
      <c r="G744" s="18">
        <v>4001</v>
      </c>
      <c r="H744" s="18" t="str">
        <f>LEFT(Transaction[[#This Row],[item_id]],2)</f>
        <v>40</v>
      </c>
      <c r="I744" s="18">
        <v>1</v>
      </c>
      <c r="J744" s="18">
        <f>Transaction[[#This Row],[quantity]]*VLOOKUP(Transaction[[#This Row],[item_id]],Item[#All],3,TRUE)</f>
        <v>177000</v>
      </c>
      <c r="K744" s="19">
        <v>47350</v>
      </c>
    </row>
    <row r="745" spans="1:11" ht="12.75">
      <c r="A745" s="24" t="s">
        <v>1458</v>
      </c>
      <c r="B745" s="32" t="str">
        <f>RIGHT(Transaction[[#This Row],[timestamp]],5)</f>
        <v>15:00</v>
      </c>
      <c r="C745" s="24">
        <f>DATEVALUE(LEFT(Transaction[[#This Row],[timestamp]],10))</f>
        <v>44325</v>
      </c>
      <c r="D745" s="22" t="str">
        <f>TEXT(WEEKDAY(LEFT(Transaction[[#This Row],[timestamp]],10)),"dddd")</f>
        <v>Sunday</v>
      </c>
      <c r="E745" s="18" t="s">
        <v>1459</v>
      </c>
      <c r="F745" s="18">
        <v>3</v>
      </c>
      <c r="G745" s="18">
        <v>4001</v>
      </c>
      <c r="H745" s="18" t="str">
        <f>LEFT(Transaction[[#This Row],[item_id]],2)</f>
        <v>40</v>
      </c>
      <c r="I745" s="18">
        <v>1</v>
      </c>
      <c r="J745" s="18">
        <f>Transaction[[#This Row],[quantity]]*VLOOKUP(Transaction[[#This Row],[item_id]],Item[#All],3,TRUE)</f>
        <v>177000</v>
      </c>
      <c r="K745" s="18">
        <v>54203</v>
      </c>
    </row>
    <row r="746" spans="1:11" ht="12.75">
      <c r="A746" s="24" t="s">
        <v>1460</v>
      </c>
      <c r="B746" s="32" t="str">
        <f>RIGHT(Transaction[[#This Row],[timestamp]],5)</f>
        <v>16:32</v>
      </c>
      <c r="C746" s="24">
        <f>DATEVALUE(LEFT(Transaction[[#This Row],[timestamp]],10))</f>
        <v>44325</v>
      </c>
      <c r="D746" s="22" t="str">
        <f>TEXT(WEEKDAY(LEFT(Transaction[[#This Row],[timestamp]],10)),"dddd")</f>
        <v>Sunday</v>
      </c>
      <c r="E746" s="18" t="s">
        <v>1461</v>
      </c>
      <c r="F746" s="18">
        <v>3</v>
      </c>
      <c r="G746" s="18">
        <v>3004</v>
      </c>
      <c r="H746" s="18" t="str">
        <f>LEFT(Transaction[[#This Row],[item_id]],2)</f>
        <v>30</v>
      </c>
      <c r="I746" s="18">
        <v>1</v>
      </c>
      <c r="J746" s="18">
        <f>Transaction[[#This Row],[quantity]]*VLOOKUP(Transaction[[#This Row],[item_id]],Item[#All],3,TRUE)</f>
        <v>170000</v>
      </c>
      <c r="K746" s="19">
        <v>46705</v>
      </c>
    </row>
    <row r="747" spans="1:11" ht="12.75">
      <c r="A747" s="24" t="s">
        <v>1460</v>
      </c>
      <c r="B747" s="32" t="str">
        <f>RIGHT(Transaction[[#This Row],[timestamp]],5)</f>
        <v>16:32</v>
      </c>
      <c r="C747" s="24">
        <f>DATEVALUE(LEFT(Transaction[[#This Row],[timestamp]],10))</f>
        <v>44325</v>
      </c>
      <c r="D747" s="22" t="str">
        <f>TEXT(WEEKDAY(LEFT(Transaction[[#This Row],[timestamp]],10)),"dddd")</f>
        <v>Sunday</v>
      </c>
      <c r="E747" s="18" t="s">
        <v>1462</v>
      </c>
      <c r="F747" s="18">
        <v>3</v>
      </c>
      <c r="G747" s="18">
        <v>1002</v>
      </c>
      <c r="H747" s="18" t="str">
        <f>LEFT(Transaction[[#This Row],[item_id]],2)</f>
        <v>10</v>
      </c>
      <c r="I747" s="18">
        <v>1</v>
      </c>
      <c r="J747" s="18">
        <f>Transaction[[#This Row],[quantity]]*VLOOKUP(Transaction[[#This Row],[item_id]],Item[#All],3,TRUE)</f>
        <v>3990000</v>
      </c>
      <c r="K747" s="19">
        <v>46606</v>
      </c>
    </row>
    <row r="748" spans="1:11" ht="12.75">
      <c r="A748" s="24" t="s">
        <v>1463</v>
      </c>
      <c r="B748" s="32" t="str">
        <f>RIGHT(Transaction[[#This Row],[timestamp]],5)</f>
        <v>19:14</v>
      </c>
      <c r="C748" s="24">
        <f>DATEVALUE(LEFT(Transaction[[#This Row],[timestamp]],10))</f>
        <v>44325</v>
      </c>
      <c r="D748" s="22" t="str">
        <f>TEXT(WEEKDAY(LEFT(Transaction[[#This Row],[timestamp]],10)),"dddd")</f>
        <v>Sunday</v>
      </c>
      <c r="E748" s="18" t="s">
        <v>1464</v>
      </c>
      <c r="F748" s="18">
        <v>3</v>
      </c>
      <c r="G748" s="18">
        <v>4005</v>
      </c>
      <c r="H748" s="18" t="str">
        <f>LEFT(Transaction[[#This Row],[item_id]],2)</f>
        <v>40</v>
      </c>
      <c r="I748" s="18">
        <v>1</v>
      </c>
      <c r="J748" s="18">
        <f>Transaction[[#This Row],[quantity]]*VLOOKUP(Transaction[[#This Row],[item_id]],Item[#All],3,TRUE)</f>
        <v>220000</v>
      </c>
      <c r="K748" s="18">
        <v>49915</v>
      </c>
    </row>
    <row r="749" spans="1:11" ht="12.75">
      <c r="A749" s="24" t="s">
        <v>1465</v>
      </c>
      <c r="B749" s="32" t="str">
        <f>RIGHT(Transaction[[#This Row],[timestamp]],5)</f>
        <v>19:42</v>
      </c>
      <c r="C749" s="24">
        <f>DATEVALUE(LEFT(Transaction[[#This Row],[timestamp]],10))</f>
        <v>44325</v>
      </c>
      <c r="D749" s="22" t="str">
        <f>TEXT(WEEKDAY(LEFT(Transaction[[#This Row],[timestamp]],10)),"dddd")</f>
        <v>Sunday</v>
      </c>
      <c r="E749" s="18" t="s">
        <v>1466</v>
      </c>
      <c r="F749" s="18">
        <v>3</v>
      </c>
      <c r="G749" s="18">
        <v>4004</v>
      </c>
      <c r="H749" s="18" t="str">
        <f>LEFT(Transaction[[#This Row],[item_id]],2)</f>
        <v>40</v>
      </c>
      <c r="I749" s="18">
        <v>1</v>
      </c>
      <c r="J749" s="18">
        <f>Transaction[[#This Row],[quantity]]*VLOOKUP(Transaction[[#This Row],[item_id]],Item[#All],3,TRUE)</f>
        <v>685000</v>
      </c>
      <c r="K749" s="18">
        <v>76112</v>
      </c>
    </row>
    <row r="750" spans="1:11" ht="12.75">
      <c r="A750" s="24" t="s">
        <v>1467</v>
      </c>
      <c r="B750" s="32" t="str">
        <f>RIGHT(Transaction[[#This Row],[timestamp]],5)</f>
        <v>20:20</v>
      </c>
      <c r="C750" s="24">
        <f>DATEVALUE(LEFT(Transaction[[#This Row],[timestamp]],10))</f>
        <v>44325</v>
      </c>
      <c r="D750" s="22" t="str">
        <f>TEXT(WEEKDAY(LEFT(Transaction[[#This Row],[timestamp]],10)),"dddd")</f>
        <v>Sunday</v>
      </c>
      <c r="E750" s="18" t="s">
        <v>1468</v>
      </c>
      <c r="F750" s="18">
        <v>3</v>
      </c>
      <c r="G750" s="18">
        <v>4003</v>
      </c>
      <c r="H750" s="18" t="str">
        <f>LEFT(Transaction[[#This Row],[item_id]],2)</f>
        <v>40</v>
      </c>
      <c r="I750" s="18">
        <v>1</v>
      </c>
      <c r="J750" s="18">
        <f>Transaction[[#This Row],[quantity]]*VLOOKUP(Transaction[[#This Row],[item_id]],Item[#All],3,TRUE)</f>
        <v>445000</v>
      </c>
      <c r="K750" s="18">
        <v>59246</v>
      </c>
    </row>
    <row r="751" spans="1:11" ht="12.75">
      <c r="A751" s="24" t="s">
        <v>1469</v>
      </c>
      <c r="B751" s="32" t="str">
        <f>RIGHT(Transaction[[#This Row],[timestamp]],5)</f>
        <v>20:32</v>
      </c>
      <c r="C751" s="24">
        <f>DATEVALUE(LEFT(Transaction[[#This Row],[timestamp]],10))</f>
        <v>44325</v>
      </c>
      <c r="D751" s="22" t="str">
        <f>TEXT(WEEKDAY(LEFT(Transaction[[#This Row],[timestamp]],10)),"dddd")</f>
        <v>Sunday</v>
      </c>
      <c r="E751" s="18" t="s">
        <v>1470</v>
      </c>
      <c r="F751" s="18">
        <v>3</v>
      </c>
      <c r="G751" s="18">
        <v>4005</v>
      </c>
      <c r="H751" s="18" t="str">
        <f>LEFT(Transaction[[#This Row],[item_id]],2)</f>
        <v>40</v>
      </c>
      <c r="I751" s="18">
        <v>1</v>
      </c>
      <c r="J751" s="18">
        <f>Transaction[[#This Row],[quantity]]*VLOOKUP(Transaction[[#This Row],[item_id]],Item[#All],3,TRUE)</f>
        <v>220000</v>
      </c>
      <c r="K751" s="18">
        <v>49372</v>
      </c>
    </row>
    <row r="752" spans="1:11" ht="12.75">
      <c r="A752" s="24" t="s">
        <v>1471</v>
      </c>
      <c r="B752" s="32" t="str">
        <f>RIGHT(Transaction[[#This Row],[timestamp]],5)</f>
        <v>20:39</v>
      </c>
      <c r="C752" s="24">
        <f>DATEVALUE(LEFT(Transaction[[#This Row],[timestamp]],10))</f>
        <v>44325</v>
      </c>
      <c r="D752" s="22" t="str">
        <f>TEXT(WEEKDAY(LEFT(Transaction[[#This Row],[timestamp]],10)),"dddd")</f>
        <v>Sunday</v>
      </c>
      <c r="E752" s="18" t="s">
        <v>1472</v>
      </c>
      <c r="F752" s="18">
        <v>3</v>
      </c>
      <c r="G752" s="18">
        <v>3004</v>
      </c>
      <c r="H752" s="18" t="str">
        <f>LEFT(Transaction[[#This Row],[item_id]],2)</f>
        <v>30</v>
      </c>
      <c r="I752" s="18">
        <v>1</v>
      </c>
      <c r="J752" s="18">
        <f>Transaction[[#This Row],[quantity]]*VLOOKUP(Transaction[[#This Row],[item_id]],Item[#All],3,TRUE)</f>
        <v>170000</v>
      </c>
      <c r="K752" s="18">
        <v>61519</v>
      </c>
    </row>
    <row r="753" spans="1:11" ht="12.75">
      <c r="A753" s="24" t="s">
        <v>1473</v>
      </c>
      <c r="B753" s="32" t="str">
        <f>RIGHT(Transaction[[#This Row],[timestamp]],5)</f>
        <v>21:03</v>
      </c>
      <c r="C753" s="24">
        <f>DATEVALUE(LEFT(Transaction[[#This Row],[timestamp]],10))</f>
        <v>44325</v>
      </c>
      <c r="D753" s="22" t="str">
        <f>TEXT(WEEKDAY(LEFT(Transaction[[#This Row],[timestamp]],10)),"dddd")</f>
        <v>Sunday</v>
      </c>
      <c r="E753" s="18" t="s">
        <v>1474</v>
      </c>
      <c r="F753" s="18">
        <v>3</v>
      </c>
      <c r="G753" s="18">
        <v>4001</v>
      </c>
      <c r="H753" s="18" t="str">
        <f>LEFT(Transaction[[#This Row],[item_id]],2)</f>
        <v>40</v>
      </c>
      <c r="I753" s="18">
        <v>1</v>
      </c>
      <c r="J753" s="18">
        <f>Transaction[[#This Row],[quantity]]*VLOOKUP(Transaction[[#This Row],[item_id]],Item[#All],3,TRUE)</f>
        <v>177000</v>
      </c>
      <c r="K753" s="18">
        <v>63985</v>
      </c>
    </row>
    <row r="754" spans="1:11" ht="12.75">
      <c r="A754" s="24" t="s">
        <v>1475</v>
      </c>
      <c r="B754" s="32" t="str">
        <f>RIGHT(Transaction[[#This Row],[timestamp]],5)</f>
        <v>21:07</v>
      </c>
      <c r="C754" s="24">
        <f>DATEVALUE(LEFT(Transaction[[#This Row],[timestamp]],10))</f>
        <v>44325</v>
      </c>
      <c r="D754" s="22" t="str">
        <f>TEXT(WEEKDAY(LEFT(Transaction[[#This Row],[timestamp]],10)),"dddd")</f>
        <v>Sunday</v>
      </c>
      <c r="E754" s="18" t="s">
        <v>1476</v>
      </c>
      <c r="F754" s="18">
        <v>3</v>
      </c>
      <c r="G754" s="18">
        <v>4003</v>
      </c>
      <c r="H754" s="18" t="str">
        <f>LEFT(Transaction[[#This Row],[item_id]],2)</f>
        <v>40</v>
      </c>
      <c r="I754" s="18">
        <v>2</v>
      </c>
      <c r="J754" s="18">
        <f>Transaction[[#This Row],[quantity]]*VLOOKUP(Transaction[[#This Row],[item_id]],Item[#All],3,TRUE)</f>
        <v>890000</v>
      </c>
      <c r="K754" s="18">
        <v>55896</v>
      </c>
    </row>
    <row r="755" spans="1:11" ht="12.75">
      <c r="A755" s="24" t="s">
        <v>1477</v>
      </c>
      <c r="B755" s="32" t="str">
        <f>RIGHT(Transaction[[#This Row],[timestamp]],5)</f>
        <v>21:18</v>
      </c>
      <c r="C755" s="24">
        <f>DATEVALUE(LEFT(Transaction[[#This Row],[timestamp]],10))</f>
        <v>44325</v>
      </c>
      <c r="D755" s="22" t="str">
        <f>TEXT(WEEKDAY(LEFT(Transaction[[#This Row],[timestamp]],10)),"dddd")</f>
        <v>Sunday</v>
      </c>
      <c r="E755" s="18" t="s">
        <v>1478</v>
      </c>
      <c r="F755" s="18">
        <v>3</v>
      </c>
      <c r="G755" s="18">
        <v>4001</v>
      </c>
      <c r="H755" s="18" t="str">
        <f>LEFT(Transaction[[#This Row],[item_id]],2)</f>
        <v>40</v>
      </c>
      <c r="I755" s="18">
        <v>1</v>
      </c>
      <c r="J755" s="18">
        <f>Transaction[[#This Row],[quantity]]*VLOOKUP(Transaction[[#This Row],[item_id]],Item[#All],3,TRUE)</f>
        <v>177000</v>
      </c>
      <c r="K755" s="18">
        <v>62110</v>
      </c>
    </row>
    <row r="756" spans="1:11" ht="12.75">
      <c r="A756" s="24" t="s">
        <v>1479</v>
      </c>
      <c r="B756" s="32" t="str">
        <f>RIGHT(Transaction[[#This Row],[timestamp]],5)</f>
        <v>22:08</v>
      </c>
      <c r="C756" s="24">
        <f>DATEVALUE(LEFT(Transaction[[#This Row],[timestamp]],10))</f>
        <v>44325</v>
      </c>
      <c r="D756" s="22" t="str">
        <f>TEXT(WEEKDAY(LEFT(Transaction[[#This Row],[timestamp]],10)),"dddd")</f>
        <v>Sunday</v>
      </c>
      <c r="E756" s="18" t="s">
        <v>1480</v>
      </c>
      <c r="F756" s="18">
        <v>3</v>
      </c>
      <c r="G756" s="18">
        <v>4003</v>
      </c>
      <c r="H756" s="18" t="str">
        <f>LEFT(Transaction[[#This Row],[item_id]],2)</f>
        <v>40</v>
      </c>
      <c r="I756" s="18">
        <v>1</v>
      </c>
      <c r="J756" s="18">
        <f>Transaction[[#This Row],[quantity]]*VLOOKUP(Transaction[[#This Row],[item_id]],Item[#All],3,TRUE)</f>
        <v>445000</v>
      </c>
      <c r="K756" s="18">
        <v>52569</v>
      </c>
    </row>
    <row r="757" spans="1:11" ht="12.75">
      <c r="A757" s="24" t="s">
        <v>1481</v>
      </c>
      <c r="B757" s="32" t="str">
        <f>RIGHT(Transaction[[#This Row],[timestamp]],5)</f>
        <v>22:09</v>
      </c>
      <c r="C757" s="24">
        <f>DATEVALUE(LEFT(Transaction[[#This Row],[timestamp]],10))</f>
        <v>44325</v>
      </c>
      <c r="D757" s="22" t="str">
        <f>TEXT(WEEKDAY(LEFT(Transaction[[#This Row],[timestamp]],10)),"dddd")</f>
        <v>Sunday</v>
      </c>
      <c r="E757" s="18" t="s">
        <v>1482</v>
      </c>
      <c r="F757" s="18">
        <v>3</v>
      </c>
      <c r="G757" s="18">
        <v>4003</v>
      </c>
      <c r="H757" s="18" t="str">
        <f>LEFT(Transaction[[#This Row],[item_id]],2)</f>
        <v>40</v>
      </c>
      <c r="I757" s="18">
        <v>1</v>
      </c>
      <c r="J757" s="18">
        <f>Transaction[[#This Row],[quantity]]*VLOOKUP(Transaction[[#This Row],[item_id]],Item[#All],3,TRUE)</f>
        <v>445000</v>
      </c>
      <c r="K757" s="18">
        <v>54418</v>
      </c>
    </row>
    <row r="758" spans="1:11" ht="12.75">
      <c r="A758" s="24" t="s">
        <v>1483</v>
      </c>
      <c r="B758" s="32" t="str">
        <f>RIGHT(Transaction[[#This Row],[timestamp]],5)</f>
        <v>22:34</v>
      </c>
      <c r="C758" s="24">
        <f>DATEVALUE(LEFT(Transaction[[#This Row],[timestamp]],10))</f>
        <v>44325</v>
      </c>
      <c r="D758" s="22" t="str">
        <f>TEXT(WEEKDAY(LEFT(Transaction[[#This Row],[timestamp]],10)),"dddd")</f>
        <v>Sunday</v>
      </c>
      <c r="E758" s="18" t="s">
        <v>1484</v>
      </c>
      <c r="F758" s="18">
        <v>4</v>
      </c>
      <c r="G758" s="18">
        <v>4003</v>
      </c>
      <c r="H758" s="18" t="str">
        <f>LEFT(Transaction[[#This Row],[item_id]],2)</f>
        <v>40</v>
      </c>
      <c r="I758" s="18">
        <v>1</v>
      </c>
      <c r="J758" s="18">
        <f>Transaction[[#This Row],[quantity]]*VLOOKUP(Transaction[[#This Row],[item_id]],Item[#All],3,TRUE)</f>
        <v>445000</v>
      </c>
      <c r="K758" s="19">
        <v>47007</v>
      </c>
    </row>
    <row r="759" spans="1:11" ht="12.75">
      <c r="A759" s="24" t="s">
        <v>1483</v>
      </c>
      <c r="B759" s="32" t="str">
        <f>RIGHT(Transaction[[#This Row],[timestamp]],5)</f>
        <v>22:34</v>
      </c>
      <c r="C759" s="24">
        <f>DATEVALUE(LEFT(Transaction[[#This Row],[timestamp]],10))</f>
        <v>44325</v>
      </c>
      <c r="D759" s="22" t="str">
        <f>TEXT(WEEKDAY(LEFT(Transaction[[#This Row],[timestamp]],10)),"dddd")</f>
        <v>Sunday</v>
      </c>
      <c r="E759" s="18" t="s">
        <v>1485</v>
      </c>
      <c r="F759" s="18">
        <v>2</v>
      </c>
      <c r="G759" s="18">
        <v>3002</v>
      </c>
      <c r="H759" s="18" t="str">
        <f>LEFT(Transaction[[#This Row],[item_id]],2)</f>
        <v>30</v>
      </c>
      <c r="I759" s="18">
        <v>1</v>
      </c>
      <c r="J759" s="18">
        <f>Transaction[[#This Row],[quantity]]*VLOOKUP(Transaction[[#This Row],[item_id]],Item[#All],3,TRUE)</f>
        <v>399000</v>
      </c>
      <c r="K759" s="19">
        <v>47462</v>
      </c>
    </row>
    <row r="760" spans="1:11" ht="12.75">
      <c r="A760" s="24" t="s">
        <v>1486</v>
      </c>
      <c r="B760" s="32" t="str">
        <f>RIGHT(Transaction[[#This Row],[timestamp]],5)</f>
        <v>23:01</v>
      </c>
      <c r="C760" s="24">
        <f>DATEVALUE(LEFT(Transaction[[#This Row],[timestamp]],10))</f>
        <v>44325</v>
      </c>
      <c r="D760" s="22" t="str">
        <f>TEXT(WEEKDAY(LEFT(Transaction[[#This Row],[timestamp]],10)),"dddd")</f>
        <v>Sunday</v>
      </c>
      <c r="E760" s="18" t="s">
        <v>1487</v>
      </c>
      <c r="F760" s="18">
        <v>3</v>
      </c>
      <c r="G760" s="18">
        <v>3005</v>
      </c>
      <c r="H760" s="18" t="str">
        <f>LEFT(Transaction[[#This Row],[item_id]],2)</f>
        <v>30</v>
      </c>
      <c r="I760" s="18">
        <v>1</v>
      </c>
      <c r="J760" s="18">
        <f>Transaction[[#This Row],[quantity]]*VLOOKUP(Transaction[[#This Row],[item_id]],Item[#All],3,TRUE)</f>
        <v>8990000</v>
      </c>
      <c r="K760" s="18">
        <v>62328</v>
      </c>
    </row>
    <row r="761" spans="1:11" ht="12.75">
      <c r="A761" s="24" t="s">
        <v>1488</v>
      </c>
      <c r="B761" s="32" t="str">
        <f>RIGHT(Transaction[[#This Row],[timestamp]],5)</f>
        <v>23:07</v>
      </c>
      <c r="C761" s="24">
        <f>DATEVALUE(LEFT(Transaction[[#This Row],[timestamp]],10))</f>
        <v>44325</v>
      </c>
      <c r="D761" s="22" t="str">
        <f>TEXT(WEEKDAY(LEFT(Transaction[[#This Row],[timestamp]],10)),"dddd")</f>
        <v>Sunday</v>
      </c>
      <c r="E761" s="18" t="s">
        <v>1489</v>
      </c>
      <c r="F761" s="18">
        <v>3</v>
      </c>
      <c r="G761" s="18">
        <v>4004</v>
      </c>
      <c r="H761" s="18" t="str">
        <f>LEFT(Transaction[[#This Row],[item_id]],2)</f>
        <v>40</v>
      </c>
      <c r="I761" s="18">
        <v>1</v>
      </c>
      <c r="J761" s="18">
        <f>Transaction[[#This Row],[quantity]]*VLOOKUP(Transaction[[#This Row],[item_id]],Item[#All],3,TRUE)</f>
        <v>685000</v>
      </c>
      <c r="K761" s="18">
        <v>50171</v>
      </c>
    </row>
    <row r="762" spans="1:11" ht="12.75">
      <c r="A762" s="24" t="s">
        <v>1490</v>
      </c>
      <c r="B762" s="32" t="str">
        <f>RIGHT(Transaction[[#This Row],[timestamp]],5)</f>
        <v>13:08</v>
      </c>
      <c r="C762" s="24">
        <f>DATEVALUE(LEFT(Transaction[[#This Row],[timestamp]],10))</f>
        <v>44326</v>
      </c>
      <c r="D762" s="22" t="str">
        <f>TEXT(WEEKDAY(LEFT(Transaction[[#This Row],[timestamp]],10)),"dddd")</f>
        <v>Monday</v>
      </c>
      <c r="E762" s="18" t="s">
        <v>1491</v>
      </c>
      <c r="F762" s="18">
        <v>3</v>
      </c>
      <c r="G762" s="18">
        <v>4003</v>
      </c>
      <c r="H762" s="18" t="str">
        <f>LEFT(Transaction[[#This Row],[item_id]],2)</f>
        <v>40</v>
      </c>
      <c r="I762" s="18">
        <v>1</v>
      </c>
      <c r="J762" s="18">
        <f>Transaction[[#This Row],[quantity]]*VLOOKUP(Transaction[[#This Row],[item_id]],Item[#All],3,TRUE)</f>
        <v>445000</v>
      </c>
      <c r="K762" s="18">
        <v>54819</v>
      </c>
    </row>
    <row r="763" spans="1:11" ht="12.75">
      <c r="A763" s="24" t="s">
        <v>1492</v>
      </c>
      <c r="B763" s="32" t="str">
        <f>RIGHT(Transaction[[#This Row],[timestamp]],5)</f>
        <v>14:31</v>
      </c>
      <c r="C763" s="24">
        <f>DATEVALUE(LEFT(Transaction[[#This Row],[timestamp]],10))</f>
        <v>44326</v>
      </c>
      <c r="D763" s="22" t="str">
        <f>TEXT(WEEKDAY(LEFT(Transaction[[#This Row],[timestamp]],10)),"dddd")</f>
        <v>Monday</v>
      </c>
      <c r="E763" s="18" t="s">
        <v>1493</v>
      </c>
      <c r="F763" s="18">
        <v>3</v>
      </c>
      <c r="G763" s="18">
        <v>3003</v>
      </c>
      <c r="H763" s="18" t="str">
        <f>LEFT(Transaction[[#This Row],[item_id]],2)</f>
        <v>30</v>
      </c>
      <c r="I763" s="18">
        <v>1</v>
      </c>
      <c r="J763" s="18">
        <f>Transaction[[#This Row],[quantity]]*VLOOKUP(Transaction[[#This Row],[item_id]],Item[#All],3,TRUE)</f>
        <v>5490000</v>
      </c>
      <c r="K763" s="19">
        <v>47567</v>
      </c>
    </row>
    <row r="764" spans="1:11" ht="12.75">
      <c r="A764" s="24" t="s">
        <v>1494</v>
      </c>
      <c r="B764" s="32" t="str">
        <f>RIGHT(Transaction[[#This Row],[timestamp]],5)</f>
        <v>18:22</v>
      </c>
      <c r="C764" s="24">
        <f>DATEVALUE(LEFT(Transaction[[#This Row],[timestamp]],10))</f>
        <v>44326</v>
      </c>
      <c r="D764" s="22" t="str">
        <f>TEXT(WEEKDAY(LEFT(Transaction[[#This Row],[timestamp]],10)),"dddd")</f>
        <v>Monday</v>
      </c>
      <c r="E764" s="18" t="s">
        <v>1495</v>
      </c>
      <c r="F764" s="18">
        <v>3</v>
      </c>
      <c r="G764" s="18">
        <v>3002</v>
      </c>
      <c r="H764" s="18" t="str">
        <f>LEFT(Transaction[[#This Row],[item_id]],2)</f>
        <v>30</v>
      </c>
      <c r="I764" s="18">
        <v>1</v>
      </c>
      <c r="J764" s="18">
        <f>Transaction[[#This Row],[quantity]]*VLOOKUP(Transaction[[#This Row],[item_id]],Item[#All],3,TRUE)</f>
        <v>399000</v>
      </c>
      <c r="K764" s="19">
        <v>46972</v>
      </c>
    </row>
    <row r="765" spans="1:11" ht="12.75">
      <c r="A765" s="24" t="s">
        <v>1496</v>
      </c>
      <c r="B765" s="32" t="str">
        <f>RIGHT(Transaction[[#This Row],[timestamp]],5)</f>
        <v>00:04</v>
      </c>
      <c r="C765" s="24">
        <f>DATEVALUE(LEFT(Transaction[[#This Row],[timestamp]],10))</f>
        <v>44327</v>
      </c>
      <c r="D765" s="22" t="str">
        <f>TEXT(WEEKDAY(LEFT(Transaction[[#This Row],[timestamp]],10)),"dddd")</f>
        <v>Tuesday</v>
      </c>
      <c r="E765" s="18" t="s">
        <v>1497</v>
      </c>
      <c r="F765" s="18">
        <v>3</v>
      </c>
      <c r="G765" s="18">
        <v>4003</v>
      </c>
      <c r="H765" s="18" t="str">
        <f>LEFT(Transaction[[#This Row],[item_id]],2)</f>
        <v>40</v>
      </c>
      <c r="I765" s="18">
        <v>1</v>
      </c>
      <c r="J765" s="18">
        <f>Transaction[[#This Row],[quantity]]*VLOOKUP(Transaction[[#This Row],[item_id]],Item[#All],3,TRUE)</f>
        <v>445000</v>
      </c>
      <c r="K765" s="18">
        <v>55576</v>
      </c>
    </row>
    <row r="766" spans="1:11" ht="12.75">
      <c r="A766" s="24" t="s">
        <v>1498</v>
      </c>
      <c r="B766" s="32" t="str">
        <f>RIGHT(Transaction[[#This Row],[timestamp]],5)</f>
        <v>00:29</v>
      </c>
      <c r="C766" s="24">
        <f>DATEVALUE(LEFT(Transaction[[#This Row],[timestamp]],10))</f>
        <v>44327</v>
      </c>
      <c r="D766" s="22" t="str">
        <f>TEXT(WEEKDAY(LEFT(Transaction[[#This Row],[timestamp]],10)),"dddd")</f>
        <v>Tuesday</v>
      </c>
      <c r="E766" s="18" t="s">
        <v>1499</v>
      </c>
      <c r="F766" s="18">
        <v>4</v>
      </c>
      <c r="G766" s="18">
        <v>4004</v>
      </c>
      <c r="H766" s="18" t="str">
        <f>LEFT(Transaction[[#This Row],[item_id]],2)</f>
        <v>40</v>
      </c>
      <c r="I766" s="18">
        <v>1</v>
      </c>
      <c r="J766" s="18">
        <f>Transaction[[#This Row],[quantity]]*VLOOKUP(Transaction[[#This Row],[item_id]],Item[#All],3,TRUE)</f>
        <v>685000</v>
      </c>
      <c r="K766" s="19">
        <v>48137</v>
      </c>
    </row>
    <row r="767" spans="1:11" ht="12.75">
      <c r="A767" s="24" t="s">
        <v>1500</v>
      </c>
      <c r="B767" s="32" t="str">
        <f>RIGHT(Transaction[[#This Row],[timestamp]],5)</f>
        <v>10:16</v>
      </c>
      <c r="C767" s="24">
        <f>DATEVALUE(LEFT(Transaction[[#This Row],[timestamp]],10))</f>
        <v>44327</v>
      </c>
      <c r="D767" s="22" t="str">
        <f>TEXT(WEEKDAY(LEFT(Transaction[[#This Row],[timestamp]],10)),"dddd")</f>
        <v>Tuesday</v>
      </c>
      <c r="E767" s="18" t="s">
        <v>1501</v>
      </c>
      <c r="F767" s="18">
        <v>3</v>
      </c>
      <c r="G767" s="18">
        <v>3004</v>
      </c>
      <c r="H767" s="18" t="str">
        <f>LEFT(Transaction[[#This Row],[item_id]],2)</f>
        <v>30</v>
      </c>
      <c r="I767" s="18">
        <v>1</v>
      </c>
      <c r="J767" s="18">
        <f>Transaction[[#This Row],[quantity]]*VLOOKUP(Transaction[[#This Row],[item_id]],Item[#All],3,TRUE)</f>
        <v>170000</v>
      </c>
      <c r="K767" s="18">
        <v>63056</v>
      </c>
    </row>
    <row r="768" spans="1:11" ht="12.75">
      <c r="A768" s="24" t="s">
        <v>1502</v>
      </c>
      <c r="B768" s="32" t="str">
        <f>RIGHT(Transaction[[#This Row],[timestamp]],5)</f>
        <v>13:25</v>
      </c>
      <c r="C768" s="24">
        <f>DATEVALUE(LEFT(Transaction[[#This Row],[timestamp]],10))</f>
        <v>44327</v>
      </c>
      <c r="D768" s="22" t="str">
        <f>TEXT(WEEKDAY(LEFT(Transaction[[#This Row],[timestamp]],10)),"dddd")</f>
        <v>Tuesday</v>
      </c>
      <c r="E768" s="18" t="s">
        <v>1503</v>
      </c>
      <c r="F768" s="18">
        <v>3</v>
      </c>
      <c r="G768" s="18">
        <v>4003</v>
      </c>
      <c r="H768" s="18" t="str">
        <f>LEFT(Transaction[[#This Row],[item_id]],2)</f>
        <v>40</v>
      </c>
      <c r="I768" s="18">
        <v>1</v>
      </c>
      <c r="J768" s="18">
        <f>Transaction[[#This Row],[quantity]]*VLOOKUP(Transaction[[#This Row],[item_id]],Item[#All],3,TRUE)</f>
        <v>445000</v>
      </c>
      <c r="K768" s="18">
        <v>49223</v>
      </c>
    </row>
    <row r="769" spans="1:11" ht="12.75">
      <c r="A769" s="24" t="s">
        <v>1504</v>
      </c>
      <c r="B769" s="32" t="str">
        <f>RIGHT(Transaction[[#This Row],[timestamp]],5)</f>
        <v>20:30</v>
      </c>
      <c r="C769" s="24">
        <f>DATEVALUE(LEFT(Transaction[[#This Row],[timestamp]],10))</f>
        <v>44327</v>
      </c>
      <c r="D769" s="22" t="str">
        <f>TEXT(WEEKDAY(LEFT(Transaction[[#This Row],[timestamp]],10)),"dddd")</f>
        <v>Tuesday</v>
      </c>
      <c r="E769" s="18" t="s">
        <v>1505</v>
      </c>
      <c r="F769" s="18">
        <v>3</v>
      </c>
      <c r="G769" s="18">
        <v>3002</v>
      </c>
      <c r="H769" s="18" t="str">
        <f>LEFT(Transaction[[#This Row],[item_id]],2)</f>
        <v>30</v>
      </c>
      <c r="I769" s="18">
        <v>1</v>
      </c>
      <c r="J769" s="18">
        <f>Transaction[[#This Row],[quantity]]*VLOOKUP(Transaction[[#This Row],[item_id]],Item[#All],3,TRUE)</f>
        <v>399000</v>
      </c>
      <c r="K769" s="18">
        <v>56533</v>
      </c>
    </row>
    <row r="770" spans="1:11" ht="12.75">
      <c r="A770" s="24" t="s">
        <v>1506</v>
      </c>
      <c r="B770" s="32" t="str">
        <f>RIGHT(Transaction[[#This Row],[timestamp]],5)</f>
        <v>21:23</v>
      </c>
      <c r="C770" s="24">
        <f>DATEVALUE(LEFT(Transaction[[#This Row],[timestamp]],10))</f>
        <v>44327</v>
      </c>
      <c r="D770" s="22" t="str">
        <f>TEXT(WEEKDAY(LEFT(Transaction[[#This Row],[timestamp]],10)),"dddd")</f>
        <v>Tuesday</v>
      </c>
      <c r="E770" s="18" t="s">
        <v>1507</v>
      </c>
      <c r="F770" s="18">
        <v>3</v>
      </c>
      <c r="G770" s="18">
        <v>4004</v>
      </c>
      <c r="H770" s="18" t="str">
        <f>LEFT(Transaction[[#This Row],[item_id]],2)</f>
        <v>40</v>
      </c>
      <c r="I770" s="18">
        <v>1</v>
      </c>
      <c r="J770" s="18">
        <f>Transaction[[#This Row],[quantity]]*VLOOKUP(Transaction[[#This Row],[item_id]],Item[#All],3,TRUE)</f>
        <v>685000</v>
      </c>
      <c r="K770" s="18">
        <v>55508</v>
      </c>
    </row>
    <row r="771" spans="1:11" ht="12.75">
      <c r="A771" s="24" t="s">
        <v>1508</v>
      </c>
      <c r="B771" s="32" t="str">
        <f>RIGHT(Transaction[[#This Row],[timestamp]],5)</f>
        <v>07:11</v>
      </c>
      <c r="C771" s="24">
        <f>DATEVALUE(LEFT(Transaction[[#This Row],[timestamp]],10))</f>
        <v>44328</v>
      </c>
      <c r="D771" s="22" t="str">
        <f>TEXT(WEEKDAY(LEFT(Transaction[[#This Row],[timestamp]],10)),"dddd")</f>
        <v>Wednesday</v>
      </c>
      <c r="E771" s="18" t="s">
        <v>1509</v>
      </c>
      <c r="F771" s="18">
        <v>3</v>
      </c>
      <c r="G771" s="18">
        <v>4005</v>
      </c>
      <c r="H771" s="18" t="str">
        <f>LEFT(Transaction[[#This Row],[item_id]],2)</f>
        <v>40</v>
      </c>
      <c r="I771" s="18">
        <v>1</v>
      </c>
      <c r="J771" s="18">
        <f>Transaction[[#This Row],[quantity]]*VLOOKUP(Transaction[[#This Row],[item_id]],Item[#All],3,TRUE)</f>
        <v>220000</v>
      </c>
      <c r="K771" s="18">
        <v>59920</v>
      </c>
    </row>
    <row r="772" spans="1:11" ht="12.75">
      <c r="A772" s="24" t="s">
        <v>1510</v>
      </c>
      <c r="B772" s="32" t="str">
        <f>RIGHT(Transaction[[#This Row],[timestamp]],5)</f>
        <v>12:27</v>
      </c>
      <c r="C772" s="24">
        <f>DATEVALUE(LEFT(Transaction[[#This Row],[timestamp]],10))</f>
        <v>44328</v>
      </c>
      <c r="D772" s="22" t="str">
        <f>TEXT(WEEKDAY(LEFT(Transaction[[#This Row],[timestamp]],10)),"dddd")</f>
        <v>Wednesday</v>
      </c>
      <c r="E772" s="18" t="s">
        <v>1511</v>
      </c>
      <c r="F772" s="18">
        <v>3</v>
      </c>
      <c r="G772" s="18">
        <v>3004</v>
      </c>
      <c r="H772" s="18" t="str">
        <f>LEFT(Transaction[[#This Row],[item_id]],2)</f>
        <v>30</v>
      </c>
      <c r="I772" s="18">
        <v>1</v>
      </c>
      <c r="J772" s="18">
        <f>Transaction[[#This Row],[quantity]]*VLOOKUP(Transaction[[#This Row],[item_id]],Item[#All],3,TRUE)</f>
        <v>170000</v>
      </c>
      <c r="K772" s="18">
        <v>60687</v>
      </c>
    </row>
    <row r="773" spans="1:11" ht="12.75">
      <c r="A773" s="24" t="s">
        <v>1512</v>
      </c>
      <c r="B773" s="32" t="str">
        <f>RIGHT(Transaction[[#This Row],[timestamp]],5)</f>
        <v>13:34</v>
      </c>
      <c r="C773" s="24">
        <f>DATEVALUE(LEFT(Transaction[[#This Row],[timestamp]],10))</f>
        <v>44328</v>
      </c>
      <c r="D773" s="22" t="str">
        <f>TEXT(WEEKDAY(LEFT(Transaction[[#This Row],[timestamp]],10)),"dddd")</f>
        <v>Wednesday</v>
      </c>
      <c r="E773" s="18" t="s">
        <v>1513</v>
      </c>
      <c r="F773" s="18">
        <v>3</v>
      </c>
      <c r="G773" s="18">
        <v>4005</v>
      </c>
      <c r="H773" s="18" t="str">
        <f>LEFT(Transaction[[#This Row],[item_id]],2)</f>
        <v>40</v>
      </c>
      <c r="I773" s="18">
        <v>1</v>
      </c>
      <c r="J773" s="18">
        <f>Transaction[[#This Row],[quantity]]*VLOOKUP(Transaction[[#This Row],[item_id]],Item[#All],3,TRUE)</f>
        <v>220000</v>
      </c>
      <c r="K773" s="18">
        <v>61566</v>
      </c>
    </row>
    <row r="774" spans="1:11" ht="12.75">
      <c r="A774" s="24" t="s">
        <v>1514</v>
      </c>
      <c r="B774" s="32" t="str">
        <f>RIGHT(Transaction[[#This Row],[timestamp]],5)</f>
        <v>22:09</v>
      </c>
      <c r="C774" s="24">
        <f>DATEVALUE(LEFT(Transaction[[#This Row],[timestamp]],10))</f>
        <v>44328</v>
      </c>
      <c r="D774" s="22" t="str">
        <f>TEXT(WEEKDAY(LEFT(Transaction[[#This Row],[timestamp]],10)),"dddd")</f>
        <v>Wednesday</v>
      </c>
      <c r="E774" s="18" t="s">
        <v>1515</v>
      </c>
      <c r="F774" s="18">
        <v>3</v>
      </c>
      <c r="G774" s="18">
        <v>4001</v>
      </c>
      <c r="H774" s="18" t="str">
        <f>LEFT(Transaction[[#This Row],[item_id]],2)</f>
        <v>40</v>
      </c>
      <c r="I774" s="18">
        <v>1</v>
      </c>
      <c r="J774" s="18">
        <f>Transaction[[#This Row],[quantity]]*VLOOKUP(Transaction[[#This Row],[item_id]],Item[#All],3,TRUE)</f>
        <v>177000</v>
      </c>
      <c r="K774" s="18">
        <v>58875</v>
      </c>
    </row>
    <row r="775" spans="1:11" ht="12.75">
      <c r="A775" s="24" t="s">
        <v>1516</v>
      </c>
      <c r="B775" s="32" t="str">
        <f>RIGHT(Transaction[[#This Row],[timestamp]],5)</f>
        <v>02:19</v>
      </c>
      <c r="C775" s="24">
        <f>DATEVALUE(LEFT(Transaction[[#This Row],[timestamp]],10))</f>
        <v>44329</v>
      </c>
      <c r="D775" s="22" t="str">
        <f>TEXT(WEEKDAY(LEFT(Transaction[[#This Row],[timestamp]],10)),"dddd")</f>
        <v>Thursday</v>
      </c>
      <c r="E775" s="18" t="s">
        <v>1517</v>
      </c>
      <c r="F775" s="18">
        <v>3</v>
      </c>
      <c r="G775" s="18">
        <v>3002</v>
      </c>
      <c r="H775" s="18" t="str">
        <f>LEFT(Transaction[[#This Row],[item_id]],2)</f>
        <v>30</v>
      </c>
      <c r="I775" s="18">
        <v>1</v>
      </c>
      <c r="J775" s="18">
        <f>Transaction[[#This Row],[quantity]]*VLOOKUP(Transaction[[#This Row],[item_id]],Item[#All],3,TRUE)</f>
        <v>399000</v>
      </c>
      <c r="K775" s="19">
        <v>48000</v>
      </c>
    </row>
    <row r="776" spans="1:11" ht="12.75">
      <c r="A776" s="24" t="s">
        <v>1518</v>
      </c>
      <c r="B776" s="32" t="str">
        <f>RIGHT(Transaction[[#This Row],[timestamp]],5)</f>
        <v>15:04</v>
      </c>
      <c r="C776" s="24">
        <f>DATEVALUE(LEFT(Transaction[[#This Row],[timestamp]],10))</f>
        <v>44329</v>
      </c>
      <c r="D776" s="22" t="str">
        <f>TEXT(WEEKDAY(LEFT(Transaction[[#This Row],[timestamp]],10)),"dddd")</f>
        <v>Thursday</v>
      </c>
      <c r="E776" s="18" t="s">
        <v>1519</v>
      </c>
      <c r="F776" s="18">
        <v>3</v>
      </c>
      <c r="G776" s="18">
        <v>4005</v>
      </c>
      <c r="H776" s="18" t="str">
        <f>LEFT(Transaction[[#This Row],[item_id]],2)</f>
        <v>40</v>
      </c>
      <c r="I776" s="18">
        <v>1</v>
      </c>
      <c r="J776" s="18">
        <f>Transaction[[#This Row],[quantity]]*VLOOKUP(Transaction[[#This Row],[item_id]],Item[#All],3,TRUE)</f>
        <v>220000</v>
      </c>
      <c r="K776" s="18">
        <v>61897</v>
      </c>
    </row>
    <row r="777" spans="1:11" ht="12.75">
      <c r="A777" s="24" t="s">
        <v>1520</v>
      </c>
      <c r="B777" s="32" t="str">
        <f>RIGHT(Transaction[[#This Row],[timestamp]],5)</f>
        <v>15:12</v>
      </c>
      <c r="C777" s="24">
        <f>DATEVALUE(LEFT(Transaction[[#This Row],[timestamp]],10))</f>
        <v>44329</v>
      </c>
      <c r="D777" s="22" t="str">
        <f>TEXT(WEEKDAY(LEFT(Transaction[[#This Row],[timestamp]],10)),"dddd")</f>
        <v>Thursday</v>
      </c>
      <c r="E777" s="18" t="s">
        <v>1521</v>
      </c>
      <c r="F777" s="18">
        <v>3</v>
      </c>
      <c r="G777" s="18">
        <v>3004</v>
      </c>
      <c r="H777" s="18" t="str">
        <f>LEFT(Transaction[[#This Row],[item_id]],2)</f>
        <v>30</v>
      </c>
      <c r="I777" s="18">
        <v>1</v>
      </c>
      <c r="J777" s="18">
        <f>Transaction[[#This Row],[quantity]]*VLOOKUP(Transaction[[#This Row],[item_id]],Item[#All],3,TRUE)</f>
        <v>170000</v>
      </c>
      <c r="K777" s="18">
        <v>59449</v>
      </c>
    </row>
    <row r="778" spans="1:11" ht="12.75">
      <c r="A778" s="24" t="s">
        <v>1522</v>
      </c>
      <c r="B778" s="32" t="str">
        <f>RIGHT(Transaction[[#This Row],[timestamp]],5)</f>
        <v>20:12</v>
      </c>
      <c r="C778" s="24">
        <f>DATEVALUE(LEFT(Transaction[[#This Row],[timestamp]],10))</f>
        <v>44329</v>
      </c>
      <c r="D778" s="22" t="str">
        <f>TEXT(WEEKDAY(LEFT(Transaction[[#This Row],[timestamp]],10)),"dddd")</f>
        <v>Thursday</v>
      </c>
      <c r="E778" s="18" t="s">
        <v>1523</v>
      </c>
      <c r="F778" s="18">
        <v>3</v>
      </c>
      <c r="G778" s="18">
        <v>4003</v>
      </c>
      <c r="H778" s="18" t="str">
        <f>LEFT(Transaction[[#This Row],[item_id]],2)</f>
        <v>40</v>
      </c>
      <c r="I778" s="18">
        <v>1</v>
      </c>
      <c r="J778" s="18">
        <f>Transaction[[#This Row],[quantity]]*VLOOKUP(Transaction[[#This Row],[item_id]],Item[#All],3,TRUE)</f>
        <v>445000</v>
      </c>
      <c r="K778" s="19">
        <v>47431</v>
      </c>
    </row>
    <row r="779" spans="1:11" ht="12.75">
      <c r="A779" s="24" t="s">
        <v>1524</v>
      </c>
      <c r="B779" s="32" t="str">
        <f>RIGHT(Transaction[[#This Row],[timestamp]],5)</f>
        <v>21:25</v>
      </c>
      <c r="C779" s="24">
        <f>DATEVALUE(LEFT(Transaction[[#This Row],[timestamp]],10))</f>
        <v>44329</v>
      </c>
      <c r="D779" s="22" t="str">
        <f>TEXT(WEEKDAY(LEFT(Transaction[[#This Row],[timestamp]],10)),"dddd")</f>
        <v>Thursday</v>
      </c>
      <c r="E779" s="18" t="s">
        <v>1525</v>
      </c>
      <c r="F779" s="18">
        <v>3</v>
      </c>
      <c r="G779" s="18">
        <v>4003</v>
      </c>
      <c r="H779" s="18" t="str">
        <f>LEFT(Transaction[[#This Row],[item_id]],2)</f>
        <v>40</v>
      </c>
      <c r="I779" s="18">
        <v>1</v>
      </c>
      <c r="J779" s="18">
        <f>Transaction[[#This Row],[quantity]]*VLOOKUP(Transaction[[#This Row],[item_id]],Item[#All],3,TRUE)</f>
        <v>445000</v>
      </c>
      <c r="K779" s="18">
        <v>50140</v>
      </c>
    </row>
    <row r="780" spans="1:11" ht="12.75">
      <c r="A780" s="24" t="s">
        <v>1526</v>
      </c>
      <c r="B780" s="32" t="str">
        <f>RIGHT(Transaction[[#This Row],[timestamp]],5)</f>
        <v>21:27</v>
      </c>
      <c r="C780" s="24">
        <f>DATEVALUE(LEFT(Transaction[[#This Row],[timestamp]],10))</f>
        <v>44329</v>
      </c>
      <c r="D780" s="22" t="str">
        <f>TEXT(WEEKDAY(LEFT(Transaction[[#This Row],[timestamp]],10)),"dddd")</f>
        <v>Thursday</v>
      </c>
      <c r="E780" s="18" t="s">
        <v>1527</v>
      </c>
      <c r="F780" s="18">
        <v>3</v>
      </c>
      <c r="G780" s="18">
        <v>3003</v>
      </c>
      <c r="H780" s="18" t="str">
        <f>LEFT(Transaction[[#This Row],[item_id]],2)</f>
        <v>30</v>
      </c>
      <c r="I780" s="18">
        <v>1</v>
      </c>
      <c r="J780" s="18">
        <f>Transaction[[#This Row],[quantity]]*VLOOKUP(Transaction[[#This Row],[item_id]],Item[#All],3,TRUE)</f>
        <v>5490000</v>
      </c>
      <c r="K780" s="18">
        <v>53213</v>
      </c>
    </row>
    <row r="781" spans="1:11" ht="12.75">
      <c r="A781" s="24" t="s">
        <v>1528</v>
      </c>
      <c r="B781" s="32" t="str">
        <f>RIGHT(Transaction[[#This Row],[timestamp]],5)</f>
        <v>21:40</v>
      </c>
      <c r="C781" s="24">
        <f>DATEVALUE(LEFT(Transaction[[#This Row],[timestamp]],10))</f>
        <v>44329</v>
      </c>
      <c r="D781" s="22" t="str">
        <f>TEXT(WEEKDAY(LEFT(Transaction[[#This Row],[timestamp]],10)),"dddd")</f>
        <v>Thursday</v>
      </c>
      <c r="E781" s="18" t="s">
        <v>1529</v>
      </c>
      <c r="F781" s="18">
        <v>3</v>
      </c>
      <c r="G781" s="18">
        <v>3004</v>
      </c>
      <c r="H781" s="18" t="str">
        <f>LEFT(Transaction[[#This Row],[item_id]],2)</f>
        <v>30</v>
      </c>
      <c r="I781" s="18">
        <v>1</v>
      </c>
      <c r="J781" s="18">
        <f>Transaction[[#This Row],[quantity]]*VLOOKUP(Transaction[[#This Row],[item_id]],Item[#All],3,TRUE)</f>
        <v>170000</v>
      </c>
      <c r="K781" s="18">
        <v>54982</v>
      </c>
    </row>
    <row r="782" spans="1:11" ht="12.75">
      <c r="A782" s="24" t="s">
        <v>1530</v>
      </c>
      <c r="B782" s="32" t="str">
        <f>RIGHT(Transaction[[#This Row],[timestamp]],5)</f>
        <v>23:07</v>
      </c>
      <c r="C782" s="24">
        <f>DATEVALUE(LEFT(Transaction[[#This Row],[timestamp]],10))</f>
        <v>44329</v>
      </c>
      <c r="D782" s="22" t="str">
        <f>TEXT(WEEKDAY(LEFT(Transaction[[#This Row],[timestamp]],10)),"dddd")</f>
        <v>Thursday</v>
      </c>
      <c r="E782" s="18" t="s">
        <v>1531</v>
      </c>
      <c r="F782" s="18">
        <v>3</v>
      </c>
      <c r="G782" s="18">
        <v>3002</v>
      </c>
      <c r="H782" s="18" t="str">
        <f>LEFT(Transaction[[#This Row],[item_id]],2)</f>
        <v>30</v>
      </c>
      <c r="I782" s="18">
        <v>1</v>
      </c>
      <c r="J782" s="18">
        <f>Transaction[[#This Row],[quantity]]*VLOOKUP(Transaction[[#This Row],[item_id]],Item[#All],3,TRUE)</f>
        <v>399000</v>
      </c>
      <c r="K782" s="18">
        <v>55579</v>
      </c>
    </row>
    <row r="783" spans="1:11" ht="12.75">
      <c r="A783" s="24" t="s">
        <v>1532</v>
      </c>
      <c r="B783" s="32" t="str">
        <f>RIGHT(Transaction[[#This Row],[timestamp]],5)</f>
        <v>07:00</v>
      </c>
      <c r="C783" s="24">
        <f>DATEVALUE(LEFT(Transaction[[#This Row],[timestamp]],10))</f>
        <v>44330</v>
      </c>
      <c r="D783" s="22" t="str">
        <f>TEXT(WEEKDAY(LEFT(Transaction[[#This Row],[timestamp]],10)),"dddd")</f>
        <v>Friday</v>
      </c>
      <c r="E783" s="18" t="s">
        <v>1533</v>
      </c>
      <c r="F783" s="18">
        <v>3</v>
      </c>
      <c r="G783" s="18">
        <v>4005</v>
      </c>
      <c r="H783" s="18" t="str">
        <f>LEFT(Transaction[[#This Row],[item_id]],2)</f>
        <v>40</v>
      </c>
      <c r="I783" s="18">
        <v>1</v>
      </c>
      <c r="J783" s="18">
        <f>Transaction[[#This Row],[quantity]]*VLOOKUP(Transaction[[#This Row],[item_id]],Item[#All],3,TRUE)</f>
        <v>220000</v>
      </c>
      <c r="K783" s="18">
        <v>49875</v>
      </c>
    </row>
    <row r="784" spans="1:11" ht="12.75">
      <c r="A784" s="24" t="s">
        <v>1534</v>
      </c>
      <c r="B784" s="32" t="str">
        <f>RIGHT(Transaction[[#This Row],[timestamp]],5)</f>
        <v>13:18</v>
      </c>
      <c r="C784" s="24">
        <f>DATEVALUE(LEFT(Transaction[[#This Row],[timestamp]],10))</f>
        <v>44330</v>
      </c>
      <c r="D784" s="22" t="str">
        <f>TEXT(WEEKDAY(LEFT(Transaction[[#This Row],[timestamp]],10)),"dddd")</f>
        <v>Friday</v>
      </c>
      <c r="E784" s="18" t="s">
        <v>1535</v>
      </c>
      <c r="F784" s="18">
        <v>4</v>
      </c>
      <c r="G784" s="18">
        <v>4001</v>
      </c>
      <c r="H784" s="18" t="str">
        <f>LEFT(Transaction[[#This Row],[item_id]],2)</f>
        <v>40</v>
      </c>
      <c r="I784" s="18">
        <v>1</v>
      </c>
      <c r="J784" s="18">
        <f>Transaction[[#This Row],[quantity]]*VLOOKUP(Transaction[[#This Row],[item_id]],Item[#All],3,TRUE)</f>
        <v>177000</v>
      </c>
      <c r="K784" s="18">
        <v>50502</v>
      </c>
    </row>
    <row r="785" spans="1:11" ht="12.75">
      <c r="A785" s="24" t="s">
        <v>1536</v>
      </c>
      <c r="B785" s="32" t="str">
        <f>RIGHT(Transaction[[#This Row],[timestamp]],5)</f>
        <v>15:33</v>
      </c>
      <c r="C785" s="24">
        <f>DATEVALUE(LEFT(Transaction[[#This Row],[timestamp]],10))</f>
        <v>44330</v>
      </c>
      <c r="D785" s="22" t="str">
        <f>TEXT(WEEKDAY(LEFT(Transaction[[#This Row],[timestamp]],10)),"dddd")</f>
        <v>Friday</v>
      </c>
      <c r="E785" s="18" t="s">
        <v>1537</v>
      </c>
      <c r="F785" s="18">
        <v>3</v>
      </c>
      <c r="G785" s="18">
        <v>4001</v>
      </c>
      <c r="H785" s="18" t="str">
        <f>LEFT(Transaction[[#This Row],[item_id]],2)</f>
        <v>40</v>
      </c>
      <c r="I785" s="18">
        <v>1</v>
      </c>
      <c r="J785" s="18">
        <f>Transaction[[#This Row],[quantity]]*VLOOKUP(Transaction[[#This Row],[item_id]],Item[#All],3,TRUE)</f>
        <v>177000</v>
      </c>
      <c r="K785" s="18">
        <v>50766</v>
      </c>
    </row>
    <row r="786" spans="1:11" ht="12.75">
      <c r="A786" s="24" t="s">
        <v>1538</v>
      </c>
      <c r="B786" s="32" t="str">
        <f>RIGHT(Transaction[[#This Row],[timestamp]],5)</f>
        <v>20:02</v>
      </c>
      <c r="C786" s="24">
        <f>DATEVALUE(LEFT(Transaction[[#This Row],[timestamp]],10))</f>
        <v>44330</v>
      </c>
      <c r="D786" s="22" t="str">
        <f>TEXT(WEEKDAY(LEFT(Transaction[[#This Row],[timestamp]],10)),"dddd")</f>
        <v>Friday</v>
      </c>
      <c r="E786" s="18" t="s">
        <v>1539</v>
      </c>
      <c r="F786" s="18">
        <v>3</v>
      </c>
      <c r="G786" s="18">
        <v>4001</v>
      </c>
      <c r="H786" s="18" t="str">
        <f>LEFT(Transaction[[#This Row],[item_id]],2)</f>
        <v>40</v>
      </c>
      <c r="I786" s="18">
        <v>1</v>
      </c>
      <c r="J786" s="18">
        <f>Transaction[[#This Row],[quantity]]*VLOOKUP(Transaction[[#This Row],[item_id]],Item[#All],3,TRUE)</f>
        <v>177000</v>
      </c>
      <c r="K786" s="18">
        <v>61428</v>
      </c>
    </row>
    <row r="787" spans="1:11" ht="12.75">
      <c r="A787" s="24" t="s">
        <v>1540</v>
      </c>
      <c r="B787" s="32" t="str">
        <f>RIGHT(Transaction[[#This Row],[timestamp]],5)</f>
        <v>20:05</v>
      </c>
      <c r="C787" s="24">
        <f>DATEVALUE(LEFT(Transaction[[#This Row],[timestamp]],10))</f>
        <v>44330</v>
      </c>
      <c r="D787" s="22" t="str">
        <f>TEXT(WEEKDAY(LEFT(Transaction[[#This Row],[timestamp]],10)),"dddd")</f>
        <v>Friday</v>
      </c>
      <c r="E787" s="18" t="s">
        <v>1541</v>
      </c>
      <c r="F787" s="18">
        <v>3</v>
      </c>
      <c r="G787" s="18">
        <v>2002</v>
      </c>
      <c r="H787" s="18" t="str">
        <f>LEFT(Transaction[[#This Row],[item_id]],2)</f>
        <v>20</v>
      </c>
      <c r="I787" s="18">
        <v>1</v>
      </c>
      <c r="J787" s="18">
        <f>Transaction[[#This Row],[quantity]]*VLOOKUP(Transaction[[#This Row],[item_id]],Item[#All],3,TRUE)</f>
        <v>10000000</v>
      </c>
      <c r="K787" s="18">
        <v>52576</v>
      </c>
    </row>
    <row r="788" spans="1:11" ht="12.75">
      <c r="A788" s="24" t="s">
        <v>1542</v>
      </c>
      <c r="B788" s="32" t="str">
        <f>RIGHT(Transaction[[#This Row],[timestamp]],5)</f>
        <v>23:11</v>
      </c>
      <c r="C788" s="24">
        <f>DATEVALUE(LEFT(Transaction[[#This Row],[timestamp]],10))</f>
        <v>44330</v>
      </c>
      <c r="D788" s="22" t="str">
        <f>TEXT(WEEKDAY(LEFT(Transaction[[#This Row],[timestamp]],10)),"dddd")</f>
        <v>Friday</v>
      </c>
      <c r="E788" s="18" t="s">
        <v>1543</v>
      </c>
      <c r="F788" s="18">
        <v>3</v>
      </c>
      <c r="G788" s="18">
        <v>4001</v>
      </c>
      <c r="H788" s="18" t="str">
        <f>LEFT(Transaction[[#This Row],[item_id]],2)</f>
        <v>40</v>
      </c>
      <c r="I788" s="18">
        <v>1</v>
      </c>
      <c r="J788" s="18">
        <f>Transaction[[#This Row],[quantity]]*VLOOKUP(Transaction[[#This Row],[item_id]],Item[#All],3,TRUE)</f>
        <v>177000</v>
      </c>
      <c r="K788" s="18">
        <v>52257</v>
      </c>
    </row>
    <row r="789" spans="1:11" ht="12.75">
      <c r="A789" s="24" t="s">
        <v>1542</v>
      </c>
      <c r="B789" s="32" t="str">
        <f>RIGHT(Transaction[[#This Row],[timestamp]],5)</f>
        <v>23:11</v>
      </c>
      <c r="C789" s="24">
        <f>DATEVALUE(LEFT(Transaction[[#This Row],[timestamp]],10))</f>
        <v>44330</v>
      </c>
      <c r="D789" s="22" t="str">
        <f>TEXT(WEEKDAY(LEFT(Transaction[[#This Row],[timestamp]],10)),"dddd")</f>
        <v>Friday</v>
      </c>
      <c r="E789" s="18" t="s">
        <v>1543</v>
      </c>
      <c r="F789" s="18">
        <v>3</v>
      </c>
      <c r="G789" s="18">
        <v>3004</v>
      </c>
      <c r="H789" s="18" t="str">
        <f>LEFT(Transaction[[#This Row],[item_id]],2)</f>
        <v>30</v>
      </c>
      <c r="I789" s="18">
        <v>1</v>
      </c>
      <c r="J789" s="18">
        <f>Transaction[[#This Row],[quantity]]*VLOOKUP(Transaction[[#This Row],[item_id]],Item[#All],3,TRUE)</f>
        <v>170000</v>
      </c>
      <c r="K789" s="18">
        <v>55419</v>
      </c>
    </row>
    <row r="790" spans="1:11" ht="12.75">
      <c r="A790" s="24" t="s">
        <v>1544</v>
      </c>
      <c r="B790" s="32" t="str">
        <f>RIGHT(Transaction[[#This Row],[timestamp]],5)</f>
        <v>06:11</v>
      </c>
      <c r="C790" s="24">
        <f>DATEVALUE(LEFT(Transaction[[#This Row],[timestamp]],10))</f>
        <v>44331</v>
      </c>
      <c r="D790" s="22" t="str">
        <f>TEXT(WEEKDAY(LEFT(Transaction[[#This Row],[timestamp]],10)),"dddd")</f>
        <v>Saturday</v>
      </c>
      <c r="E790" s="18" t="s">
        <v>1545</v>
      </c>
      <c r="F790" s="18">
        <v>3</v>
      </c>
      <c r="G790" s="18">
        <v>4005</v>
      </c>
      <c r="H790" s="18" t="str">
        <f>LEFT(Transaction[[#This Row],[item_id]],2)</f>
        <v>40</v>
      </c>
      <c r="I790" s="18">
        <v>1</v>
      </c>
      <c r="J790" s="18">
        <f>Transaction[[#This Row],[quantity]]*VLOOKUP(Transaction[[#This Row],[item_id]],Item[#All],3,TRUE)</f>
        <v>220000</v>
      </c>
      <c r="K790" s="18">
        <v>55023</v>
      </c>
    </row>
    <row r="791" spans="1:11" ht="12.75">
      <c r="A791" s="24" t="s">
        <v>1546</v>
      </c>
      <c r="B791" s="32" t="str">
        <f>RIGHT(Transaction[[#This Row],[timestamp]],5)</f>
        <v>10:01</v>
      </c>
      <c r="C791" s="24">
        <f>DATEVALUE(LEFT(Transaction[[#This Row],[timestamp]],10))</f>
        <v>44331</v>
      </c>
      <c r="D791" s="22" t="str">
        <f>TEXT(WEEKDAY(LEFT(Transaction[[#This Row],[timestamp]],10)),"dddd")</f>
        <v>Saturday</v>
      </c>
      <c r="E791" s="18" t="s">
        <v>1547</v>
      </c>
      <c r="F791" s="18">
        <v>3</v>
      </c>
      <c r="G791" s="18">
        <v>4005</v>
      </c>
      <c r="H791" s="18" t="str">
        <f>LEFT(Transaction[[#This Row],[item_id]],2)</f>
        <v>40</v>
      </c>
      <c r="I791" s="18">
        <v>1</v>
      </c>
      <c r="J791" s="18">
        <f>Transaction[[#This Row],[quantity]]*VLOOKUP(Transaction[[#This Row],[item_id]],Item[#All],3,TRUE)</f>
        <v>220000</v>
      </c>
      <c r="K791" s="19">
        <v>46955</v>
      </c>
    </row>
    <row r="792" spans="1:11" ht="12.75">
      <c r="A792" s="24" t="s">
        <v>1548</v>
      </c>
      <c r="B792" s="32" t="str">
        <f>RIGHT(Transaction[[#This Row],[timestamp]],5)</f>
        <v>10:02</v>
      </c>
      <c r="C792" s="24">
        <f>DATEVALUE(LEFT(Transaction[[#This Row],[timestamp]],10))</f>
        <v>44331</v>
      </c>
      <c r="D792" s="22" t="str">
        <f>TEXT(WEEKDAY(LEFT(Transaction[[#This Row],[timestamp]],10)),"dddd")</f>
        <v>Saturday</v>
      </c>
      <c r="E792" s="18" t="s">
        <v>1549</v>
      </c>
      <c r="F792" s="18">
        <v>3</v>
      </c>
      <c r="G792" s="18">
        <v>3004</v>
      </c>
      <c r="H792" s="18" t="str">
        <f>LEFT(Transaction[[#This Row],[item_id]],2)</f>
        <v>30</v>
      </c>
      <c r="I792" s="18">
        <v>1</v>
      </c>
      <c r="J792" s="18">
        <f>Transaction[[#This Row],[quantity]]*VLOOKUP(Transaction[[#This Row],[item_id]],Item[#All],3,TRUE)</f>
        <v>170000</v>
      </c>
      <c r="K792" s="18">
        <v>54435</v>
      </c>
    </row>
    <row r="793" spans="1:11" ht="12.75">
      <c r="A793" s="24" t="s">
        <v>1550</v>
      </c>
      <c r="B793" s="32" t="str">
        <f>RIGHT(Transaction[[#This Row],[timestamp]],5)</f>
        <v>12:06</v>
      </c>
      <c r="C793" s="24">
        <f>DATEVALUE(LEFT(Transaction[[#This Row],[timestamp]],10))</f>
        <v>44331</v>
      </c>
      <c r="D793" s="22" t="str">
        <f>TEXT(WEEKDAY(LEFT(Transaction[[#This Row],[timestamp]],10)),"dddd")</f>
        <v>Saturday</v>
      </c>
      <c r="E793" s="18" t="s">
        <v>1551</v>
      </c>
      <c r="F793" s="18">
        <v>3</v>
      </c>
      <c r="G793" s="18">
        <v>4003</v>
      </c>
      <c r="H793" s="18" t="str">
        <f>LEFT(Transaction[[#This Row],[item_id]],2)</f>
        <v>40</v>
      </c>
      <c r="I793" s="18">
        <v>1</v>
      </c>
      <c r="J793" s="18">
        <f>Transaction[[#This Row],[quantity]]*VLOOKUP(Transaction[[#This Row],[item_id]],Item[#All],3,TRUE)</f>
        <v>445000</v>
      </c>
      <c r="K793" s="18">
        <v>50855</v>
      </c>
    </row>
    <row r="794" spans="1:11" ht="12.75">
      <c r="A794" s="24" t="s">
        <v>1552</v>
      </c>
      <c r="B794" s="32" t="str">
        <f>RIGHT(Transaction[[#This Row],[timestamp]],5)</f>
        <v>12:11</v>
      </c>
      <c r="C794" s="24">
        <f>DATEVALUE(LEFT(Transaction[[#This Row],[timestamp]],10))</f>
        <v>44331</v>
      </c>
      <c r="D794" s="22" t="str">
        <f>TEXT(WEEKDAY(LEFT(Transaction[[#This Row],[timestamp]],10)),"dddd")</f>
        <v>Saturday</v>
      </c>
      <c r="E794" s="18" t="s">
        <v>1553</v>
      </c>
      <c r="F794" s="18">
        <v>3</v>
      </c>
      <c r="G794" s="18">
        <v>2002</v>
      </c>
      <c r="H794" s="18" t="str">
        <f>LEFT(Transaction[[#This Row],[item_id]],2)</f>
        <v>20</v>
      </c>
      <c r="I794" s="18">
        <v>1</v>
      </c>
      <c r="J794" s="18">
        <f>Transaction[[#This Row],[quantity]]*VLOOKUP(Transaction[[#This Row],[item_id]],Item[#All],3,TRUE)</f>
        <v>10000000</v>
      </c>
      <c r="K794" s="18">
        <v>63462</v>
      </c>
    </row>
    <row r="795" spans="1:11" ht="12.75">
      <c r="A795" s="24" t="s">
        <v>1554</v>
      </c>
      <c r="B795" s="32" t="str">
        <f>RIGHT(Transaction[[#This Row],[timestamp]],5)</f>
        <v>13:15</v>
      </c>
      <c r="C795" s="24">
        <f>DATEVALUE(LEFT(Transaction[[#This Row],[timestamp]],10))</f>
        <v>44331</v>
      </c>
      <c r="D795" s="22" t="str">
        <f>TEXT(WEEKDAY(LEFT(Transaction[[#This Row],[timestamp]],10)),"dddd")</f>
        <v>Saturday</v>
      </c>
      <c r="E795" s="18" t="s">
        <v>1555</v>
      </c>
      <c r="F795" s="18">
        <v>3</v>
      </c>
      <c r="G795" s="18">
        <v>4004</v>
      </c>
      <c r="H795" s="18" t="str">
        <f>LEFT(Transaction[[#This Row],[item_id]],2)</f>
        <v>40</v>
      </c>
      <c r="I795" s="18">
        <v>1</v>
      </c>
      <c r="J795" s="18">
        <f>Transaction[[#This Row],[quantity]]*VLOOKUP(Transaction[[#This Row],[item_id]],Item[#All],3,TRUE)</f>
        <v>685000</v>
      </c>
      <c r="K795" s="18">
        <v>56937</v>
      </c>
    </row>
    <row r="796" spans="1:11" ht="12.75">
      <c r="A796" s="24" t="s">
        <v>1556</v>
      </c>
      <c r="B796" s="32" t="str">
        <f>RIGHT(Transaction[[#This Row],[timestamp]],5)</f>
        <v>13:28</v>
      </c>
      <c r="C796" s="24">
        <f>DATEVALUE(LEFT(Transaction[[#This Row],[timestamp]],10))</f>
        <v>44331</v>
      </c>
      <c r="D796" s="22" t="str">
        <f>TEXT(WEEKDAY(LEFT(Transaction[[#This Row],[timestamp]],10)),"dddd")</f>
        <v>Saturday</v>
      </c>
      <c r="E796" s="18" t="s">
        <v>1557</v>
      </c>
      <c r="F796" s="18">
        <v>3</v>
      </c>
      <c r="G796" s="18">
        <v>4001</v>
      </c>
      <c r="H796" s="18" t="str">
        <f>LEFT(Transaction[[#This Row],[item_id]],2)</f>
        <v>40</v>
      </c>
      <c r="I796" s="18">
        <v>1</v>
      </c>
      <c r="J796" s="18">
        <f>Transaction[[#This Row],[quantity]]*VLOOKUP(Transaction[[#This Row],[item_id]],Item[#All],3,TRUE)</f>
        <v>177000</v>
      </c>
      <c r="K796" s="19">
        <v>47242</v>
      </c>
    </row>
    <row r="797" spans="1:11" ht="12.75">
      <c r="A797" s="24" t="s">
        <v>1558</v>
      </c>
      <c r="B797" s="32" t="str">
        <f>RIGHT(Transaction[[#This Row],[timestamp]],5)</f>
        <v>13:36</v>
      </c>
      <c r="C797" s="24">
        <f>DATEVALUE(LEFT(Transaction[[#This Row],[timestamp]],10))</f>
        <v>44331</v>
      </c>
      <c r="D797" s="22" t="str">
        <f>TEXT(WEEKDAY(LEFT(Transaction[[#This Row],[timestamp]],10)),"dddd")</f>
        <v>Saturday</v>
      </c>
      <c r="E797" s="18" t="s">
        <v>1559</v>
      </c>
      <c r="F797" s="18">
        <v>3</v>
      </c>
      <c r="G797" s="18">
        <v>2004</v>
      </c>
      <c r="H797" s="18" t="str">
        <f>LEFT(Transaction[[#This Row],[item_id]],2)</f>
        <v>20</v>
      </c>
      <c r="I797" s="18">
        <v>1</v>
      </c>
      <c r="J797" s="18">
        <f>Transaction[[#This Row],[quantity]]*VLOOKUP(Transaction[[#This Row],[item_id]],Item[#All],3,TRUE)</f>
        <v>4090000</v>
      </c>
      <c r="K797" s="18">
        <v>49698</v>
      </c>
    </row>
    <row r="798" spans="1:11" ht="12.75">
      <c r="A798" s="24" t="s">
        <v>1560</v>
      </c>
      <c r="B798" s="32" t="str">
        <f>RIGHT(Transaction[[#This Row],[timestamp]],5)</f>
        <v>13:43</v>
      </c>
      <c r="C798" s="24">
        <f>DATEVALUE(LEFT(Transaction[[#This Row],[timestamp]],10))</f>
        <v>44331</v>
      </c>
      <c r="D798" s="22" t="str">
        <f>TEXT(WEEKDAY(LEFT(Transaction[[#This Row],[timestamp]],10)),"dddd")</f>
        <v>Saturday</v>
      </c>
      <c r="E798" s="18" t="s">
        <v>1561</v>
      </c>
      <c r="F798" s="18">
        <v>3</v>
      </c>
      <c r="G798" s="18">
        <v>4001</v>
      </c>
      <c r="H798" s="18" t="str">
        <f>LEFT(Transaction[[#This Row],[item_id]],2)</f>
        <v>40</v>
      </c>
      <c r="I798" s="18">
        <v>1</v>
      </c>
      <c r="J798" s="18">
        <f>Transaction[[#This Row],[quantity]]*VLOOKUP(Transaction[[#This Row],[item_id]],Item[#All],3,TRUE)</f>
        <v>177000</v>
      </c>
      <c r="K798" s="18">
        <v>62960</v>
      </c>
    </row>
    <row r="799" spans="1:11" ht="12.75">
      <c r="A799" s="24" t="s">
        <v>1562</v>
      </c>
      <c r="B799" s="32" t="str">
        <f>RIGHT(Transaction[[#This Row],[timestamp]],5)</f>
        <v>14:02</v>
      </c>
      <c r="C799" s="24">
        <f>DATEVALUE(LEFT(Transaction[[#This Row],[timestamp]],10))</f>
        <v>44331</v>
      </c>
      <c r="D799" s="22" t="str">
        <f>TEXT(WEEKDAY(LEFT(Transaction[[#This Row],[timestamp]],10)),"dddd")</f>
        <v>Saturday</v>
      </c>
      <c r="E799" s="18" t="s">
        <v>1563</v>
      </c>
      <c r="F799" s="18">
        <v>3</v>
      </c>
      <c r="G799" s="18">
        <v>3003</v>
      </c>
      <c r="H799" s="18" t="str">
        <f>LEFT(Transaction[[#This Row],[item_id]],2)</f>
        <v>30</v>
      </c>
      <c r="I799" s="18">
        <v>1</v>
      </c>
      <c r="J799" s="18">
        <f>Transaction[[#This Row],[quantity]]*VLOOKUP(Transaction[[#This Row],[item_id]],Item[#All],3,TRUE)</f>
        <v>5490000</v>
      </c>
      <c r="K799" s="18">
        <v>63507</v>
      </c>
    </row>
    <row r="800" spans="1:11" ht="12.75">
      <c r="A800" s="24" t="s">
        <v>1564</v>
      </c>
      <c r="B800" s="32" t="str">
        <f>RIGHT(Transaction[[#This Row],[timestamp]],5)</f>
        <v>15:09</v>
      </c>
      <c r="C800" s="24">
        <f>DATEVALUE(LEFT(Transaction[[#This Row],[timestamp]],10))</f>
        <v>44331</v>
      </c>
      <c r="D800" s="22" t="str">
        <f>TEXT(WEEKDAY(LEFT(Transaction[[#This Row],[timestamp]],10)),"dddd")</f>
        <v>Saturday</v>
      </c>
      <c r="E800" s="18" t="s">
        <v>1565</v>
      </c>
      <c r="F800" s="18">
        <v>3</v>
      </c>
      <c r="G800" s="18">
        <v>4003</v>
      </c>
      <c r="H800" s="18" t="str">
        <f>LEFT(Transaction[[#This Row],[item_id]],2)</f>
        <v>40</v>
      </c>
      <c r="I800" s="18">
        <v>1</v>
      </c>
      <c r="J800" s="18">
        <f>Transaction[[#This Row],[quantity]]*VLOOKUP(Transaction[[#This Row],[item_id]],Item[#All],3,TRUE)</f>
        <v>445000</v>
      </c>
      <c r="K800" s="18">
        <v>55741</v>
      </c>
    </row>
    <row r="801" spans="1:11" ht="12.75">
      <c r="A801" s="24" t="s">
        <v>1566</v>
      </c>
      <c r="B801" s="32" t="str">
        <f>RIGHT(Transaction[[#This Row],[timestamp]],5)</f>
        <v>15:12</v>
      </c>
      <c r="C801" s="24">
        <f>DATEVALUE(LEFT(Transaction[[#This Row],[timestamp]],10))</f>
        <v>44331</v>
      </c>
      <c r="D801" s="22" t="str">
        <f>TEXT(WEEKDAY(LEFT(Transaction[[#This Row],[timestamp]],10)),"dddd")</f>
        <v>Saturday</v>
      </c>
      <c r="E801" s="18" t="s">
        <v>1567</v>
      </c>
      <c r="F801" s="18">
        <v>3</v>
      </c>
      <c r="G801" s="18">
        <v>4005</v>
      </c>
      <c r="H801" s="18" t="str">
        <f>LEFT(Transaction[[#This Row],[item_id]],2)</f>
        <v>40</v>
      </c>
      <c r="I801" s="18">
        <v>1</v>
      </c>
      <c r="J801" s="18">
        <f>Transaction[[#This Row],[quantity]]*VLOOKUP(Transaction[[#This Row],[item_id]],Item[#All],3,TRUE)</f>
        <v>220000</v>
      </c>
      <c r="K801" s="19">
        <v>46587</v>
      </c>
    </row>
    <row r="802" spans="1:11" ht="12.75">
      <c r="A802" s="24" t="s">
        <v>1568</v>
      </c>
      <c r="B802" s="32" t="str">
        <f>RIGHT(Transaction[[#This Row],[timestamp]],5)</f>
        <v>15:14</v>
      </c>
      <c r="C802" s="24">
        <f>DATEVALUE(LEFT(Transaction[[#This Row],[timestamp]],10))</f>
        <v>44331</v>
      </c>
      <c r="D802" s="22" t="str">
        <f>TEXT(WEEKDAY(LEFT(Transaction[[#This Row],[timestamp]],10)),"dddd")</f>
        <v>Saturday</v>
      </c>
      <c r="E802" s="18" t="s">
        <v>1569</v>
      </c>
      <c r="F802" s="18">
        <v>3</v>
      </c>
      <c r="G802" s="18">
        <v>4003</v>
      </c>
      <c r="H802" s="18" t="str">
        <f>LEFT(Transaction[[#This Row],[item_id]],2)</f>
        <v>40</v>
      </c>
      <c r="I802" s="18">
        <v>1</v>
      </c>
      <c r="J802" s="18">
        <f>Transaction[[#This Row],[quantity]]*VLOOKUP(Transaction[[#This Row],[item_id]],Item[#All],3,TRUE)</f>
        <v>445000</v>
      </c>
      <c r="K802" s="18">
        <v>55993</v>
      </c>
    </row>
    <row r="803" spans="1:11" ht="12.75">
      <c r="A803" s="24" t="s">
        <v>1570</v>
      </c>
      <c r="B803" s="32" t="str">
        <f>RIGHT(Transaction[[#This Row],[timestamp]],5)</f>
        <v>20:02</v>
      </c>
      <c r="C803" s="24">
        <f>DATEVALUE(LEFT(Transaction[[#This Row],[timestamp]],10))</f>
        <v>44331</v>
      </c>
      <c r="D803" s="22" t="str">
        <f>TEXT(WEEKDAY(LEFT(Transaction[[#This Row],[timestamp]],10)),"dddd")</f>
        <v>Saturday</v>
      </c>
      <c r="E803" s="18" t="s">
        <v>1571</v>
      </c>
      <c r="F803" s="18">
        <v>3</v>
      </c>
      <c r="G803" s="18">
        <v>3003</v>
      </c>
      <c r="H803" s="18" t="str">
        <f>LEFT(Transaction[[#This Row],[item_id]],2)</f>
        <v>30</v>
      </c>
      <c r="I803" s="18">
        <v>1</v>
      </c>
      <c r="J803" s="18">
        <f>Transaction[[#This Row],[quantity]]*VLOOKUP(Transaction[[#This Row],[item_id]],Item[#All],3,TRUE)</f>
        <v>5490000</v>
      </c>
      <c r="K803" s="18">
        <v>52155</v>
      </c>
    </row>
    <row r="804" spans="1:11" ht="12.75">
      <c r="A804" s="24" t="s">
        <v>1572</v>
      </c>
      <c r="B804" s="32" t="str">
        <f>RIGHT(Transaction[[#This Row],[timestamp]],5)</f>
        <v>21:05</v>
      </c>
      <c r="C804" s="24">
        <f>DATEVALUE(LEFT(Transaction[[#This Row],[timestamp]],10))</f>
        <v>44331</v>
      </c>
      <c r="D804" s="22" t="str">
        <f>TEXT(WEEKDAY(LEFT(Transaction[[#This Row],[timestamp]],10)),"dddd")</f>
        <v>Saturday</v>
      </c>
      <c r="E804" s="18" t="s">
        <v>1573</v>
      </c>
      <c r="F804" s="18">
        <v>3</v>
      </c>
      <c r="G804" s="18">
        <v>3003</v>
      </c>
      <c r="H804" s="18" t="str">
        <f>LEFT(Transaction[[#This Row],[item_id]],2)</f>
        <v>30</v>
      </c>
      <c r="I804" s="18">
        <v>1</v>
      </c>
      <c r="J804" s="18">
        <f>Transaction[[#This Row],[quantity]]*VLOOKUP(Transaction[[#This Row],[item_id]],Item[#All],3,TRUE)</f>
        <v>5490000</v>
      </c>
      <c r="K804" s="18">
        <v>52467</v>
      </c>
    </row>
    <row r="805" spans="1:11" ht="12.75">
      <c r="A805" s="24" t="s">
        <v>1574</v>
      </c>
      <c r="B805" s="32" t="str">
        <f>RIGHT(Transaction[[#This Row],[timestamp]],5)</f>
        <v>21:34</v>
      </c>
      <c r="C805" s="24">
        <f>DATEVALUE(LEFT(Transaction[[#This Row],[timestamp]],10))</f>
        <v>44331</v>
      </c>
      <c r="D805" s="22" t="str">
        <f>TEXT(WEEKDAY(LEFT(Transaction[[#This Row],[timestamp]],10)),"dddd")</f>
        <v>Saturday</v>
      </c>
      <c r="E805" s="18" t="s">
        <v>1575</v>
      </c>
      <c r="F805" s="18">
        <v>3</v>
      </c>
      <c r="G805" s="18">
        <v>4002</v>
      </c>
      <c r="H805" s="18" t="str">
        <f>LEFT(Transaction[[#This Row],[item_id]],2)</f>
        <v>40</v>
      </c>
      <c r="I805" s="18">
        <v>1</v>
      </c>
      <c r="J805" s="18">
        <f>Transaction[[#This Row],[quantity]]*VLOOKUP(Transaction[[#This Row],[item_id]],Item[#All],3,TRUE)</f>
        <v>350000</v>
      </c>
      <c r="K805" s="18">
        <v>52777</v>
      </c>
    </row>
    <row r="806" spans="1:11" ht="12.75">
      <c r="A806" s="24" t="s">
        <v>1576</v>
      </c>
      <c r="B806" s="32" t="str">
        <f>RIGHT(Transaction[[#This Row],[timestamp]],5)</f>
        <v>22:04</v>
      </c>
      <c r="C806" s="24">
        <f>DATEVALUE(LEFT(Transaction[[#This Row],[timestamp]],10))</f>
        <v>44331</v>
      </c>
      <c r="D806" s="22" t="str">
        <f>TEXT(WEEKDAY(LEFT(Transaction[[#This Row],[timestamp]],10)),"dddd")</f>
        <v>Saturday</v>
      </c>
      <c r="E806" s="18" t="s">
        <v>1577</v>
      </c>
      <c r="F806" s="18">
        <v>3</v>
      </c>
      <c r="G806" s="18">
        <v>4003</v>
      </c>
      <c r="H806" s="18" t="str">
        <f>LEFT(Transaction[[#This Row],[item_id]],2)</f>
        <v>40</v>
      </c>
      <c r="I806" s="18">
        <v>1</v>
      </c>
      <c r="J806" s="18">
        <f>Transaction[[#This Row],[quantity]]*VLOOKUP(Transaction[[#This Row],[item_id]],Item[#All],3,TRUE)</f>
        <v>445000</v>
      </c>
      <c r="K806" s="18">
        <v>60040</v>
      </c>
    </row>
    <row r="807" spans="1:11" ht="12.75">
      <c r="A807" s="24" t="s">
        <v>1578</v>
      </c>
      <c r="B807" s="32" t="str">
        <f>RIGHT(Transaction[[#This Row],[timestamp]],5)</f>
        <v>22:41</v>
      </c>
      <c r="C807" s="24">
        <f>DATEVALUE(LEFT(Transaction[[#This Row],[timestamp]],10))</f>
        <v>44331</v>
      </c>
      <c r="D807" s="22" t="str">
        <f>TEXT(WEEKDAY(LEFT(Transaction[[#This Row],[timestamp]],10)),"dddd")</f>
        <v>Saturday</v>
      </c>
      <c r="E807" s="18" t="s">
        <v>1579</v>
      </c>
      <c r="F807" s="18">
        <v>3</v>
      </c>
      <c r="G807" s="18">
        <v>2002</v>
      </c>
      <c r="H807" s="18" t="str">
        <f>LEFT(Transaction[[#This Row],[item_id]],2)</f>
        <v>20</v>
      </c>
      <c r="I807" s="18">
        <v>1</v>
      </c>
      <c r="J807" s="18">
        <f>Transaction[[#This Row],[quantity]]*VLOOKUP(Transaction[[#This Row],[item_id]],Item[#All],3,TRUE)</f>
        <v>10000000</v>
      </c>
      <c r="K807" s="18">
        <v>51507</v>
      </c>
    </row>
    <row r="808" spans="1:11" ht="12.75">
      <c r="A808" s="24" t="s">
        <v>1578</v>
      </c>
      <c r="B808" s="32" t="str">
        <f>RIGHT(Transaction[[#This Row],[timestamp]],5)</f>
        <v>22:41</v>
      </c>
      <c r="C808" s="24">
        <f>DATEVALUE(LEFT(Transaction[[#This Row],[timestamp]],10))</f>
        <v>44331</v>
      </c>
      <c r="D808" s="22" t="str">
        <f>TEXT(WEEKDAY(LEFT(Transaction[[#This Row],[timestamp]],10)),"dddd")</f>
        <v>Saturday</v>
      </c>
      <c r="E808" s="18" t="s">
        <v>1579</v>
      </c>
      <c r="F808" s="18">
        <v>3</v>
      </c>
      <c r="G808" s="18">
        <v>4003</v>
      </c>
      <c r="H808" s="18" t="str">
        <f>LEFT(Transaction[[#This Row],[item_id]],2)</f>
        <v>40</v>
      </c>
      <c r="I808" s="18">
        <v>1</v>
      </c>
      <c r="J808" s="18">
        <f>Transaction[[#This Row],[quantity]]*VLOOKUP(Transaction[[#This Row],[item_id]],Item[#All],3,TRUE)</f>
        <v>445000</v>
      </c>
      <c r="K808" s="18">
        <v>49742</v>
      </c>
    </row>
    <row r="809" spans="1:11" ht="12.75">
      <c r="A809" s="24" t="s">
        <v>1580</v>
      </c>
      <c r="B809" s="32" t="str">
        <f>RIGHT(Transaction[[#This Row],[timestamp]],5)</f>
        <v>23:08</v>
      </c>
      <c r="C809" s="24">
        <f>DATEVALUE(LEFT(Transaction[[#This Row],[timestamp]],10))</f>
        <v>44331</v>
      </c>
      <c r="D809" s="22" t="str">
        <f>TEXT(WEEKDAY(LEFT(Transaction[[#This Row],[timestamp]],10)),"dddd")</f>
        <v>Saturday</v>
      </c>
      <c r="E809" s="18" t="s">
        <v>1581</v>
      </c>
      <c r="F809" s="18">
        <v>3</v>
      </c>
      <c r="G809" s="18">
        <v>4001</v>
      </c>
      <c r="H809" s="18" t="str">
        <f>LEFT(Transaction[[#This Row],[item_id]],2)</f>
        <v>40</v>
      </c>
      <c r="I809" s="18">
        <v>1</v>
      </c>
      <c r="J809" s="18">
        <f>Transaction[[#This Row],[quantity]]*VLOOKUP(Transaction[[#This Row],[item_id]],Item[#All],3,TRUE)</f>
        <v>177000</v>
      </c>
      <c r="K809" s="18">
        <v>54147</v>
      </c>
    </row>
    <row r="810" spans="1:11" ht="12.75">
      <c r="A810" s="24" t="s">
        <v>1582</v>
      </c>
      <c r="B810" s="32" t="str">
        <f>RIGHT(Transaction[[#This Row],[timestamp]],5)</f>
        <v>23:31</v>
      </c>
      <c r="C810" s="24">
        <f>DATEVALUE(LEFT(Transaction[[#This Row],[timestamp]],10))</f>
        <v>44331</v>
      </c>
      <c r="D810" s="22" t="str">
        <f>TEXT(WEEKDAY(LEFT(Transaction[[#This Row],[timestamp]],10)),"dddd")</f>
        <v>Saturday</v>
      </c>
      <c r="E810" s="18" t="s">
        <v>1583</v>
      </c>
      <c r="F810" s="18">
        <v>3</v>
      </c>
      <c r="G810" s="18">
        <v>4003</v>
      </c>
      <c r="H810" s="18" t="str">
        <f>LEFT(Transaction[[#This Row],[item_id]],2)</f>
        <v>40</v>
      </c>
      <c r="I810" s="18">
        <v>1</v>
      </c>
      <c r="J810" s="18">
        <f>Transaction[[#This Row],[quantity]]*VLOOKUP(Transaction[[#This Row],[item_id]],Item[#All],3,TRUE)</f>
        <v>445000</v>
      </c>
      <c r="K810" s="18">
        <v>57584</v>
      </c>
    </row>
    <row r="811" spans="1:11" ht="12.75">
      <c r="A811" s="24" t="s">
        <v>1584</v>
      </c>
      <c r="B811" s="32" t="str">
        <f>RIGHT(Transaction[[#This Row],[timestamp]],5)</f>
        <v>00:03</v>
      </c>
      <c r="C811" s="24">
        <f>DATEVALUE(LEFT(Transaction[[#This Row],[timestamp]],10))</f>
        <v>44332</v>
      </c>
      <c r="D811" s="22" t="str">
        <f>TEXT(WEEKDAY(LEFT(Transaction[[#This Row],[timestamp]],10)),"dddd")</f>
        <v>Sunday</v>
      </c>
      <c r="E811" s="18" t="s">
        <v>1585</v>
      </c>
      <c r="F811" s="18">
        <v>3</v>
      </c>
      <c r="G811" s="18">
        <v>4003</v>
      </c>
      <c r="H811" s="18" t="str">
        <f>LEFT(Transaction[[#This Row],[item_id]],2)</f>
        <v>40</v>
      </c>
      <c r="I811" s="18">
        <v>1</v>
      </c>
      <c r="J811" s="18">
        <f>Transaction[[#This Row],[quantity]]*VLOOKUP(Transaction[[#This Row],[item_id]],Item[#All],3,TRUE)</f>
        <v>445000</v>
      </c>
      <c r="K811" s="18">
        <v>49380</v>
      </c>
    </row>
    <row r="812" spans="1:11" ht="12.75">
      <c r="A812" s="24" t="s">
        <v>1586</v>
      </c>
      <c r="B812" s="32" t="str">
        <f>RIGHT(Transaction[[#This Row],[timestamp]],5)</f>
        <v>00:05</v>
      </c>
      <c r="C812" s="24">
        <f>DATEVALUE(LEFT(Transaction[[#This Row],[timestamp]],10))</f>
        <v>44332</v>
      </c>
      <c r="D812" s="22" t="str">
        <f>TEXT(WEEKDAY(LEFT(Transaction[[#This Row],[timestamp]],10)),"dddd")</f>
        <v>Sunday</v>
      </c>
      <c r="E812" s="18" t="s">
        <v>1587</v>
      </c>
      <c r="F812" s="18">
        <v>3</v>
      </c>
      <c r="G812" s="18">
        <v>1001</v>
      </c>
      <c r="H812" s="18" t="str">
        <f>LEFT(Transaction[[#This Row],[item_id]],2)</f>
        <v>10</v>
      </c>
      <c r="I812" s="18">
        <v>1</v>
      </c>
      <c r="J812" s="18">
        <f>Transaction[[#This Row],[quantity]]*VLOOKUP(Transaction[[#This Row],[item_id]],Item[#All],3,TRUE)</f>
        <v>3290000</v>
      </c>
      <c r="K812" s="18">
        <v>50461</v>
      </c>
    </row>
    <row r="813" spans="1:11" ht="12.75">
      <c r="A813" s="24" t="s">
        <v>1588</v>
      </c>
      <c r="B813" s="32" t="str">
        <f>RIGHT(Transaction[[#This Row],[timestamp]],5)</f>
        <v>06:02</v>
      </c>
      <c r="C813" s="24">
        <f>DATEVALUE(LEFT(Transaction[[#This Row],[timestamp]],10))</f>
        <v>44332</v>
      </c>
      <c r="D813" s="22" t="str">
        <f>TEXT(WEEKDAY(LEFT(Transaction[[#This Row],[timestamp]],10)),"dddd")</f>
        <v>Sunday</v>
      </c>
      <c r="E813" s="18" t="s">
        <v>1589</v>
      </c>
      <c r="F813" s="18">
        <v>3</v>
      </c>
      <c r="G813" s="18">
        <v>4002</v>
      </c>
      <c r="H813" s="18" t="str">
        <f>LEFT(Transaction[[#This Row],[item_id]],2)</f>
        <v>40</v>
      </c>
      <c r="I813" s="18">
        <v>1</v>
      </c>
      <c r="J813" s="18">
        <f>Transaction[[#This Row],[quantity]]*VLOOKUP(Transaction[[#This Row],[item_id]],Item[#All],3,TRUE)</f>
        <v>350000</v>
      </c>
      <c r="K813" s="18">
        <v>54649</v>
      </c>
    </row>
    <row r="814" spans="1:11" ht="12.75">
      <c r="A814" s="24" t="s">
        <v>1590</v>
      </c>
      <c r="B814" s="32" t="str">
        <f>RIGHT(Transaction[[#This Row],[timestamp]],5)</f>
        <v>07:08</v>
      </c>
      <c r="C814" s="24">
        <f>DATEVALUE(LEFT(Transaction[[#This Row],[timestamp]],10))</f>
        <v>44332</v>
      </c>
      <c r="D814" s="22" t="str">
        <f>TEXT(WEEKDAY(LEFT(Transaction[[#This Row],[timestamp]],10)),"dddd")</f>
        <v>Sunday</v>
      </c>
      <c r="E814" s="18" t="s">
        <v>1591</v>
      </c>
      <c r="F814" s="18">
        <v>3</v>
      </c>
      <c r="G814" s="18">
        <v>3004</v>
      </c>
      <c r="H814" s="18" t="str">
        <f>LEFT(Transaction[[#This Row],[item_id]],2)</f>
        <v>30</v>
      </c>
      <c r="I814" s="18">
        <v>1</v>
      </c>
      <c r="J814" s="18">
        <f>Transaction[[#This Row],[quantity]]*VLOOKUP(Transaction[[#This Row],[item_id]],Item[#All],3,TRUE)</f>
        <v>170000</v>
      </c>
      <c r="K814" s="18">
        <v>53335</v>
      </c>
    </row>
    <row r="815" spans="1:11" ht="12.75">
      <c r="A815" s="24" t="s">
        <v>1592</v>
      </c>
      <c r="B815" s="32" t="str">
        <f>RIGHT(Transaction[[#This Row],[timestamp]],5)</f>
        <v>12:00</v>
      </c>
      <c r="C815" s="24">
        <f>DATEVALUE(LEFT(Transaction[[#This Row],[timestamp]],10))</f>
        <v>44332</v>
      </c>
      <c r="D815" s="22" t="str">
        <f>TEXT(WEEKDAY(LEFT(Transaction[[#This Row],[timestamp]],10)),"dddd")</f>
        <v>Sunday</v>
      </c>
      <c r="E815" s="18" t="s">
        <v>1593</v>
      </c>
      <c r="F815" s="18">
        <v>3</v>
      </c>
      <c r="G815" s="18">
        <v>4001</v>
      </c>
      <c r="H815" s="18" t="str">
        <f>LEFT(Transaction[[#This Row],[item_id]],2)</f>
        <v>40</v>
      </c>
      <c r="I815" s="18">
        <v>1</v>
      </c>
      <c r="J815" s="18">
        <f>Transaction[[#This Row],[quantity]]*VLOOKUP(Transaction[[#This Row],[item_id]],Item[#All],3,TRUE)</f>
        <v>177000</v>
      </c>
      <c r="K815" s="19">
        <v>48205</v>
      </c>
    </row>
    <row r="816" spans="1:11" ht="12.75">
      <c r="A816" s="24" t="s">
        <v>1594</v>
      </c>
      <c r="B816" s="32" t="str">
        <f>RIGHT(Transaction[[#This Row],[timestamp]],5)</f>
        <v>16:24</v>
      </c>
      <c r="C816" s="24">
        <f>DATEVALUE(LEFT(Transaction[[#This Row],[timestamp]],10))</f>
        <v>44332</v>
      </c>
      <c r="D816" s="22" t="str">
        <f>TEXT(WEEKDAY(LEFT(Transaction[[#This Row],[timestamp]],10)),"dddd")</f>
        <v>Sunday</v>
      </c>
      <c r="E816" s="18" t="s">
        <v>1595</v>
      </c>
      <c r="F816" s="18">
        <v>3</v>
      </c>
      <c r="G816" s="18">
        <v>4001</v>
      </c>
      <c r="H816" s="18" t="str">
        <f>LEFT(Transaction[[#This Row],[item_id]],2)</f>
        <v>40</v>
      </c>
      <c r="I816" s="18">
        <v>1</v>
      </c>
      <c r="J816" s="18">
        <f>Transaction[[#This Row],[quantity]]*VLOOKUP(Transaction[[#This Row],[item_id]],Item[#All],3,TRUE)</f>
        <v>177000</v>
      </c>
      <c r="K816" s="19">
        <v>46827</v>
      </c>
    </row>
    <row r="817" spans="1:11" ht="12.75">
      <c r="A817" s="24" t="s">
        <v>1596</v>
      </c>
      <c r="B817" s="32" t="str">
        <f>RIGHT(Transaction[[#This Row],[timestamp]],5)</f>
        <v>19:04</v>
      </c>
      <c r="C817" s="24">
        <f>DATEVALUE(LEFT(Transaction[[#This Row],[timestamp]],10))</f>
        <v>44332</v>
      </c>
      <c r="D817" s="22" t="str">
        <f>TEXT(WEEKDAY(LEFT(Transaction[[#This Row],[timestamp]],10)),"dddd")</f>
        <v>Sunday</v>
      </c>
      <c r="E817" s="18" t="s">
        <v>1597</v>
      </c>
      <c r="F817" s="18">
        <v>3</v>
      </c>
      <c r="G817" s="18">
        <v>1004</v>
      </c>
      <c r="H817" s="18" t="str">
        <f>LEFT(Transaction[[#This Row],[item_id]],2)</f>
        <v>10</v>
      </c>
      <c r="I817" s="18">
        <v>1</v>
      </c>
      <c r="J817" s="18">
        <f>Transaction[[#This Row],[quantity]]*VLOOKUP(Transaction[[#This Row],[item_id]],Item[#All],3,TRUE)</f>
        <v>2690000</v>
      </c>
      <c r="K817" s="18">
        <v>64460</v>
      </c>
    </row>
    <row r="818" spans="1:11" ht="12.75">
      <c r="A818" s="24" t="s">
        <v>1598</v>
      </c>
      <c r="B818" s="32" t="str">
        <f>RIGHT(Transaction[[#This Row],[timestamp]],5)</f>
        <v>20:03</v>
      </c>
      <c r="C818" s="24">
        <f>DATEVALUE(LEFT(Transaction[[#This Row],[timestamp]],10))</f>
        <v>44332</v>
      </c>
      <c r="D818" s="22" t="str">
        <f>TEXT(WEEKDAY(LEFT(Transaction[[#This Row],[timestamp]],10)),"dddd")</f>
        <v>Sunday</v>
      </c>
      <c r="E818" s="18" t="s">
        <v>1599</v>
      </c>
      <c r="F818" s="18">
        <v>3</v>
      </c>
      <c r="G818" s="18">
        <v>4003</v>
      </c>
      <c r="H818" s="18" t="str">
        <f>LEFT(Transaction[[#This Row],[item_id]],2)</f>
        <v>40</v>
      </c>
      <c r="I818" s="18">
        <v>1</v>
      </c>
      <c r="J818" s="18">
        <f>Transaction[[#This Row],[quantity]]*VLOOKUP(Transaction[[#This Row],[item_id]],Item[#All],3,TRUE)</f>
        <v>445000</v>
      </c>
      <c r="K818" s="18">
        <v>50492</v>
      </c>
    </row>
    <row r="819" spans="1:11" ht="12.75">
      <c r="A819" s="24" t="s">
        <v>1600</v>
      </c>
      <c r="B819" s="32" t="str">
        <f>RIGHT(Transaction[[#This Row],[timestamp]],5)</f>
        <v>20:07</v>
      </c>
      <c r="C819" s="24">
        <f>DATEVALUE(LEFT(Transaction[[#This Row],[timestamp]],10))</f>
        <v>44332</v>
      </c>
      <c r="D819" s="22" t="str">
        <f>TEXT(WEEKDAY(LEFT(Transaction[[#This Row],[timestamp]],10)),"dddd")</f>
        <v>Sunday</v>
      </c>
      <c r="E819" s="18" t="s">
        <v>1601</v>
      </c>
      <c r="F819" s="18">
        <v>3</v>
      </c>
      <c r="G819" s="18">
        <v>3004</v>
      </c>
      <c r="H819" s="18" t="str">
        <f>LEFT(Transaction[[#This Row],[item_id]],2)</f>
        <v>30</v>
      </c>
      <c r="I819" s="18">
        <v>1</v>
      </c>
      <c r="J819" s="18">
        <f>Transaction[[#This Row],[quantity]]*VLOOKUP(Transaction[[#This Row],[item_id]],Item[#All],3,TRUE)</f>
        <v>170000</v>
      </c>
      <c r="K819" s="18">
        <v>62001</v>
      </c>
    </row>
    <row r="820" spans="1:11" ht="12.75">
      <c r="A820" s="24" t="s">
        <v>1602</v>
      </c>
      <c r="B820" s="32" t="str">
        <f>RIGHT(Transaction[[#This Row],[timestamp]],5)</f>
        <v>22:06</v>
      </c>
      <c r="C820" s="24">
        <f>DATEVALUE(LEFT(Transaction[[#This Row],[timestamp]],10))</f>
        <v>44332</v>
      </c>
      <c r="D820" s="22" t="str">
        <f>TEXT(WEEKDAY(LEFT(Transaction[[#This Row],[timestamp]],10)),"dddd")</f>
        <v>Sunday</v>
      </c>
      <c r="E820" s="18" t="s">
        <v>1603</v>
      </c>
      <c r="F820" s="18">
        <v>3</v>
      </c>
      <c r="G820" s="18">
        <v>4005</v>
      </c>
      <c r="H820" s="18" t="str">
        <f>LEFT(Transaction[[#This Row],[item_id]],2)</f>
        <v>40</v>
      </c>
      <c r="I820" s="18">
        <v>1</v>
      </c>
      <c r="J820" s="18">
        <f>Transaction[[#This Row],[quantity]]*VLOOKUP(Transaction[[#This Row],[item_id]],Item[#All],3,TRUE)</f>
        <v>220000</v>
      </c>
      <c r="K820" s="18">
        <v>57018</v>
      </c>
    </row>
    <row r="821" spans="1:11" ht="12.75">
      <c r="A821" s="24" t="s">
        <v>1604</v>
      </c>
      <c r="B821" s="32" t="str">
        <f>RIGHT(Transaction[[#This Row],[timestamp]],5)</f>
        <v>23:56</v>
      </c>
      <c r="C821" s="24">
        <f>DATEVALUE(LEFT(Transaction[[#This Row],[timestamp]],10))</f>
        <v>44332</v>
      </c>
      <c r="D821" s="22" t="str">
        <f>TEXT(WEEKDAY(LEFT(Transaction[[#This Row],[timestamp]],10)),"dddd")</f>
        <v>Sunday</v>
      </c>
      <c r="E821" s="18" t="s">
        <v>1605</v>
      </c>
      <c r="F821" s="18">
        <v>3</v>
      </c>
      <c r="G821" s="18">
        <v>4004</v>
      </c>
      <c r="H821" s="18" t="str">
        <f>LEFT(Transaction[[#This Row],[item_id]],2)</f>
        <v>40</v>
      </c>
      <c r="I821" s="18">
        <v>1</v>
      </c>
      <c r="J821" s="18">
        <f>Transaction[[#This Row],[quantity]]*VLOOKUP(Transaction[[#This Row],[item_id]],Item[#All],3,TRUE)</f>
        <v>685000</v>
      </c>
      <c r="K821" s="18">
        <v>51544</v>
      </c>
    </row>
    <row r="822" spans="1:11" ht="12.75">
      <c r="A822" s="24" t="s">
        <v>1606</v>
      </c>
      <c r="B822" s="32" t="str">
        <f>RIGHT(Transaction[[#This Row],[timestamp]],5)</f>
        <v>00:19</v>
      </c>
      <c r="C822" s="24">
        <f>DATEVALUE(LEFT(Transaction[[#This Row],[timestamp]],10))</f>
        <v>44333</v>
      </c>
      <c r="D822" s="22" t="str">
        <f>TEXT(WEEKDAY(LEFT(Transaction[[#This Row],[timestamp]],10)),"dddd")</f>
        <v>Monday</v>
      </c>
      <c r="E822" s="18" t="s">
        <v>1607</v>
      </c>
      <c r="F822" s="18">
        <v>3</v>
      </c>
      <c r="G822" s="18">
        <v>3002</v>
      </c>
      <c r="H822" s="18" t="str">
        <f>LEFT(Transaction[[#This Row],[item_id]],2)</f>
        <v>30</v>
      </c>
      <c r="I822" s="18">
        <v>1</v>
      </c>
      <c r="J822" s="18">
        <f>Transaction[[#This Row],[quantity]]*VLOOKUP(Transaction[[#This Row],[item_id]],Item[#All],3,TRUE)</f>
        <v>399000</v>
      </c>
      <c r="K822" s="18">
        <v>58430</v>
      </c>
    </row>
    <row r="823" spans="1:11" ht="12.75">
      <c r="A823" s="24" t="s">
        <v>1608</v>
      </c>
      <c r="B823" s="32" t="str">
        <f>RIGHT(Transaction[[#This Row],[timestamp]],5)</f>
        <v>09:06</v>
      </c>
      <c r="C823" s="24">
        <f>DATEVALUE(LEFT(Transaction[[#This Row],[timestamp]],10))</f>
        <v>44333</v>
      </c>
      <c r="D823" s="22" t="str">
        <f>TEXT(WEEKDAY(LEFT(Transaction[[#This Row],[timestamp]],10)),"dddd")</f>
        <v>Monday</v>
      </c>
      <c r="E823" s="18" t="s">
        <v>1609</v>
      </c>
      <c r="F823" s="18">
        <v>4</v>
      </c>
      <c r="G823" s="18">
        <v>3002</v>
      </c>
      <c r="H823" s="18" t="str">
        <f>LEFT(Transaction[[#This Row],[item_id]],2)</f>
        <v>30</v>
      </c>
      <c r="I823" s="18">
        <v>1</v>
      </c>
      <c r="J823" s="18">
        <f>Transaction[[#This Row],[quantity]]*VLOOKUP(Transaction[[#This Row],[item_id]],Item[#All],3,TRUE)</f>
        <v>399000</v>
      </c>
      <c r="K823" s="18">
        <v>58658</v>
      </c>
    </row>
    <row r="824" spans="1:11" ht="12.75">
      <c r="A824" s="24" t="s">
        <v>1610</v>
      </c>
      <c r="B824" s="32" t="str">
        <f>RIGHT(Transaction[[#This Row],[timestamp]],5)</f>
        <v>11:17</v>
      </c>
      <c r="C824" s="24">
        <f>DATEVALUE(LEFT(Transaction[[#This Row],[timestamp]],10))</f>
        <v>44333</v>
      </c>
      <c r="D824" s="22" t="str">
        <f>TEXT(WEEKDAY(LEFT(Transaction[[#This Row],[timestamp]],10)),"dddd")</f>
        <v>Monday</v>
      </c>
      <c r="E824" s="18" t="s">
        <v>1611</v>
      </c>
      <c r="F824" s="18">
        <v>3</v>
      </c>
      <c r="G824" s="18">
        <v>4002</v>
      </c>
      <c r="H824" s="18" t="str">
        <f>LEFT(Transaction[[#This Row],[item_id]],2)</f>
        <v>40</v>
      </c>
      <c r="I824" s="18">
        <v>1</v>
      </c>
      <c r="J824" s="18">
        <f>Transaction[[#This Row],[quantity]]*VLOOKUP(Transaction[[#This Row],[item_id]],Item[#All],3,TRUE)</f>
        <v>350000</v>
      </c>
      <c r="K824" s="18">
        <v>53804</v>
      </c>
    </row>
    <row r="825" spans="1:11" ht="12.75">
      <c r="A825" s="24" t="s">
        <v>1612</v>
      </c>
      <c r="B825" s="32" t="str">
        <f>RIGHT(Transaction[[#This Row],[timestamp]],5)</f>
        <v>13:40</v>
      </c>
      <c r="C825" s="24">
        <f>DATEVALUE(LEFT(Transaction[[#This Row],[timestamp]],10))</f>
        <v>44333</v>
      </c>
      <c r="D825" s="22" t="str">
        <f>TEXT(WEEKDAY(LEFT(Transaction[[#This Row],[timestamp]],10)),"dddd")</f>
        <v>Monday</v>
      </c>
      <c r="E825" s="18" t="s">
        <v>1613</v>
      </c>
      <c r="F825" s="18">
        <v>3</v>
      </c>
      <c r="G825" s="18">
        <v>4005</v>
      </c>
      <c r="H825" s="18" t="str">
        <f>LEFT(Transaction[[#This Row],[item_id]],2)</f>
        <v>40</v>
      </c>
      <c r="I825" s="18">
        <v>1</v>
      </c>
      <c r="J825" s="18">
        <f>Transaction[[#This Row],[quantity]]*VLOOKUP(Transaction[[#This Row],[item_id]],Item[#All],3,TRUE)</f>
        <v>220000</v>
      </c>
      <c r="K825" s="19">
        <v>47341</v>
      </c>
    </row>
    <row r="826" spans="1:11" ht="12.75">
      <c r="A826" s="24" t="s">
        <v>1614</v>
      </c>
      <c r="B826" s="32" t="str">
        <f>RIGHT(Transaction[[#This Row],[timestamp]],5)</f>
        <v>10:08</v>
      </c>
      <c r="C826" s="24">
        <f>DATEVALUE(LEFT(Transaction[[#This Row],[timestamp]],10))</f>
        <v>44334</v>
      </c>
      <c r="D826" s="22" t="str">
        <f>TEXT(WEEKDAY(LEFT(Transaction[[#This Row],[timestamp]],10)),"dddd")</f>
        <v>Tuesday</v>
      </c>
      <c r="E826" s="18" t="s">
        <v>1615</v>
      </c>
      <c r="F826" s="18">
        <v>3</v>
      </c>
      <c r="G826" s="18">
        <v>4002</v>
      </c>
      <c r="H826" s="18" t="str">
        <f>LEFT(Transaction[[#This Row],[item_id]],2)</f>
        <v>40</v>
      </c>
      <c r="I826" s="18">
        <v>1</v>
      </c>
      <c r="J826" s="18">
        <f>Transaction[[#This Row],[quantity]]*VLOOKUP(Transaction[[#This Row],[item_id]],Item[#All],3,TRUE)</f>
        <v>350000</v>
      </c>
      <c r="K826" s="18">
        <v>64348</v>
      </c>
    </row>
    <row r="827" spans="1:11" ht="12.75">
      <c r="A827" s="24" t="s">
        <v>1616</v>
      </c>
      <c r="B827" s="32" t="str">
        <f>RIGHT(Transaction[[#This Row],[timestamp]],5)</f>
        <v>12:00</v>
      </c>
      <c r="C827" s="24">
        <f>DATEVALUE(LEFT(Transaction[[#This Row],[timestamp]],10))</f>
        <v>44334</v>
      </c>
      <c r="D827" s="22" t="str">
        <f>TEXT(WEEKDAY(LEFT(Transaction[[#This Row],[timestamp]],10)),"dddd")</f>
        <v>Tuesday</v>
      </c>
      <c r="E827" s="18" t="s">
        <v>1617</v>
      </c>
      <c r="F827" s="18">
        <v>4</v>
      </c>
      <c r="G827" s="18">
        <v>4001</v>
      </c>
      <c r="H827" s="18" t="str">
        <f>LEFT(Transaction[[#This Row],[item_id]],2)</f>
        <v>40</v>
      </c>
      <c r="I827" s="18">
        <v>1</v>
      </c>
      <c r="J827" s="18">
        <f>Transaction[[#This Row],[quantity]]*VLOOKUP(Transaction[[#This Row],[item_id]],Item[#All],3,TRUE)</f>
        <v>177000</v>
      </c>
      <c r="K827" s="18">
        <v>54715</v>
      </c>
    </row>
    <row r="828" spans="1:11" ht="12.75">
      <c r="A828" s="24" t="s">
        <v>1618</v>
      </c>
      <c r="B828" s="32" t="str">
        <f>RIGHT(Transaction[[#This Row],[timestamp]],5)</f>
        <v>12:10</v>
      </c>
      <c r="C828" s="24">
        <f>DATEVALUE(LEFT(Transaction[[#This Row],[timestamp]],10))</f>
        <v>44334</v>
      </c>
      <c r="D828" s="22" t="str">
        <f>TEXT(WEEKDAY(LEFT(Transaction[[#This Row],[timestamp]],10)),"dddd")</f>
        <v>Tuesday</v>
      </c>
      <c r="E828" s="18" t="s">
        <v>1619</v>
      </c>
      <c r="F828" s="18">
        <v>3</v>
      </c>
      <c r="G828" s="18">
        <v>4002</v>
      </c>
      <c r="H828" s="18" t="str">
        <f>LEFT(Transaction[[#This Row],[item_id]],2)</f>
        <v>40</v>
      </c>
      <c r="I828" s="18">
        <v>1</v>
      </c>
      <c r="J828" s="18">
        <f>Transaction[[#This Row],[quantity]]*VLOOKUP(Transaction[[#This Row],[item_id]],Item[#All],3,TRUE)</f>
        <v>350000</v>
      </c>
      <c r="K828" s="19">
        <v>48704</v>
      </c>
    </row>
    <row r="829" spans="1:11" ht="12.75">
      <c r="A829" s="24" t="s">
        <v>1620</v>
      </c>
      <c r="B829" s="32" t="str">
        <f>RIGHT(Transaction[[#This Row],[timestamp]],5)</f>
        <v>13:04</v>
      </c>
      <c r="C829" s="24">
        <f>DATEVALUE(LEFT(Transaction[[#This Row],[timestamp]],10))</f>
        <v>44334</v>
      </c>
      <c r="D829" s="22" t="str">
        <f>TEXT(WEEKDAY(LEFT(Transaction[[#This Row],[timestamp]],10)),"dddd")</f>
        <v>Tuesday</v>
      </c>
      <c r="E829" s="18" t="s">
        <v>1621</v>
      </c>
      <c r="F829" s="18">
        <v>3</v>
      </c>
      <c r="G829" s="18">
        <v>4003</v>
      </c>
      <c r="H829" s="18" t="str">
        <f>LEFT(Transaction[[#This Row],[item_id]],2)</f>
        <v>40</v>
      </c>
      <c r="I829" s="18">
        <v>1</v>
      </c>
      <c r="J829" s="18">
        <f>Transaction[[#This Row],[quantity]]*VLOOKUP(Transaction[[#This Row],[item_id]],Item[#All],3,TRUE)</f>
        <v>445000</v>
      </c>
      <c r="K829" s="19">
        <v>48763</v>
      </c>
    </row>
    <row r="830" spans="1:11" ht="12.75">
      <c r="A830" s="24" t="s">
        <v>1622</v>
      </c>
      <c r="B830" s="32" t="str">
        <f>RIGHT(Transaction[[#This Row],[timestamp]],5)</f>
        <v>20:08</v>
      </c>
      <c r="C830" s="24">
        <f>DATEVALUE(LEFT(Transaction[[#This Row],[timestamp]],10))</f>
        <v>44334</v>
      </c>
      <c r="D830" s="22" t="str">
        <f>TEXT(WEEKDAY(LEFT(Transaction[[#This Row],[timestamp]],10)),"dddd")</f>
        <v>Tuesday</v>
      </c>
      <c r="E830" s="18" t="s">
        <v>1623</v>
      </c>
      <c r="F830" s="18">
        <v>3</v>
      </c>
      <c r="G830" s="18">
        <v>4001</v>
      </c>
      <c r="H830" s="18" t="str">
        <f>LEFT(Transaction[[#This Row],[item_id]],2)</f>
        <v>40</v>
      </c>
      <c r="I830" s="18">
        <v>3</v>
      </c>
      <c r="J830" s="18">
        <f>Transaction[[#This Row],[quantity]]*VLOOKUP(Transaction[[#This Row],[item_id]],Item[#All],3,TRUE)</f>
        <v>531000</v>
      </c>
      <c r="K830" s="18">
        <v>53705</v>
      </c>
    </row>
    <row r="831" spans="1:11" ht="12.75">
      <c r="A831" s="24" t="s">
        <v>1624</v>
      </c>
      <c r="B831" s="32" t="str">
        <f>RIGHT(Transaction[[#This Row],[timestamp]],5)</f>
        <v>20:27</v>
      </c>
      <c r="C831" s="24">
        <f>DATEVALUE(LEFT(Transaction[[#This Row],[timestamp]],10))</f>
        <v>44334</v>
      </c>
      <c r="D831" s="22" t="str">
        <f>TEXT(WEEKDAY(LEFT(Transaction[[#This Row],[timestamp]],10)),"dddd")</f>
        <v>Tuesday</v>
      </c>
      <c r="E831" s="18" t="s">
        <v>1625</v>
      </c>
      <c r="F831" s="18">
        <v>3</v>
      </c>
      <c r="G831" s="18">
        <v>4003</v>
      </c>
      <c r="H831" s="18" t="str">
        <f>LEFT(Transaction[[#This Row],[item_id]],2)</f>
        <v>40</v>
      </c>
      <c r="I831" s="18">
        <v>1</v>
      </c>
      <c r="J831" s="18">
        <f>Transaction[[#This Row],[quantity]]*VLOOKUP(Transaction[[#This Row],[item_id]],Item[#All],3,TRUE)</f>
        <v>445000</v>
      </c>
      <c r="K831" s="18">
        <v>50287</v>
      </c>
    </row>
    <row r="832" spans="1:11" ht="12.75">
      <c r="A832" s="24" t="s">
        <v>1626</v>
      </c>
      <c r="B832" s="32" t="str">
        <f>RIGHT(Transaction[[#This Row],[timestamp]],5)</f>
        <v>00:04</v>
      </c>
      <c r="C832" s="24">
        <f>DATEVALUE(LEFT(Transaction[[#This Row],[timestamp]],10))</f>
        <v>44335</v>
      </c>
      <c r="D832" s="22" t="str">
        <f>TEXT(WEEKDAY(LEFT(Transaction[[#This Row],[timestamp]],10)),"dddd")</f>
        <v>Wednesday</v>
      </c>
      <c r="E832" s="18" t="s">
        <v>1627</v>
      </c>
      <c r="F832" s="18">
        <v>3</v>
      </c>
      <c r="G832" s="18">
        <v>4002</v>
      </c>
      <c r="H832" s="18" t="str">
        <f>LEFT(Transaction[[#This Row],[item_id]],2)</f>
        <v>40</v>
      </c>
      <c r="I832" s="18">
        <v>1</v>
      </c>
      <c r="J832" s="18">
        <f>Transaction[[#This Row],[quantity]]*VLOOKUP(Transaction[[#This Row],[item_id]],Item[#All],3,TRUE)</f>
        <v>350000</v>
      </c>
      <c r="K832" s="19">
        <v>46930</v>
      </c>
    </row>
    <row r="833" spans="1:11" ht="12.75">
      <c r="A833" s="24" t="s">
        <v>1628</v>
      </c>
      <c r="B833" s="32" t="str">
        <f>RIGHT(Transaction[[#This Row],[timestamp]],5)</f>
        <v>00:26</v>
      </c>
      <c r="C833" s="24">
        <f>DATEVALUE(LEFT(Transaction[[#This Row],[timestamp]],10))</f>
        <v>44335</v>
      </c>
      <c r="D833" s="22" t="str">
        <f>TEXT(WEEKDAY(LEFT(Transaction[[#This Row],[timestamp]],10)),"dddd")</f>
        <v>Wednesday</v>
      </c>
      <c r="E833" s="18" t="s">
        <v>1629</v>
      </c>
      <c r="F833" s="18">
        <v>3</v>
      </c>
      <c r="G833" s="18">
        <v>3004</v>
      </c>
      <c r="H833" s="18" t="str">
        <f>LEFT(Transaction[[#This Row],[item_id]],2)</f>
        <v>30</v>
      </c>
      <c r="I833" s="18">
        <v>1</v>
      </c>
      <c r="J833" s="18">
        <f>Transaction[[#This Row],[quantity]]*VLOOKUP(Transaction[[#This Row],[item_id]],Item[#All],3,TRUE)</f>
        <v>170000</v>
      </c>
      <c r="K833" s="18">
        <v>60847</v>
      </c>
    </row>
    <row r="834" spans="1:11" ht="12.75">
      <c r="A834" s="24" t="s">
        <v>1630</v>
      </c>
      <c r="B834" s="32" t="str">
        <f>RIGHT(Transaction[[#This Row],[timestamp]],5)</f>
        <v>03:34</v>
      </c>
      <c r="C834" s="24">
        <f>DATEVALUE(LEFT(Transaction[[#This Row],[timestamp]],10))</f>
        <v>44335</v>
      </c>
      <c r="D834" s="22" t="str">
        <f>TEXT(WEEKDAY(LEFT(Transaction[[#This Row],[timestamp]],10)),"dddd")</f>
        <v>Wednesday</v>
      </c>
      <c r="E834" s="18" t="s">
        <v>1631</v>
      </c>
      <c r="F834" s="18">
        <v>3</v>
      </c>
      <c r="G834" s="18">
        <v>3002</v>
      </c>
      <c r="H834" s="18" t="str">
        <f>LEFT(Transaction[[#This Row],[item_id]],2)</f>
        <v>30</v>
      </c>
      <c r="I834" s="18">
        <v>1</v>
      </c>
      <c r="J834" s="18">
        <f>Transaction[[#This Row],[quantity]]*VLOOKUP(Transaction[[#This Row],[item_id]],Item[#All],3,TRUE)</f>
        <v>399000</v>
      </c>
      <c r="K834" s="18">
        <v>51169</v>
      </c>
    </row>
    <row r="835" spans="1:11" ht="12.75">
      <c r="A835" s="24" t="s">
        <v>1632</v>
      </c>
      <c r="B835" s="32" t="str">
        <f>RIGHT(Transaction[[#This Row],[timestamp]],5)</f>
        <v>10:17</v>
      </c>
      <c r="C835" s="24">
        <f>DATEVALUE(LEFT(Transaction[[#This Row],[timestamp]],10))</f>
        <v>44335</v>
      </c>
      <c r="D835" s="22" t="str">
        <f>TEXT(WEEKDAY(LEFT(Transaction[[#This Row],[timestamp]],10)),"dddd")</f>
        <v>Wednesday</v>
      </c>
      <c r="E835" s="18" t="s">
        <v>1633</v>
      </c>
      <c r="F835" s="18">
        <v>3</v>
      </c>
      <c r="G835" s="18">
        <v>3003</v>
      </c>
      <c r="H835" s="18" t="str">
        <f>LEFT(Transaction[[#This Row],[item_id]],2)</f>
        <v>30</v>
      </c>
      <c r="I835" s="18">
        <v>1</v>
      </c>
      <c r="J835" s="18">
        <f>Transaction[[#This Row],[quantity]]*VLOOKUP(Transaction[[#This Row],[item_id]],Item[#All],3,TRUE)</f>
        <v>5490000</v>
      </c>
      <c r="K835" s="18">
        <v>53448</v>
      </c>
    </row>
    <row r="836" spans="1:11" ht="12.75">
      <c r="A836" s="24" t="s">
        <v>1634</v>
      </c>
      <c r="B836" s="32" t="str">
        <f>RIGHT(Transaction[[#This Row],[timestamp]],5)</f>
        <v>12:17</v>
      </c>
      <c r="C836" s="24">
        <f>DATEVALUE(LEFT(Transaction[[#This Row],[timestamp]],10))</f>
        <v>44335</v>
      </c>
      <c r="D836" s="22" t="str">
        <f>TEXT(WEEKDAY(LEFT(Transaction[[#This Row],[timestamp]],10)),"dddd")</f>
        <v>Wednesday</v>
      </c>
      <c r="E836" s="18" t="s">
        <v>1635</v>
      </c>
      <c r="F836" s="18">
        <v>3</v>
      </c>
      <c r="G836" s="18">
        <v>3002</v>
      </c>
      <c r="H836" s="18" t="str">
        <f>LEFT(Transaction[[#This Row],[item_id]],2)</f>
        <v>30</v>
      </c>
      <c r="I836" s="18">
        <v>1</v>
      </c>
      <c r="J836" s="18">
        <f>Transaction[[#This Row],[quantity]]*VLOOKUP(Transaction[[#This Row],[item_id]],Item[#All],3,TRUE)</f>
        <v>399000</v>
      </c>
      <c r="K836" s="18">
        <v>70860</v>
      </c>
    </row>
    <row r="837" spans="1:11" ht="12.75">
      <c r="A837" s="24" t="s">
        <v>1636</v>
      </c>
      <c r="B837" s="32" t="str">
        <f>RIGHT(Transaction[[#This Row],[timestamp]],5)</f>
        <v>20:17</v>
      </c>
      <c r="C837" s="24">
        <f>DATEVALUE(LEFT(Transaction[[#This Row],[timestamp]],10))</f>
        <v>44335</v>
      </c>
      <c r="D837" s="22" t="str">
        <f>TEXT(WEEKDAY(LEFT(Transaction[[#This Row],[timestamp]],10)),"dddd")</f>
        <v>Wednesday</v>
      </c>
      <c r="E837" s="18" t="s">
        <v>1637</v>
      </c>
      <c r="F837" s="18">
        <v>1</v>
      </c>
      <c r="G837" s="18">
        <v>3002</v>
      </c>
      <c r="H837" s="18" t="str">
        <f>LEFT(Transaction[[#This Row],[item_id]],2)</f>
        <v>30</v>
      </c>
      <c r="I837" s="18">
        <v>1</v>
      </c>
      <c r="J837" s="18">
        <f>Transaction[[#This Row],[quantity]]*VLOOKUP(Transaction[[#This Row],[item_id]],Item[#All],3,TRUE)</f>
        <v>399000</v>
      </c>
      <c r="K837" s="18">
        <v>53579</v>
      </c>
    </row>
    <row r="838" spans="1:11" ht="12.75">
      <c r="A838" s="24" t="s">
        <v>1638</v>
      </c>
      <c r="B838" s="32" t="str">
        <f>RIGHT(Transaction[[#This Row],[timestamp]],5)</f>
        <v>22:17</v>
      </c>
      <c r="C838" s="24">
        <f>DATEVALUE(LEFT(Transaction[[#This Row],[timestamp]],10))</f>
        <v>44335</v>
      </c>
      <c r="D838" s="22" t="str">
        <f>TEXT(WEEKDAY(LEFT(Transaction[[#This Row],[timestamp]],10)),"dddd")</f>
        <v>Wednesday</v>
      </c>
      <c r="E838" s="18" t="s">
        <v>1639</v>
      </c>
      <c r="F838" s="18">
        <v>3</v>
      </c>
      <c r="G838" s="18">
        <v>3001</v>
      </c>
      <c r="H838" s="18" t="str">
        <f>LEFT(Transaction[[#This Row],[item_id]],2)</f>
        <v>30</v>
      </c>
      <c r="I838" s="18">
        <v>1</v>
      </c>
      <c r="J838" s="18">
        <f>Transaction[[#This Row],[quantity]]*VLOOKUP(Transaction[[#This Row],[item_id]],Item[#All],3,TRUE)</f>
        <v>8500000</v>
      </c>
      <c r="K838" s="18">
        <v>54684</v>
      </c>
    </row>
    <row r="839" spans="1:11" ht="12.75">
      <c r="A839" s="24" t="s">
        <v>1640</v>
      </c>
      <c r="B839" s="32" t="str">
        <f>RIGHT(Transaction[[#This Row],[timestamp]],5)</f>
        <v>23:00</v>
      </c>
      <c r="C839" s="24">
        <f>DATEVALUE(LEFT(Transaction[[#This Row],[timestamp]],10))</f>
        <v>44335</v>
      </c>
      <c r="D839" s="22" t="str">
        <f>TEXT(WEEKDAY(LEFT(Transaction[[#This Row],[timestamp]],10)),"dddd")</f>
        <v>Wednesday</v>
      </c>
      <c r="E839" s="18" t="s">
        <v>1641</v>
      </c>
      <c r="F839" s="18">
        <v>3</v>
      </c>
      <c r="G839" s="18">
        <v>3002</v>
      </c>
      <c r="H839" s="18" t="str">
        <f>LEFT(Transaction[[#This Row],[item_id]],2)</f>
        <v>30</v>
      </c>
      <c r="I839" s="18">
        <v>1</v>
      </c>
      <c r="J839" s="18">
        <f>Transaction[[#This Row],[quantity]]*VLOOKUP(Transaction[[#This Row],[item_id]],Item[#All],3,TRUE)</f>
        <v>399000</v>
      </c>
      <c r="K839" s="18">
        <v>56048</v>
      </c>
    </row>
    <row r="840" spans="1:11" ht="12.75">
      <c r="A840" s="24" t="s">
        <v>1642</v>
      </c>
      <c r="B840" s="32" t="str">
        <f>RIGHT(Transaction[[#This Row],[timestamp]],5)</f>
        <v>07:33</v>
      </c>
      <c r="C840" s="24">
        <f>DATEVALUE(LEFT(Transaction[[#This Row],[timestamp]],10))</f>
        <v>44336</v>
      </c>
      <c r="D840" s="22" t="str">
        <f>TEXT(WEEKDAY(LEFT(Transaction[[#This Row],[timestamp]],10)),"dddd")</f>
        <v>Thursday</v>
      </c>
      <c r="E840" s="18" t="s">
        <v>1643</v>
      </c>
      <c r="F840" s="18">
        <v>3</v>
      </c>
      <c r="G840" s="18">
        <v>4004</v>
      </c>
      <c r="H840" s="18" t="str">
        <f>LEFT(Transaction[[#This Row],[item_id]],2)</f>
        <v>40</v>
      </c>
      <c r="I840" s="18">
        <v>1</v>
      </c>
      <c r="J840" s="18">
        <f>Transaction[[#This Row],[quantity]]*VLOOKUP(Transaction[[#This Row],[item_id]],Item[#All],3,TRUE)</f>
        <v>685000</v>
      </c>
      <c r="K840" s="18">
        <v>53565</v>
      </c>
    </row>
    <row r="841" spans="1:11" ht="12.75">
      <c r="A841" s="24" t="s">
        <v>1644</v>
      </c>
      <c r="B841" s="32" t="str">
        <f>RIGHT(Transaction[[#This Row],[timestamp]],5)</f>
        <v>09:08</v>
      </c>
      <c r="C841" s="24">
        <f>DATEVALUE(LEFT(Transaction[[#This Row],[timestamp]],10))</f>
        <v>44336</v>
      </c>
      <c r="D841" s="22" t="str">
        <f>TEXT(WEEKDAY(LEFT(Transaction[[#This Row],[timestamp]],10)),"dddd")</f>
        <v>Thursday</v>
      </c>
      <c r="E841" s="18" t="s">
        <v>1645</v>
      </c>
      <c r="F841" s="18">
        <v>3</v>
      </c>
      <c r="G841" s="18">
        <v>4004</v>
      </c>
      <c r="H841" s="18" t="str">
        <f>LEFT(Transaction[[#This Row],[item_id]],2)</f>
        <v>40</v>
      </c>
      <c r="I841" s="18">
        <v>1</v>
      </c>
      <c r="J841" s="18">
        <f>Transaction[[#This Row],[quantity]]*VLOOKUP(Transaction[[#This Row],[item_id]],Item[#All],3,TRUE)</f>
        <v>685000</v>
      </c>
      <c r="K841" s="18">
        <v>56288</v>
      </c>
    </row>
    <row r="842" spans="1:11" ht="12.75">
      <c r="A842" s="24" t="s">
        <v>1646</v>
      </c>
      <c r="B842" s="32" t="str">
        <f>RIGHT(Transaction[[#This Row],[timestamp]],5)</f>
        <v>10:00</v>
      </c>
      <c r="C842" s="24">
        <f>DATEVALUE(LEFT(Transaction[[#This Row],[timestamp]],10))</f>
        <v>44336</v>
      </c>
      <c r="D842" s="22" t="str">
        <f>TEXT(WEEKDAY(LEFT(Transaction[[#This Row],[timestamp]],10)),"dddd")</f>
        <v>Thursday</v>
      </c>
      <c r="E842" s="18" t="s">
        <v>1647</v>
      </c>
      <c r="F842" s="18">
        <v>3</v>
      </c>
      <c r="G842" s="18">
        <v>3004</v>
      </c>
      <c r="H842" s="18" t="str">
        <f>LEFT(Transaction[[#This Row],[item_id]],2)</f>
        <v>30</v>
      </c>
      <c r="I842" s="18">
        <v>1</v>
      </c>
      <c r="J842" s="18">
        <f>Transaction[[#This Row],[quantity]]*VLOOKUP(Transaction[[#This Row],[item_id]],Item[#All],3,TRUE)</f>
        <v>170000</v>
      </c>
      <c r="K842" s="18">
        <v>54193</v>
      </c>
    </row>
    <row r="843" spans="1:11" ht="12.75">
      <c r="A843" s="24" t="s">
        <v>1648</v>
      </c>
      <c r="B843" s="32" t="str">
        <f>RIGHT(Transaction[[#This Row],[timestamp]],5)</f>
        <v>10:14</v>
      </c>
      <c r="C843" s="24">
        <f>DATEVALUE(LEFT(Transaction[[#This Row],[timestamp]],10))</f>
        <v>44336</v>
      </c>
      <c r="D843" s="22" t="str">
        <f>TEXT(WEEKDAY(LEFT(Transaction[[#This Row],[timestamp]],10)),"dddd")</f>
        <v>Thursday</v>
      </c>
      <c r="E843" s="18" t="s">
        <v>1649</v>
      </c>
      <c r="F843" s="18">
        <v>3</v>
      </c>
      <c r="G843" s="18">
        <v>2002</v>
      </c>
      <c r="H843" s="18" t="str">
        <f>LEFT(Transaction[[#This Row],[item_id]],2)</f>
        <v>20</v>
      </c>
      <c r="I843" s="18">
        <v>1</v>
      </c>
      <c r="J843" s="18">
        <f>Transaction[[#This Row],[quantity]]*VLOOKUP(Transaction[[#This Row],[item_id]],Item[#All],3,TRUE)</f>
        <v>10000000</v>
      </c>
      <c r="K843" s="19">
        <v>46188</v>
      </c>
    </row>
    <row r="844" spans="1:11" ht="12.75">
      <c r="A844" s="24" t="s">
        <v>1650</v>
      </c>
      <c r="B844" s="32" t="str">
        <f>RIGHT(Transaction[[#This Row],[timestamp]],5)</f>
        <v>10:28</v>
      </c>
      <c r="C844" s="24">
        <f>DATEVALUE(LEFT(Transaction[[#This Row],[timestamp]],10))</f>
        <v>44336</v>
      </c>
      <c r="D844" s="22" t="str">
        <f>TEXT(WEEKDAY(LEFT(Transaction[[#This Row],[timestamp]],10)),"dddd")</f>
        <v>Thursday</v>
      </c>
      <c r="E844" s="18" t="s">
        <v>1651</v>
      </c>
      <c r="F844" s="18">
        <v>3</v>
      </c>
      <c r="G844" s="18">
        <v>4002</v>
      </c>
      <c r="H844" s="18" t="str">
        <f>LEFT(Transaction[[#This Row],[item_id]],2)</f>
        <v>40</v>
      </c>
      <c r="I844" s="18">
        <v>1</v>
      </c>
      <c r="J844" s="18">
        <f>Transaction[[#This Row],[quantity]]*VLOOKUP(Transaction[[#This Row],[item_id]],Item[#All],3,TRUE)</f>
        <v>350000</v>
      </c>
      <c r="K844" s="18">
        <v>53039</v>
      </c>
    </row>
    <row r="845" spans="1:11" ht="12.75">
      <c r="A845" s="24" t="s">
        <v>1652</v>
      </c>
      <c r="B845" s="32" t="str">
        <f>RIGHT(Transaction[[#This Row],[timestamp]],5)</f>
        <v>11:03</v>
      </c>
      <c r="C845" s="24">
        <f>DATEVALUE(LEFT(Transaction[[#This Row],[timestamp]],10))</f>
        <v>44336</v>
      </c>
      <c r="D845" s="22" t="str">
        <f>TEXT(WEEKDAY(LEFT(Transaction[[#This Row],[timestamp]],10)),"dddd")</f>
        <v>Thursday</v>
      </c>
      <c r="E845" s="18" t="s">
        <v>1653</v>
      </c>
      <c r="F845" s="18">
        <v>3</v>
      </c>
      <c r="G845" s="18">
        <v>4002</v>
      </c>
      <c r="H845" s="18" t="str">
        <f>LEFT(Transaction[[#This Row],[item_id]],2)</f>
        <v>40</v>
      </c>
      <c r="I845" s="18">
        <v>1</v>
      </c>
      <c r="J845" s="18">
        <f>Transaction[[#This Row],[quantity]]*VLOOKUP(Transaction[[#This Row],[item_id]],Item[#All],3,TRUE)</f>
        <v>350000</v>
      </c>
      <c r="K845" s="18">
        <v>54884</v>
      </c>
    </row>
    <row r="846" spans="1:11" ht="12.75">
      <c r="A846" s="24" t="s">
        <v>1654</v>
      </c>
      <c r="B846" s="32" t="str">
        <f>RIGHT(Transaction[[#This Row],[timestamp]],5)</f>
        <v>11:24</v>
      </c>
      <c r="C846" s="24">
        <f>DATEVALUE(LEFT(Transaction[[#This Row],[timestamp]],10))</f>
        <v>44336</v>
      </c>
      <c r="D846" s="22" t="str">
        <f>TEXT(WEEKDAY(LEFT(Transaction[[#This Row],[timestamp]],10)),"dddd")</f>
        <v>Thursday</v>
      </c>
      <c r="E846" s="18" t="s">
        <v>1655</v>
      </c>
      <c r="F846" s="18">
        <v>3</v>
      </c>
      <c r="G846" s="18">
        <v>4003</v>
      </c>
      <c r="H846" s="18" t="str">
        <f>LEFT(Transaction[[#This Row],[item_id]],2)</f>
        <v>40</v>
      </c>
      <c r="I846" s="18">
        <v>1</v>
      </c>
      <c r="J846" s="18">
        <f>Transaction[[#This Row],[quantity]]*VLOOKUP(Transaction[[#This Row],[item_id]],Item[#All],3,TRUE)</f>
        <v>445000</v>
      </c>
      <c r="K846" s="18">
        <v>48441</v>
      </c>
    </row>
    <row r="847" spans="1:11" ht="12.75">
      <c r="A847" s="24" t="s">
        <v>1656</v>
      </c>
      <c r="B847" s="32" t="str">
        <f>RIGHT(Transaction[[#This Row],[timestamp]],5)</f>
        <v>12:03</v>
      </c>
      <c r="C847" s="24">
        <f>DATEVALUE(LEFT(Transaction[[#This Row],[timestamp]],10))</f>
        <v>44336</v>
      </c>
      <c r="D847" s="22" t="str">
        <f>TEXT(WEEKDAY(LEFT(Transaction[[#This Row],[timestamp]],10)),"dddd")</f>
        <v>Thursday</v>
      </c>
      <c r="E847" s="18" t="s">
        <v>1657</v>
      </c>
      <c r="F847" s="18">
        <v>3</v>
      </c>
      <c r="G847" s="18">
        <v>1004</v>
      </c>
      <c r="H847" s="18" t="str">
        <f>LEFT(Transaction[[#This Row],[item_id]],2)</f>
        <v>10</v>
      </c>
      <c r="I847" s="18">
        <v>1</v>
      </c>
      <c r="J847" s="18">
        <f>Transaction[[#This Row],[quantity]]*VLOOKUP(Transaction[[#This Row],[item_id]],Item[#All],3,TRUE)</f>
        <v>2690000</v>
      </c>
      <c r="K847" s="18">
        <v>50471</v>
      </c>
    </row>
    <row r="848" spans="1:11" ht="12.75">
      <c r="A848" s="24" t="s">
        <v>1658</v>
      </c>
      <c r="B848" s="32" t="str">
        <f>RIGHT(Transaction[[#This Row],[timestamp]],5)</f>
        <v>13:03</v>
      </c>
      <c r="C848" s="24">
        <f>DATEVALUE(LEFT(Transaction[[#This Row],[timestamp]],10))</f>
        <v>44336</v>
      </c>
      <c r="D848" s="22" t="str">
        <f>TEXT(WEEKDAY(LEFT(Transaction[[#This Row],[timestamp]],10)),"dddd")</f>
        <v>Thursday</v>
      </c>
      <c r="E848" s="18" t="s">
        <v>1659</v>
      </c>
      <c r="F848" s="18">
        <v>3</v>
      </c>
      <c r="G848" s="18">
        <v>3004</v>
      </c>
      <c r="H848" s="18" t="str">
        <f>LEFT(Transaction[[#This Row],[item_id]],2)</f>
        <v>30</v>
      </c>
      <c r="I848" s="18">
        <v>1</v>
      </c>
      <c r="J848" s="18">
        <f>Transaction[[#This Row],[quantity]]*VLOOKUP(Transaction[[#This Row],[item_id]],Item[#All],3,TRUE)</f>
        <v>170000</v>
      </c>
      <c r="K848" s="18">
        <v>64529</v>
      </c>
    </row>
    <row r="849" spans="1:11" ht="12.75">
      <c r="A849" s="24" t="s">
        <v>1660</v>
      </c>
      <c r="B849" s="32" t="str">
        <f>RIGHT(Transaction[[#This Row],[timestamp]],5)</f>
        <v>13:05</v>
      </c>
      <c r="C849" s="24">
        <f>DATEVALUE(LEFT(Transaction[[#This Row],[timestamp]],10))</f>
        <v>44336</v>
      </c>
      <c r="D849" s="22" t="str">
        <f>TEXT(WEEKDAY(LEFT(Transaction[[#This Row],[timestamp]],10)),"dddd")</f>
        <v>Thursday</v>
      </c>
      <c r="E849" s="18" t="s">
        <v>1661</v>
      </c>
      <c r="F849" s="18">
        <v>3</v>
      </c>
      <c r="G849" s="18">
        <v>2003</v>
      </c>
      <c r="H849" s="18" t="str">
        <f>LEFT(Transaction[[#This Row],[item_id]],2)</f>
        <v>20</v>
      </c>
      <c r="I849" s="18">
        <v>1</v>
      </c>
      <c r="J849" s="18">
        <f>Transaction[[#This Row],[quantity]]*VLOOKUP(Transaction[[#This Row],[item_id]],Item[#All],3,TRUE)</f>
        <v>19900000</v>
      </c>
      <c r="K849" s="19">
        <v>47643</v>
      </c>
    </row>
    <row r="850" spans="1:11" ht="12.75">
      <c r="A850" s="24" t="s">
        <v>1662</v>
      </c>
      <c r="B850" s="32" t="str">
        <f>RIGHT(Transaction[[#This Row],[timestamp]],5)</f>
        <v>21:02</v>
      </c>
      <c r="C850" s="24">
        <f>DATEVALUE(LEFT(Transaction[[#This Row],[timestamp]],10))</f>
        <v>44336</v>
      </c>
      <c r="D850" s="22" t="str">
        <f>TEXT(WEEKDAY(LEFT(Transaction[[#This Row],[timestamp]],10)),"dddd")</f>
        <v>Thursday</v>
      </c>
      <c r="E850" s="18" t="s">
        <v>1663</v>
      </c>
      <c r="F850" s="18">
        <v>3</v>
      </c>
      <c r="G850" s="18">
        <v>4001</v>
      </c>
      <c r="H850" s="18" t="str">
        <f>LEFT(Transaction[[#This Row],[item_id]],2)</f>
        <v>40</v>
      </c>
      <c r="I850" s="18">
        <v>1</v>
      </c>
      <c r="J850" s="18">
        <f>Transaction[[#This Row],[quantity]]*VLOOKUP(Transaction[[#This Row],[item_id]],Item[#All],3,TRUE)</f>
        <v>177000</v>
      </c>
      <c r="K850" s="18">
        <v>53499</v>
      </c>
    </row>
    <row r="851" spans="1:11" ht="12.75">
      <c r="A851" s="24" t="s">
        <v>1662</v>
      </c>
      <c r="B851" s="32" t="str">
        <f>RIGHT(Transaction[[#This Row],[timestamp]],5)</f>
        <v>21:02</v>
      </c>
      <c r="C851" s="24">
        <f>DATEVALUE(LEFT(Transaction[[#This Row],[timestamp]],10))</f>
        <v>44336</v>
      </c>
      <c r="D851" s="22" t="str">
        <f>TEXT(WEEKDAY(LEFT(Transaction[[#This Row],[timestamp]],10)),"dddd")</f>
        <v>Thursday</v>
      </c>
      <c r="E851" s="18" t="s">
        <v>1663</v>
      </c>
      <c r="F851" s="18">
        <v>3</v>
      </c>
      <c r="G851" s="18">
        <v>3001</v>
      </c>
      <c r="H851" s="18" t="str">
        <f>LEFT(Transaction[[#This Row],[item_id]],2)</f>
        <v>30</v>
      </c>
      <c r="I851" s="18">
        <v>1</v>
      </c>
      <c r="J851" s="18">
        <f>Transaction[[#This Row],[quantity]]*VLOOKUP(Transaction[[#This Row],[item_id]],Item[#All],3,TRUE)</f>
        <v>8500000</v>
      </c>
      <c r="K851" s="18">
        <v>62540</v>
      </c>
    </row>
    <row r="852" spans="1:11" ht="12.75">
      <c r="A852" s="24" t="s">
        <v>1664</v>
      </c>
      <c r="B852" s="32" t="str">
        <f>RIGHT(Transaction[[#This Row],[timestamp]],5)</f>
        <v>23:04</v>
      </c>
      <c r="C852" s="24">
        <f>DATEVALUE(LEFT(Transaction[[#This Row],[timestamp]],10))</f>
        <v>44336</v>
      </c>
      <c r="D852" s="22" t="str">
        <f>TEXT(WEEKDAY(LEFT(Transaction[[#This Row],[timestamp]],10)),"dddd")</f>
        <v>Thursday</v>
      </c>
      <c r="E852" s="18" t="s">
        <v>1665</v>
      </c>
      <c r="F852" s="18">
        <v>3</v>
      </c>
      <c r="G852" s="18">
        <v>4004</v>
      </c>
      <c r="H852" s="18" t="str">
        <f>LEFT(Transaction[[#This Row],[item_id]],2)</f>
        <v>40</v>
      </c>
      <c r="I852" s="18">
        <v>1</v>
      </c>
      <c r="J852" s="18">
        <f>Transaction[[#This Row],[quantity]]*VLOOKUP(Transaction[[#This Row],[item_id]],Item[#All],3,TRUE)</f>
        <v>685000</v>
      </c>
      <c r="K852" s="18">
        <v>49333</v>
      </c>
    </row>
    <row r="853" spans="1:11" ht="12.75">
      <c r="A853" s="24" t="s">
        <v>1666</v>
      </c>
      <c r="B853" s="32" t="str">
        <f>RIGHT(Transaction[[#This Row],[timestamp]],5)</f>
        <v>23:09</v>
      </c>
      <c r="C853" s="24">
        <f>DATEVALUE(LEFT(Transaction[[#This Row],[timestamp]],10))</f>
        <v>44336</v>
      </c>
      <c r="D853" s="22" t="str">
        <f>TEXT(WEEKDAY(LEFT(Transaction[[#This Row],[timestamp]],10)),"dddd")</f>
        <v>Thursday</v>
      </c>
      <c r="E853" s="18" t="s">
        <v>1667</v>
      </c>
      <c r="F853" s="18">
        <v>3</v>
      </c>
      <c r="G853" s="18">
        <v>4003</v>
      </c>
      <c r="H853" s="18" t="str">
        <f>LEFT(Transaction[[#This Row],[item_id]],2)</f>
        <v>40</v>
      </c>
      <c r="I853" s="18">
        <v>1</v>
      </c>
      <c r="J853" s="18">
        <f>Transaction[[#This Row],[quantity]]*VLOOKUP(Transaction[[#This Row],[item_id]],Item[#All],3,TRUE)</f>
        <v>445000</v>
      </c>
      <c r="K853" s="19">
        <v>46939</v>
      </c>
    </row>
    <row r="854" spans="1:11" ht="12.75">
      <c r="A854" s="24" t="s">
        <v>1668</v>
      </c>
      <c r="B854" s="32" t="str">
        <f>RIGHT(Transaction[[#This Row],[timestamp]],5)</f>
        <v>09:30</v>
      </c>
      <c r="C854" s="24">
        <f>DATEVALUE(LEFT(Transaction[[#This Row],[timestamp]],10))</f>
        <v>44337</v>
      </c>
      <c r="D854" s="22" t="str">
        <f>TEXT(WEEKDAY(LEFT(Transaction[[#This Row],[timestamp]],10)),"dddd")</f>
        <v>Friday</v>
      </c>
      <c r="E854" s="18" t="s">
        <v>1669</v>
      </c>
      <c r="F854" s="18">
        <v>3</v>
      </c>
      <c r="G854" s="18">
        <v>4001</v>
      </c>
      <c r="H854" s="18" t="str">
        <f>LEFT(Transaction[[#This Row],[item_id]],2)</f>
        <v>40</v>
      </c>
      <c r="I854" s="18">
        <v>1</v>
      </c>
      <c r="J854" s="18">
        <f>Transaction[[#This Row],[quantity]]*VLOOKUP(Transaction[[#This Row],[item_id]],Item[#All],3,TRUE)</f>
        <v>177000</v>
      </c>
      <c r="K854" s="18">
        <v>49000</v>
      </c>
    </row>
    <row r="855" spans="1:11" ht="12.75">
      <c r="A855" s="24" t="s">
        <v>1670</v>
      </c>
      <c r="B855" s="32" t="str">
        <f>RIGHT(Transaction[[#This Row],[timestamp]],5)</f>
        <v>10:41</v>
      </c>
      <c r="C855" s="24">
        <f>DATEVALUE(LEFT(Transaction[[#This Row],[timestamp]],10))</f>
        <v>44337</v>
      </c>
      <c r="D855" s="22" t="str">
        <f>TEXT(WEEKDAY(LEFT(Transaction[[#This Row],[timestamp]],10)),"dddd")</f>
        <v>Friday</v>
      </c>
      <c r="E855" s="18" t="s">
        <v>1671</v>
      </c>
      <c r="F855" s="18">
        <v>3</v>
      </c>
      <c r="G855" s="18">
        <v>1004</v>
      </c>
      <c r="H855" s="18" t="str">
        <f>LEFT(Transaction[[#This Row],[item_id]],2)</f>
        <v>10</v>
      </c>
      <c r="I855" s="18">
        <v>1</v>
      </c>
      <c r="J855" s="18">
        <f>Transaction[[#This Row],[quantity]]*VLOOKUP(Transaction[[#This Row],[item_id]],Item[#All],3,TRUE)</f>
        <v>2690000</v>
      </c>
      <c r="K855" s="19">
        <v>47844</v>
      </c>
    </row>
    <row r="856" spans="1:11" ht="12.75">
      <c r="A856" s="24" t="s">
        <v>1672</v>
      </c>
      <c r="B856" s="32" t="str">
        <f>RIGHT(Transaction[[#This Row],[timestamp]],5)</f>
        <v>12:15</v>
      </c>
      <c r="C856" s="24">
        <f>DATEVALUE(LEFT(Transaction[[#This Row],[timestamp]],10))</f>
        <v>44337</v>
      </c>
      <c r="D856" s="22" t="str">
        <f>TEXT(WEEKDAY(LEFT(Transaction[[#This Row],[timestamp]],10)),"dddd")</f>
        <v>Friday</v>
      </c>
      <c r="E856" s="18" t="s">
        <v>1673</v>
      </c>
      <c r="F856" s="18">
        <v>3</v>
      </c>
      <c r="G856" s="18">
        <v>4001</v>
      </c>
      <c r="H856" s="18" t="str">
        <f>LEFT(Transaction[[#This Row],[item_id]],2)</f>
        <v>40</v>
      </c>
      <c r="I856" s="18">
        <v>1</v>
      </c>
      <c r="J856" s="18">
        <f>Transaction[[#This Row],[quantity]]*VLOOKUP(Transaction[[#This Row],[item_id]],Item[#All],3,TRUE)</f>
        <v>177000</v>
      </c>
      <c r="K856" s="18">
        <v>57157</v>
      </c>
    </row>
    <row r="857" spans="1:11" ht="12.75">
      <c r="A857" s="24" t="s">
        <v>1674</v>
      </c>
      <c r="B857" s="32" t="str">
        <f>RIGHT(Transaction[[#This Row],[timestamp]],5)</f>
        <v>20:06</v>
      </c>
      <c r="C857" s="24">
        <f>DATEVALUE(LEFT(Transaction[[#This Row],[timestamp]],10))</f>
        <v>44337</v>
      </c>
      <c r="D857" s="22" t="str">
        <f>TEXT(WEEKDAY(LEFT(Transaction[[#This Row],[timestamp]],10)),"dddd")</f>
        <v>Friday</v>
      </c>
      <c r="E857" s="18" t="s">
        <v>1675</v>
      </c>
      <c r="F857" s="18">
        <v>3</v>
      </c>
      <c r="G857" s="18">
        <v>1002</v>
      </c>
      <c r="H857" s="18" t="str">
        <f>LEFT(Transaction[[#This Row],[item_id]],2)</f>
        <v>10</v>
      </c>
      <c r="I857" s="18">
        <v>1</v>
      </c>
      <c r="J857" s="18">
        <f>Transaction[[#This Row],[quantity]]*VLOOKUP(Transaction[[#This Row],[item_id]],Item[#All],3,TRUE)</f>
        <v>3990000</v>
      </c>
      <c r="K857" s="18">
        <v>54974</v>
      </c>
    </row>
    <row r="858" spans="1:11" ht="12.75">
      <c r="A858" s="24" t="s">
        <v>1676</v>
      </c>
      <c r="B858" s="32" t="str">
        <f>RIGHT(Transaction[[#This Row],[timestamp]],5)</f>
        <v>20:11</v>
      </c>
      <c r="C858" s="24">
        <f>DATEVALUE(LEFT(Transaction[[#This Row],[timestamp]],10))</f>
        <v>44337</v>
      </c>
      <c r="D858" s="22" t="str">
        <f>TEXT(WEEKDAY(LEFT(Transaction[[#This Row],[timestamp]],10)),"dddd")</f>
        <v>Friday</v>
      </c>
      <c r="E858" s="18" t="s">
        <v>1677</v>
      </c>
      <c r="F858" s="18">
        <v>3</v>
      </c>
      <c r="G858" s="18">
        <v>3004</v>
      </c>
      <c r="H858" s="18" t="str">
        <f>LEFT(Transaction[[#This Row],[item_id]],2)</f>
        <v>30</v>
      </c>
      <c r="I858" s="18">
        <v>1</v>
      </c>
      <c r="J858" s="18">
        <f>Transaction[[#This Row],[quantity]]*VLOOKUP(Transaction[[#This Row],[item_id]],Item[#All],3,TRUE)</f>
        <v>170000</v>
      </c>
      <c r="K858" s="18">
        <v>50070</v>
      </c>
    </row>
    <row r="859" spans="1:11" ht="12.75">
      <c r="A859" s="24" t="s">
        <v>1678</v>
      </c>
      <c r="B859" s="32" t="str">
        <f>RIGHT(Transaction[[#This Row],[timestamp]],5)</f>
        <v>21:50</v>
      </c>
      <c r="C859" s="24">
        <f>DATEVALUE(LEFT(Transaction[[#This Row],[timestamp]],10))</f>
        <v>44337</v>
      </c>
      <c r="D859" s="22" t="str">
        <f>TEXT(WEEKDAY(LEFT(Transaction[[#This Row],[timestamp]],10)),"dddd")</f>
        <v>Friday</v>
      </c>
      <c r="E859" s="18" t="s">
        <v>1679</v>
      </c>
      <c r="F859" s="18">
        <v>3</v>
      </c>
      <c r="G859" s="18">
        <v>4002</v>
      </c>
      <c r="H859" s="18" t="str">
        <f>LEFT(Transaction[[#This Row],[item_id]],2)</f>
        <v>40</v>
      </c>
      <c r="I859" s="18">
        <v>1</v>
      </c>
      <c r="J859" s="18">
        <f>Transaction[[#This Row],[quantity]]*VLOOKUP(Transaction[[#This Row],[item_id]],Item[#All],3,TRUE)</f>
        <v>350000</v>
      </c>
      <c r="K859" s="19">
        <v>48369</v>
      </c>
    </row>
    <row r="860" spans="1:11" ht="12.75">
      <c r="A860" s="24" t="s">
        <v>1680</v>
      </c>
      <c r="B860" s="32" t="str">
        <f>RIGHT(Transaction[[#This Row],[timestamp]],5)</f>
        <v>00:05</v>
      </c>
      <c r="C860" s="24">
        <f>DATEVALUE(LEFT(Transaction[[#This Row],[timestamp]],10))</f>
        <v>44338</v>
      </c>
      <c r="D860" s="22" t="str">
        <f>TEXT(WEEKDAY(LEFT(Transaction[[#This Row],[timestamp]],10)),"dddd")</f>
        <v>Saturday</v>
      </c>
      <c r="E860" s="18" t="s">
        <v>1681</v>
      </c>
      <c r="F860" s="18">
        <v>4</v>
      </c>
      <c r="G860" s="18">
        <v>4003</v>
      </c>
      <c r="H860" s="18" t="str">
        <f>LEFT(Transaction[[#This Row],[item_id]],2)</f>
        <v>40</v>
      </c>
      <c r="I860" s="18">
        <v>1</v>
      </c>
      <c r="J860" s="18">
        <f>Transaction[[#This Row],[quantity]]*VLOOKUP(Transaction[[#This Row],[item_id]],Item[#All],3,TRUE)</f>
        <v>445000</v>
      </c>
      <c r="K860" s="18">
        <v>63985</v>
      </c>
    </row>
    <row r="861" spans="1:11" ht="12.75">
      <c r="A861" s="24" t="s">
        <v>1682</v>
      </c>
      <c r="B861" s="32" t="str">
        <f>RIGHT(Transaction[[#This Row],[timestamp]],5)</f>
        <v>00:07</v>
      </c>
      <c r="C861" s="24">
        <f>DATEVALUE(LEFT(Transaction[[#This Row],[timestamp]],10))</f>
        <v>44338</v>
      </c>
      <c r="D861" s="22" t="str">
        <f>TEXT(WEEKDAY(LEFT(Transaction[[#This Row],[timestamp]],10)),"dddd")</f>
        <v>Saturday</v>
      </c>
      <c r="E861" s="18" t="s">
        <v>1683</v>
      </c>
      <c r="F861" s="18">
        <v>3</v>
      </c>
      <c r="G861" s="18">
        <v>4002</v>
      </c>
      <c r="H861" s="18" t="str">
        <f>LEFT(Transaction[[#This Row],[item_id]],2)</f>
        <v>40</v>
      </c>
      <c r="I861" s="18">
        <v>1</v>
      </c>
      <c r="J861" s="18">
        <f>Transaction[[#This Row],[quantity]]*VLOOKUP(Transaction[[#This Row],[item_id]],Item[#All],3,TRUE)</f>
        <v>350000</v>
      </c>
      <c r="K861" s="18">
        <v>58217</v>
      </c>
    </row>
    <row r="862" spans="1:11" ht="12.75">
      <c r="A862" s="24" t="s">
        <v>1684</v>
      </c>
      <c r="B862" s="32" t="str">
        <f>RIGHT(Transaction[[#This Row],[timestamp]],5)</f>
        <v>00:09</v>
      </c>
      <c r="C862" s="24">
        <f>DATEVALUE(LEFT(Transaction[[#This Row],[timestamp]],10))</f>
        <v>44338</v>
      </c>
      <c r="D862" s="22" t="str">
        <f>TEXT(WEEKDAY(LEFT(Transaction[[#This Row],[timestamp]],10)),"dddd")</f>
        <v>Saturday</v>
      </c>
      <c r="E862" s="18" t="s">
        <v>1685</v>
      </c>
      <c r="F862" s="18">
        <v>3</v>
      </c>
      <c r="G862" s="18">
        <v>2004</v>
      </c>
      <c r="H862" s="18" t="str">
        <f>LEFT(Transaction[[#This Row],[item_id]],2)</f>
        <v>20</v>
      </c>
      <c r="I862" s="18">
        <v>1</v>
      </c>
      <c r="J862" s="18">
        <f>Transaction[[#This Row],[quantity]]*VLOOKUP(Transaction[[#This Row],[item_id]],Item[#All],3,TRUE)</f>
        <v>4090000</v>
      </c>
      <c r="K862" s="18">
        <v>53384</v>
      </c>
    </row>
    <row r="863" spans="1:11" ht="12.75">
      <c r="A863" s="24" t="s">
        <v>1686</v>
      </c>
      <c r="B863" s="32" t="str">
        <f>RIGHT(Transaction[[#This Row],[timestamp]],5)</f>
        <v>12:23</v>
      </c>
      <c r="C863" s="24">
        <f>DATEVALUE(LEFT(Transaction[[#This Row],[timestamp]],10))</f>
        <v>44338</v>
      </c>
      <c r="D863" s="22" t="str">
        <f>TEXT(WEEKDAY(LEFT(Transaction[[#This Row],[timestamp]],10)),"dddd")</f>
        <v>Saturday</v>
      </c>
      <c r="E863" s="18" t="s">
        <v>1687</v>
      </c>
      <c r="F863" s="18">
        <v>3</v>
      </c>
      <c r="G863" s="18">
        <v>4005</v>
      </c>
      <c r="H863" s="18" t="str">
        <f>LEFT(Transaction[[#This Row],[item_id]],2)</f>
        <v>40</v>
      </c>
      <c r="I863" s="18">
        <v>5</v>
      </c>
      <c r="J863" s="18">
        <f>Transaction[[#This Row],[quantity]]*VLOOKUP(Transaction[[#This Row],[item_id]],Item[#All],3,TRUE)</f>
        <v>1100000</v>
      </c>
      <c r="K863" s="18">
        <v>51379</v>
      </c>
    </row>
    <row r="864" spans="1:11" ht="12.75">
      <c r="A864" s="24" t="s">
        <v>1688</v>
      </c>
      <c r="B864" s="32" t="str">
        <f>RIGHT(Transaction[[#This Row],[timestamp]],5)</f>
        <v>13:04</v>
      </c>
      <c r="C864" s="24">
        <f>DATEVALUE(LEFT(Transaction[[#This Row],[timestamp]],10))</f>
        <v>44338</v>
      </c>
      <c r="D864" s="22" t="str">
        <f>TEXT(WEEKDAY(LEFT(Transaction[[#This Row],[timestamp]],10)),"dddd")</f>
        <v>Saturday</v>
      </c>
      <c r="E864" s="18" t="s">
        <v>1689</v>
      </c>
      <c r="F864" s="18">
        <v>3</v>
      </c>
      <c r="G864" s="18">
        <v>4003</v>
      </c>
      <c r="H864" s="18" t="str">
        <f>LEFT(Transaction[[#This Row],[item_id]],2)</f>
        <v>40</v>
      </c>
      <c r="I864" s="18">
        <v>1</v>
      </c>
      <c r="J864" s="18">
        <f>Transaction[[#This Row],[quantity]]*VLOOKUP(Transaction[[#This Row],[item_id]],Item[#All],3,TRUE)</f>
        <v>445000</v>
      </c>
      <c r="K864" s="18">
        <v>63985</v>
      </c>
    </row>
    <row r="865" spans="1:11" ht="12.75">
      <c r="A865" s="24" t="s">
        <v>1690</v>
      </c>
      <c r="B865" s="32" t="str">
        <f>RIGHT(Transaction[[#This Row],[timestamp]],5)</f>
        <v>13:26</v>
      </c>
      <c r="C865" s="24">
        <f>DATEVALUE(LEFT(Transaction[[#This Row],[timestamp]],10))</f>
        <v>44338</v>
      </c>
      <c r="D865" s="22" t="str">
        <f>TEXT(WEEKDAY(LEFT(Transaction[[#This Row],[timestamp]],10)),"dddd")</f>
        <v>Saturday</v>
      </c>
      <c r="E865" s="18" t="s">
        <v>1691</v>
      </c>
      <c r="F865" s="18">
        <v>3</v>
      </c>
      <c r="G865" s="18">
        <v>4003</v>
      </c>
      <c r="H865" s="18" t="str">
        <f>LEFT(Transaction[[#This Row],[item_id]],2)</f>
        <v>40</v>
      </c>
      <c r="I865" s="18">
        <v>1</v>
      </c>
      <c r="J865" s="18">
        <f>Transaction[[#This Row],[quantity]]*VLOOKUP(Transaction[[#This Row],[item_id]],Item[#All],3,TRUE)</f>
        <v>445000</v>
      </c>
      <c r="K865" s="19">
        <v>48451</v>
      </c>
    </row>
    <row r="866" spans="1:11" ht="12.75">
      <c r="A866" s="24" t="s">
        <v>1692</v>
      </c>
      <c r="B866" s="32" t="str">
        <f>RIGHT(Transaction[[#This Row],[timestamp]],5)</f>
        <v>18:09</v>
      </c>
      <c r="C866" s="24">
        <f>DATEVALUE(LEFT(Transaction[[#This Row],[timestamp]],10))</f>
        <v>44338</v>
      </c>
      <c r="D866" s="22" t="str">
        <f>TEXT(WEEKDAY(LEFT(Transaction[[#This Row],[timestamp]],10)),"dddd")</f>
        <v>Saturday</v>
      </c>
      <c r="E866" s="18" t="s">
        <v>1693</v>
      </c>
      <c r="F866" s="18">
        <v>3</v>
      </c>
      <c r="G866" s="18">
        <v>4001</v>
      </c>
      <c r="H866" s="18" t="str">
        <f>LEFT(Transaction[[#This Row],[item_id]],2)</f>
        <v>40</v>
      </c>
      <c r="I866" s="18">
        <v>1</v>
      </c>
      <c r="J866" s="18">
        <f>Transaction[[#This Row],[quantity]]*VLOOKUP(Transaction[[#This Row],[item_id]],Item[#All],3,TRUE)</f>
        <v>177000</v>
      </c>
      <c r="K866" s="19">
        <v>46136</v>
      </c>
    </row>
    <row r="867" spans="1:11" ht="12.75">
      <c r="A867" s="24" t="s">
        <v>1694</v>
      </c>
      <c r="B867" s="32" t="str">
        <f>RIGHT(Transaction[[#This Row],[timestamp]],5)</f>
        <v>20:03</v>
      </c>
      <c r="C867" s="24">
        <f>DATEVALUE(LEFT(Transaction[[#This Row],[timestamp]],10))</f>
        <v>44338</v>
      </c>
      <c r="D867" s="22" t="str">
        <f>TEXT(WEEKDAY(LEFT(Transaction[[#This Row],[timestamp]],10)),"dddd")</f>
        <v>Saturday</v>
      </c>
      <c r="E867" s="18" t="s">
        <v>1695</v>
      </c>
      <c r="F867" s="18">
        <v>2</v>
      </c>
      <c r="G867" s="18">
        <v>4001</v>
      </c>
      <c r="H867" s="18" t="str">
        <f>LEFT(Transaction[[#This Row],[item_id]],2)</f>
        <v>40</v>
      </c>
      <c r="I867" s="18">
        <v>1</v>
      </c>
      <c r="J867" s="18">
        <f>Transaction[[#This Row],[quantity]]*VLOOKUP(Transaction[[#This Row],[item_id]],Item[#All],3,TRUE)</f>
        <v>177000</v>
      </c>
      <c r="K867" s="19">
        <v>48655</v>
      </c>
    </row>
    <row r="868" spans="1:11" ht="12.75">
      <c r="A868" s="24" t="s">
        <v>1696</v>
      </c>
      <c r="B868" s="32" t="str">
        <f>RIGHT(Transaction[[#This Row],[timestamp]],5)</f>
        <v>20:10</v>
      </c>
      <c r="C868" s="24">
        <f>DATEVALUE(LEFT(Transaction[[#This Row],[timestamp]],10))</f>
        <v>44338</v>
      </c>
      <c r="D868" s="22" t="str">
        <f>TEXT(WEEKDAY(LEFT(Transaction[[#This Row],[timestamp]],10)),"dddd")</f>
        <v>Saturday</v>
      </c>
      <c r="E868" s="18" t="s">
        <v>1697</v>
      </c>
      <c r="F868" s="18">
        <v>3</v>
      </c>
      <c r="G868" s="18">
        <v>3002</v>
      </c>
      <c r="H868" s="18" t="str">
        <f>LEFT(Transaction[[#This Row],[item_id]],2)</f>
        <v>30</v>
      </c>
      <c r="I868" s="18">
        <v>1</v>
      </c>
      <c r="J868" s="18">
        <f>Transaction[[#This Row],[quantity]]*VLOOKUP(Transaction[[#This Row],[item_id]],Item[#All],3,TRUE)</f>
        <v>399000</v>
      </c>
      <c r="K868" s="18">
        <v>55792</v>
      </c>
    </row>
    <row r="869" spans="1:11" ht="12.75">
      <c r="A869" s="24" t="s">
        <v>1698</v>
      </c>
      <c r="B869" s="32" t="str">
        <f>RIGHT(Transaction[[#This Row],[timestamp]],5)</f>
        <v>20:45</v>
      </c>
      <c r="C869" s="24">
        <f>DATEVALUE(LEFT(Transaction[[#This Row],[timestamp]],10))</f>
        <v>44338</v>
      </c>
      <c r="D869" s="22" t="str">
        <f>TEXT(WEEKDAY(LEFT(Transaction[[#This Row],[timestamp]],10)),"dddd")</f>
        <v>Saturday</v>
      </c>
      <c r="E869" s="18" t="s">
        <v>1699</v>
      </c>
      <c r="F869" s="18">
        <v>3</v>
      </c>
      <c r="G869" s="18">
        <v>3003</v>
      </c>
      <c r="H869" s="18" t="str">
        <f>LEFT(Transaction[[#This Row],[item_id]],2)</f>
        <v>30</v>
      </c>
      <c r="I869" s="18">
        <v>1</v>
      </c>
      <c r="J869" s="18">
        <f>Transaction[[#This Row],[quantity]]*VLOOKUP(Transaction[[#This Row],[item_id]],Item[#All],3,TRUE)</f>
        <v>5490000</v>
      </c>
      <c r="K869" s="18">
        <v>51783</v>
      </c>
    </row>
    <row r="870" spans="1:11" ht="12.75">
      <c r="A870" s="24" t="s">
        <v>1698</v>
      </c>
      <c r="B870" s="32" t="str">
        <f>RIGHT(Transaction[[#This Row],[timestamp]],5)</f>
        <v>20:45</v>
      </c>
      <c r="C870" s="24">
        <f>DATEVALUE(LEFT(Transaction[[#This Row],[timestamp]],10))</f>
        <v>44338</v>
      </c>
      <c r="D870" s="22" t="str">
        <f>TEXT(WEEKDAY(LEFT(Transaction[[#This Row],[timestamp]],10)),"dddd")</f>
        <v>Saturday</v>
      </c>
      <c r="E870" s="18" t="s">
        <v>1699</v>
      </c>
      <c r="F870" s="18">
        <v>3</v>
      </c>
      <c r="G870" s="18">
        <v>3002</v>
      </c>
      <c r="H870" s="18" t="str">
        <f>LEFT(Transaction[[#This Row],[item_id]],2)</f>
        <v>30</v>
      </c>
      <c r="I870" s="18">
        <v>1</v>
      </c>
      <c r="J870" s="18">
        <f>Transaction[[#This Row],[quantity]]*VLOOKUP(Transaction[[#This Row],[item_id]],Item[#All],3,TRUE)</f>
        <v>399000</v>
      </c>
      <c r="K870" s="18">
        <v>55456</v>
      </c>
    </row>
    <row r="871" spans="1:11" ht="12.75">
      <c r="A871" s="24" t="s">
        <v>1700</v>
      </c>
      <c r="B871" s="32" t="str">
        <f>RIGHT(Transaction[[#This Row],[timestamp]],5)</f>
        <v>21:48</v>
      </c>
      <c r="C871" s="24">
        <f>DATEVALUE(LEFT(Transaction[[#This Row],[timestamp]],10))</f>
        <v>44338</v>
      </c>
      <c r="D871" s="22" t="str">
        <f>TEXT(WEEKDAY(LEFT(Transaction[[#This Row],[timestamp]],10)),"dddd")</f>
        <v>Saturday</v>
      </c>
      <c r="E871" s="18" t="s">
        <v>1701</v>
      </c>
      <c r="F871" s="18">
        <v>3</v>
      </c>
      <c r="G871" s="18">
        <v>3002</v>
      </c>
      <c r="H871" s="18" t="str">
        <f>LEFT(Transaction[[#This Row],[item_id]],2)</f>
        <v>30</v>
      </c>
      <c r="I871" s="18">
        <v>1</v>
      </c>
      <c r="J871" s="18">
        <f>Transaction[[#This Row],[quantity]]*VLOOKUP(Transaction[[#This Row],[item_id]],Item[#All],3,TRUE)</f>
        <v>399000</v>
      </c>
      <c r="K871" s="18">
        <v>60530</v>
      </c>
    </row>
    <row r="872" spans="1:11" ht="12.75">
      <c r="A872" s="24" t="s">
        <v>1702</v>
      </c>
      <c r="B872" s="32" t="str">
        <f>RIGHT(Transaction[[#This Row],[timestamp]],5)</f>
        <v>22:05</v>
      </c>
      <c r="C872" s="24">
        <f>DATEVALUE(LEFT(Transaction[[#This Row],[timestamp]],10))</f>
        <v>44338</v>
      </c>
      <c r="D872" s="22" t="str">
        <f>TEXT(WEEKDAY(LEFT(Transaction[[#This Row],[timestamp]],10)),"dddd")</f>
        <v>Saturday</v>
      </c>
      <c r="E872" s="18" t="s">
        <v>1703</v>
      </c>
      <c r="F872" s="18">
        <v>3</v>
      </c>
      <c r="G872" s="18">
        <v>4002</v>
      </c>
      <c r="H872" s="18" t="str">
        <f>LEFT(Transaction[[#This Row],[item_id]],2)</f>
        <v>40</v>
      </c>
      <c r="I872" s="18">
        <v>1</v>
      </c>
      <c r="J872" s="18">
        <f>Transaction[[#This Row],[quantity]]*VLOOKUP(Transaction[[#This Row],[item_id]],Item[#All],3,TRUE)</f>
        <v>350000</v>
      </c>
      <c r="K872" s="18">
        <v>65697</v>
      </c>
    </row>
    <row r="873" spans="1:11" ht="12.75">
      <c r="A873" s="24" t="s">
        <v>1704</v>
      </c>
      <c r="B873" s="32" t="str">
        <f>RIGHT(Transaction[[#This Row],[timestamp]],5)</f>
        <v>22:07</v>
      </c>
      <c r="C873" s="24">
        <f>DATEVALUE(LEFT(Transaction[[#This Row],[timestamp]],10))</f>
        <v>44338</v>
      </c>
      <c r="D873" s="22" t="str">
        <f>TEXT(WEEKDAY(LEFT(Transaction[[#This Row],[timestamp]],10)),"dddd")</f>
        <v>Saturday</v>
      </c>
      <c r="E873" s="18" t="s">
        <v>1705</v>
      </c>
      <c r="F873" s="18">
        <v>3</v>
      </c>
      <c r="G873" s="18">
        <v>1004</v>
      </c>
      <c r="H873" s="18" t="str">
        <f>LEFT(Transaction[[#This Row],[item_id]],2)</f>
        <v>10</v>
      </c>
      <c r="I873" s="18">
        <v>1</v>
      </c>
      <c r="J873" s="18">
        <f>Transaction[[#This Row],[quantity]]*VLOOKUP(Transaction[[#This Row],[item_id]],Item[#All],3,TRUE)</f>
        <v>2690000</v>
      </c>
      <c r="K873" s="18">
        <v>65797</v>
      </c>
    </row>
    <row r="874" spans="1:11" ht="12.75">
      <c r="A874" s="24" t="s">
        <v>1706</v>
      </c>
      <c r="B874" s="32" t="str">
        <f>RIGHT(Transaction[[#This Row],[timestamp]],5)</f>
        <v>01:02</v>
      </c>
      <c r="C874" s="24">
        <f>DATEVALUE(LEFT(Transaction[[#This Row],[timestamp]],10))</f>
        <v>44339</v>
      </c>
      <c r="D874" s="22" t="str">
        <f>TEXT(WEEKDAY(LEFT(Transaction[[#This Row],[timestamp]],10)),"dddd")</f>
        <v>Sunday</v>
      </c>
      <c r="E874" s="18" t="s">
        <v>1707</v>
      </c>
      <c r="F874" s="18">
        <v>3</v>
      </c>
      <c r="G874" s="18">
        <v>4003</v>
      </c>
      <c r="H874" s="18" t="str">
        <f>LEFT(Transaction[[#This Row],[item_id]],2)</f>
        <v>40</v>
      </c>
      <c r="I874" s="18">
        <v>1</v>
      </c>
      <c r="J874" s="18">
        <f>Transaction[[#This Row],[quantity]]*VLOOKUP(Transaction[[#This Row],[item_id]],Item[#All],3,TRUE)</f>
        <v>445000</v>
      </c>
      <c r="K874" s="19">
        <v>46188</v>
      </c>
    </row>
    <row r="875" spans="1:11" ht="12.75">
      <c r="A875" s="24" t="s">
        <v>1708</v>
      </c>
      <c r="B875" s="32" t="str">
        <f>RIGHT(Transaction[[#This Row],[timestamp]],5)</f>
        <v>01:35</v>
      </c>
      <c r="C875" s="24">
        <f>DATEVALUE(LEFT(Transaction[[#This Row],[timestamp]],10))</f>
        <v>44339</v>
      </c>
      <c r="D875" s="22" t="str">
        <f>TEXT(WEEKDAY(LEFT(Transaction[[#This Row],[timestamp]],10)),"dddd")</f>
        <v>Sunday</v>
      </c>
      <c r="E875" s="18" t="s">
        <v>1709</v>
      </c>
      <c r="F875" s="18">
        <v>3</v>
      </c>
      <c r="G875" s="18">
        <v>3004</v>
      </c>
      <c r="H875" s="18" t="str">
        <f>LEFT(Transaction[[#This Row],[item_id]],2)</f>
        <v>30</v>
      </c>
      <c r="I875" s="18">
        <v>1</v>
      </c>
      <c r="J875" s="18">
        <f>Transaction[[#This Row],[quantity]]*VLOOKUP(Transaction[[#This Row],[item_id]],Item[#All],3,TRUE)</f>
        <v>170000</v>
      </c>
      <c r="K875" s="19">
        <v>47664</v>
      </c>
    </row>
    <row r="876" spans="1:11" ht="12.75">
      <c r="A876" s="24" t="s">
        <v>1708</v>
      </c>
      <c r="B876" s="32" t="str">
        <f>RIGHT(Transaction[[#This Row],[timestamp]],5)</f>
        <v>01:35</v>
      </c>
      <c r="C876" s="24">
        <f>DATEVALUE(LEFT(Transaction[[#This Row],[timestamp]],10))</f>
        <v>44339</v>
      </c>
      <c r="D876" s="22" t="str">
        <f>TEXT(WEEKDAY(LEFT(Transaction[[#This Row],[timestamp]],10)),"dddd")</f>
        <v>Sunday</v>
      </c>
      <c r="E876" s="18" t="s">
        <v>1710</v>
      </c>
      <c r="F876" s="18">
        <v>3</v>
      </c>
      <c r="G876" s="18">
        <v>2004</v>
      </c>
      <c r="H876" s="18" t="str">
        <f>LEFT(Transaction[[#This Row],[item_id]],2)</f>
        <v>20</v>
      </c>
      <c r="I876" s="18">
        <v>1</v>
      </c>
      <c r="J876" s="18">
        <f>Transaction[[#This Row],[quantity]]*VLOOKUP(Transaction[[#This Row],[item_id]],Item[#All],3,TRUE)</f>
        <v>4090000</v>
      </c>
      <c r="K876" s="19">
        <v>47707</v>
      </c>
    </row>
    <row r="877" spans="1:11" ht="12.75">
      <c r="A877" s="24" t="s">
        <v>1711</v>
      </c>
      <c r="B877" s="32" t="str">
        <f>RIGHT(Transaction[[#This Row],[timestamp]],5)</f>
        <v>06:15</v>
      </c>
      <c r="C877" s="24">
        <f>DATEVALUE(LEFT(Transaction[[#This Row],[timestamp]],10))</f>
        <v>44339</v>
      </c>
      <c r="D877" s="22" t="str">
        <f>TEXT(WEEKDAY(LEFT(Transaction[[#This Row],[timestamp]],10)),"dddd")</f>
        <v>Sunday</v>
      </c>
      <c r="E877" s="18" t="s">
        <v>1712</v>
      </c>
      <c r="F877" s="18">
        <v>3</v>
      </c>
      <c r="G877" s="18">
        <v>1004</v>
      </c>
      <c r="H877" s="18" t="str">
        <f>LEFT(Transaction[[#This Row],[item_id]],2)</f>
        <v>10</v>
      </c>
      <c r="I877" s="18">
        <v>1</v>
      </c>
      <c r="J877" s="18">
        <f>Transaction[[#This Row],[quantity]]*VLOOKUP(Transaction[[#This Row],[item_id]],Item[#All],3,TRUE)</f>
        <v>2690000</v>
      </c>
      <c r="K877" s="18">
        <v>49688</v>
      </c>
    </row>
    <row r="878" spans="1:11" ht="12.75">
      <c r="A878" s="24" t="s">
        <v>1713</v>
      </c>
      <c r="B878" s="32" t="str">
        <f>RIGHT(Transaction[[#This Row],[timestamp]],5)</f>
        <v>08:06</v>
      </c>
      <c r="C878" s="24">
        <f>DATEVALUE(LEFT(Transaction[[#This Row],[timestamp]],10))</f>
        <v>44339</v>
      </c>
      <c r="D878" s="22" t="str">
        <f>TEXT(WEEKDAY(LEFT(Transaction[[#This Row],[timestamp]],10)),"dddd")</f>
        <v>Sunday</v>
      </c>
      <c r="E878" s="18" t="s">
        <v>1714</v>
      </c>
      <c r="F878" s="18">
        <v>3</v>
      </c>
      <c r="G878" s="18">
        <v>4003</v>
      </c>
      <c r="H878" s="18" t="str">
        <f>LEFT(Transaction[[#This Row],[item_id]],2)</f>
        <v>40</v>
      </c>
      <c r="I878" s="18">
        <v>1</v>
      </c>
      <c r="J878" s="18">
        <f>Transaction[[#This Row],[quantity]]*VLOOKUP(Transaction[[#This Row],[item_id]],Item[#All],3,TRUE)</f>
        <v>445000</v>
      </c>
      <c r="K878" s="18">
        <v>49584</v>
      </c>
    </row>
    <row r="879" spans="1:11" ht="12.75">
      <c r="A879" s="24" t="s">
        <v>1715</v>
      </c>
      <c r="B879" s="32" t="str">
        <f>RIGHT(Transaction[[#This Row],[timestamp]],5)</f>
        <v>09:09</v>
      </c>
      <c r="C879" s="24">
        <f>DATEVALUE(LEFT(Transaction[[#This Row],[timestamp]],10))</f>
        <v>44339</v>
      </c>
      <c r="D879" s="22" t="str">
        <f>TEXT(WEEKDAY(LEFT(Transaction[[#This Row],[timestamp]],10)),"dddd")</f>
        <v>Sunday</v>
      </c>
      <c r="E879" s="18" t="s">
        <v>1716</v>
      </c>
      <c r="F879" s="18">
        <v>3</v>
      </c>
      <c r="G879" s="18">
        <v>3002</v>
      </c>
      <c r="H879" s="18" t="str">
        <f>LEFT(Transaction[[#This Row],[item_id]],2)</f>
        <v>30</v>
      </c>
      <c r="I879" s="18">
        <v>1</v>
      </c>
      <c r="J879" s="18">
        <f>Transaction[[#This Row],[quantity]]*VLOOKUP(Transaction[[#This Row],[item_id]],Item[#All],3,TRUE)</f>
        <v>399000</v>
      </c>
      <c r="K879" s="18">
        <v>63784</v>
      </c>
    </row>
    <row r="880" spans="1:11" ht="12.75">
      <c r="A880" s="24" t="s">
        <v>1715</v>
      </c>
      <c r="B880" s="32" t="str">
        <f>RIGHT(Transaction[[#This Row],[timestamp]],5)</f>
        <v>09:09</v>
      </c>
      <c r="C880" s="24">
        <f>DATEVALUE(LEFT(Transaction[[#This Row],[timestamp]],10))</f>
        <v>44339</v>
      </c>
      <c r="D880" s="22" t="str">
        <f>TEXT(WEEKDAY(LEFT(Transaction[[#This Row],[timestamp]],10)),"dddd")</f>
        <v>Sunday</v>
      </c>
      <c r="E880" s="18" t="s">
        <v>1716</v>
      </c>
      <c r="F880" s="18">
        <v>3</v>
      </c>
      <c r="G880" s="18">
        <v>4001</v>
      </c>
      <c r="H880" s="18" t="str">
        <f>LEFT(Transaction[[#This Row],[item_id]],2)</f>
        <v>40</v>
      </c>
      <c r="I880" s="18">
        <v>1</v>
      </c>
      <c r="J880" s="18">
        <f>Transaction[[#This Row],[quantity]]*VLOOKUP(Transaction[[#This Row],[item_id]],Item[#All],3,TRUE)</f>
        <v>177000</v>
      </c>
      <c r="K880" s="18">
        <v>64233</v>
      </c>
    </row>
    <row r="881" spans="1:11" ht="12.75">
      <c r="A881" s="24" t="s">
        <v>1717</v>
      </c>
      <c r="B881" s="32" t="str">
        <f>RIGHT(Transaction[[#This Row],[timestamp]],5)</f>
        <v>12:22</v>
      </c>
      <c r="C881" s="24">
        <f>DATEVALUE(LEFT(Transaction[[#This Row],[timestamp]],10))</f>
        <v>44339</v>
      </c>
      <c r="D881" s="22" t="str">
        <f>TEXT(WEEKDAY(LEFT(Transaction[[#This Row],[timestamp]],10)),"dddd")</f>
        <v>Sunday</v>
      </c>
      <c r="E881" s="18" t="s">
        <v>1718</v>
      </c>
      <c r="F881" s="18">
        <v>3</v>
      </c>
      <c r="G881" s="18">
        <v>3004</v>
      </c>
      <c r="H881" s="18" t="str">
        <f>LEFT(Transaction[[#This Row],[item_id]],2)</f>
        <v>30</v>
      </c>
      <c r="I881" s="18">
        <v>1</v>
      </c>
      <c r="J881" s="18">
        <f>Transaction[[#This Row],[quantity]]*VLOOKUP(Transaction[[#This Row],[item_id]],Item[#All],3,TRUE)</f>
        <v>170000</v>
      </c>
      <c r="K881" s="19">
        <v>48903</v>
      </c>
    </row>
    <row r="882" spans="1:11" ht="12.75">
      <c r="A882" s="24" t="s">
        <v>1719</v>
      </c>
      <c r="B882" s="32" t="str">
        <f>RIGHT(Transaction[[#This Row],[timestamp]],5)</f>
        <v>13:11</v>
      </c>
      <c r="C882" s="24">
        <f>DATEVALUE(LEFT(Transaction[[#This Row],[timestamp]],10))</f>
        <v>44339</v>
      </c>
      <c r="D882" s="22" t="str">
        <f>TEXT(WEEKDAY(LEFT(Transaction[[#This Row],[timestamp]],10)),"dddd")</f>
        <v>Sunday</v>
      </c>
      <c r="E882" s="18" t="s">
        <v>1720</v>
      </c>
      <c r="F882" s="18">
        <v>3</v>
      </c>
      <c r="G882" s="18">
        <v>3003</v>
      </c>
      <c r="H882" s="18" t="str">
        <f>LEFT(Transaction[[#This Row],[item_id]],2)</f>
        <v>30</v>
      </c>
      <c r="I882" s="18">
        <v>1</v>
      </c>
      <c r="J882" s="18">
        <f>Transaction[[#This Row],[quantity]]*VLOOKUP(Transaction[[#This Row],[item_id]],Item[#All],3,TRUE)</f>
        <v>5490000</v>
      </c>
      <c r="K882" s="18">
        <v>65312</v>
      </c>
    </row>
    <row r="883" spans="1:11" ht="12.75">
      <c r="A883" s="24" t="s">
        <v>1721</v>
      </c>
      <c r="B883" s="32" t="str">
        <f>RIGHT(Transaction[[#This Row],[timestamp]],5)</f>
        <v>15:08</v>
      </c>
      <c r="C883" s="24">
        <f>DATEVALUE(LEFT(Transaction[[#This Row],[timestamp]],10))</f>
        <v>44339</v>
      </c>
      <c r="D883" s="22" t="str">
        <f>TEXT(WEEKDAY(LEFT(Transaction[[#This Row],[timestamp]],10)),"dddd")</f>
        <v>Sunday</v>
      </c>
      <c r="E883" s="18" t="s">
        <v>1722</v>
      </c>
      <c r="F883" s="18">
        <v>3</v>
      </c>
      <c r="G883" s="18">
        <v>4003</v>
      </c>
      <c r="H883" s="18" t="str">
        <f>LEFT(Transaction[[#This Row],[item_id]],2)</f>
        <v>40</v>
      </c>
      <c r="I883" s="18">
        <v>4</v>
      </c>
      <c r="J883" s="18">
        <f>Transaction[[#This Row],[quantity]]*VLOOKUP(Transaction[[#This Row],[item_id]],Item[#All],3,TRUE)</f>
        <v>1780000</v>
      </c>
      <c r="K883" s="18">
        <v>53632</v>
      </c>
    </row>
    <row r="884" spans="1:11" ht="12.75">
      <c r="A884" s="24" t="s">
        <v>1721</v>
      </c>
      <c r="B884" s="32" t="str">
        <f>RIGHT(Transaction[[#This Row],[timestamp]],5)</f>
        <v>15:08</v>
      </c>
      <c r="C884" s="24">
        <f>DATEVALUE(LEFT(Transaction[[#This Row],[timestamp]],10))</f>
        <v>44339</v>
      </c>
      <c r="D884" s="22" t="str">
        <f>TEXT(WEEKDAY(LEFT(Transaction[[#This Row],[timestamp]],10)),"dddd")</f>
        <v>Sunday</v>
      </c>
      <c r="E884" s="18" t="s">
        <v>1723</v>
      </c>
      <c r="F884" s="18">
        <v>3</v>
      </c>
      <c r="G884" s="18">
        <v>4005</v>
      </c>
      <c r="H884" s="18" t="str">
        <f>LEFT(Transaction[[#This Row],[item_id]],2)</f>
        <v>40</v>
      </c>
      <c r="I884" s="18">
        <v>1</v>
      </c>
      <c r="J884" s="18">
        <f>Transaction[[#This Row],[quantity]]*VLOOKUP(Transaction[[#This Row],[item_id]],Item[#All],3,TRUE)</f>
        <v>220000</v>
      </c>
      <c r="K884" s="18">
        <v>53691</v>
      </c>
    </row>
    <row r="885" spans="1:11" ht="12.75">
      <c r="A885" s="24" t="s">
        <v>1724</v>
      </c>
      <c r="B885" s="32" t="str">
        <f>RIGHT(Transaction[[#This Row],[timestamp]],5)</f>
        <v>17:16</v>
      </c>
      <c r="C885" s="24">
        <f>DATEVALUE(LEFT(Transaction[[#This Row],[timestamp]],10))</f>
        <v>44339</v>
      </c>
      <c r="D885" s="22" t="str">
        <f>TEXT(WEEKDAY(LEFT(Transaction[[#This Row],[timestamp]],10)),"dddd")</f>
        <v>Sunday</v>
      </c>
      <c r="E885" s="18" t="s">
        <v>1725</v>
      </c>
      <c r="F885" s="18">
        <v>3</v>
      </c>
      <c r="G885" s="18">
        <v>4002</v>
      </c>
      <c r="H885" s="18" t="str">
        <f>LEFT(Transaction[[#This Row],[item_id]],2)</f>
        <v>40</v>
      </c>
      <c r="I885" s="18">
        <v>1</v>
      </c>
      <c r="J885" s="18">
        <f>Transaction[[#This Row],[quantity]]*VLOOKUP(Transaction[[#This Row],[item_id]],Item[#All],3,TRUE)</f>
        <v>350000</v>
      </c>
      <c r="K885" s="18">
        <v>58860</v>
      </c>
    </row>
    <row r="886" spans="1:11" ht="12.75">
      <c r="A886" s="24" t="s">
        <v>1726</v>
      </c>
      <c r="B886" s="32" t="str">
        <f>RIGHT(Transaction[[#This Row],[timestamp]],5)</f>
        <v>20:00</v>
      </c>
      <c r="C886" s="24">
        <f>DATEVALUE(LEFT(Transaction[[#This Row],[timestamp]],10))</f>
        <v>44339</v>
      </c>
      <c r="D886" s="22" t="str">
        <f>TEXT(WEEKDAY(LEFT(Transaction[[#This Row],[timestamp]],10)),"dddd")</f>
        <v>Sunday</v>
      </c>
      <c r="E886" s="18" t="s">
        <v>1727</v>
      </c>
      <c r="F886" s="18">
        <v>3</v>
      </c>
      <c r="G886" s="18">
        <v>4002</v>
      </c>
      <c r="H886" s="18" t="str">
        <f>LEFT(Transaction[[#This Row],[item_id]],2)</f>
        <v>40</v>
      </c>
      <c r="I886" s="18">
        <v>1</v>
      </c>
      <c r="J886" s="18">
        <f>Transaction[[#This Row],[quantity]]*VLOOKUP(Transaction[[#This Row],[item_id]],Item[#All],3,TRUE)</f>
        <v>350000</v>
      </c>
      <c r="K886" s="18">
        <v>54076</v>
      </c>
    </row>
    <row r="887" spans="1:11" ht="12.75">
      <c r="A887" s="24" t="s">
        <v>1728</v>
      </c>
      <c r="B887" s="32" t="str">
        <f>RIGHT(Transaction[[#This Row],[timestamp]],5)</f>
        <v>22:00</v>
      </c>
      <c r="C887" s="24">
        <f>DATEVALUE(LEFT(Transaction[[#This Row],[timestamp]],10))</f>
        <v>44339</v>
      </c>
      <c r="D887" s="22" t="str">
        <f>TEXT(WEEKDAY(LEFT(Transaction[[#This Row],[timestamp]],10)),"dddd")</f>
        <v>Sunday</v>
      </c>
      <c r="E887" s="18" t="s">
        <v>1729</v>
      </c>
      <c r="F887" s="18">
        <v>3</v>
      </c>
      <c r="G887" s="18">
        <v>4005</v>
      </c>
      <c r="H887" s="18" t="str">
        <f>LEFT(Transaction[[#This Row],[item_id]],2)</f>
        <v>40</v>
      </c>
      <c r="I887" s="18">
        <v>1</v>
      </c>
      <c r="J887" s="18">
        <f>Transaction[[#This Row],[quantity]]*VLOOKUP(Transaction[[#This Row],[item_id]],Item[#All],3,TRUE)</f>
        <v>220000</v>
      </c>
      <c r="K887" s="18">
        <v>65312</v>
      </c>
    </row>
    <row r="888" spans="1:11" ht="12.75">
      <c r="A888" s="24" t="s">
        <v>1730</v>
      </c>
      <c r="B888" s="32" t="str">
        <f>RIGHT(Transaction[[#This Row],[timestamp]],5)</f>
        <v>22:04</v>
      </c>
      <c r="C888" s="24">
        <f>DATEVALUE(LEFT(Transaction[[#This Row],[timestamp]],10))</f>
        <v>44339</v>
      </c>
      <c r="D888" s="22" t="str">
        <f>TEXT(WEEKDAY(LEFT(Transaction[[#This Row],[timestamp]],10)),"dddd")</f>
        <v>Sunday</v>
      </c>
      <c r="E888" s="18" t="s">
        <v>1731</v>
      </c>
      <c r="F888" s="18">
        <v>3</v>
      </c>
      <c r="G888" s="18">
        <v>3002</v>
      </c>
      <c r="H888" s="18" t="str">
        <f>LEFT(Transaction[[#This Row],[item_id]],2)</f>
        <v>30</v>
      </c>
      <c r="I888" s="18">
        <v>1</v>
      </c>
      <c r="J888" s="18">
        <f>Transaction[[#This Row],[quantity]]*VLOOKUP(Transaction[[#This Row],[item_id]],Item[#All],3,TRUE)</f>
        <v>399000</v>
      </c>
      <c r="K888" s="18">
        <v>55680</v>
      </c>
    </row>
    <row r="889" spans="1:11" ht="12.75">
      <c r="A889" s="24" t="s">
        <v>1732</v>
      </c>
      <c r="B889" s="32" t="str">
        <f>RIGHT(Transaction[[#This Row],[timestamp]],5)</f>
        <v>23:09</v>
      </c>
      <c r="C889" s="24">
        <f>DATEVALUE(LEFT(Transaction[[#This Row],[timestamp]],10))</f>
        <v>44339</v>
      </c>
      <c r="D889" s="22" t="str">
        <f>TEXT(WEEKDAY(LEFT(Transaction[[#This Row],[timestamp]],10)),"dddd")</f>
        <v>Sunday</v>
      </c>
      <c r="E889" s="18" t="s">
        <v>1733</v>
      </c>
      <c r="F889" s="18">
        <v>3</v>
      </c>
      <c r="G889" s="18">
        <v>3002</v>
      </c>
      <c r="H889" s="18" t="str">
        <f>LEFT(Transaction[[#This Row],[item_id]],2)</f>
        <v>30</v>
      </c>
      <c r="I889" s="18">
        <v>1</v>
      </c>
      <c r="J889" s="18">
        <f>Transaction[[#This Row],[quantity]]*VLOOKUP(Transaction[[#This Row],[item_id]],Item[#All],3,TRUE)</f>
        <v>399000</v>
      </c>
      <c r="K889" s="18">
        <v>51999</v>
      </c>
    </row>
    <row r="890" spans="1:11" ht="12.75">
      <c r="A890" s="24" t="s">
        <v>1732</v>
      </c>
      <c r="B890" s="32" t="str">
        <f>RIGHT(Transaction[[#This Row],[timestamp]],5)</f>
        <v>23:09</v>
      </c>
      <c r="C890" s="24">
        <f>DATEVALUE(LEFT(Transaction[[#This Row],[timestamp]],10))</f>
        <v>44339</v>
      </c>
      <c r="D890" s="22" t="str">
        <f>TEXT(WEEKDAY(LEFT(Transaction[[#This Row],[timestamp]],10)),"dddd")</f>
        <v>Sunday</v>
      </c>
      <c r="E890" s="18" t="s">
        <v>1734</v>
      </c>
      <c r="F890" s="18">
        <v>3</v>
      </c>
      <c r="G890" s="18">
        <v>2002</v>
      </c>
      <c r="H890" s="18" t="str">
        <f>LEFT(Transaction[[#This Row],[item_id]],2)</f>
        <v>20</v>
      </c>
      <c r="I890" s="18">
        <v>1</v>
      </c>
      <c r="J890" s="18">
        <f>Transaction[[#This Row],[quantity]]*VLOOKUP(Transaction[[#This Row],[item_id]],Item[#All],3,TRUE)</f>
        <v>10000000</v>
      </c>
      <c r="K890" s="19">
        <v>48284</v>
      </c>
    </row>
    <row r="891" spans="1:11" ht="12.75">
      <c r="A891" s="24" t="s">
        <v>1735</v>
      </c>
      <c r="B891" s="32" t="str">
        <f>RIGHT(Transaction[[#This Row],[timestamp]],5)</f>
        <v>23:45</v>
      </c>
      <c r="C891" s="24">
        <f>DATEVALUE(LEFT(Transaction[[#This Row],[timestamp]],10))</f>
        <v>44339</v>
      </c>
      <c r="D891" s="22" t="str">
        <f>TEXT(WEEKDAY(LEFT(Transaction[[#This Row],[timestamp]],10)),"dddd")</f>
        <v>Sunday</v>
      </c>
      <c r="E891" s="18" t="s">
        <v>1736</v>
      </c>
      <c r="F891" s="18">
        <v>3</v>
      </c>
      <c r="G891" s="18">
        <v>3004</v>
      </c>
      <c r="H891" s="18" t="str">
        <f>LEFT(Transaction[[#This Row],[item_id]],2)</f>
        <v>30</v>
      </c>
      <c r="I891" s="18">
        <v>2</v>
      </c>
      <c r="J891" s="18">
        <f>Transaction[[#This Row],[quantity]]*VLOOKUP(Transaction[[#This Row],[item_id]],Item[#All],3,TRUE)</f>
        <v>340000</v>
      </c>
      <c r="K891" s="19">
        <v>46187</v>
      </c>
    </row>
    <row r="892" spans="1:11" ht="12.75">
      <c r="A892" s="24" t="s">
        <v>1737</v>
      </c>
      <c r="B892" s="32" t="str">
        <f>RIGHT(Transaction[[#This Row],[timestamp]],5)</f>
        <v>01:38</v>
      </c>
      <c r="C892" s="24">
        <f>DATEVALUE(LEFT(Transaction[[#This Row],[timestamp]],10))</f>
        <v>44340</v>
      </c>
      <c r="D892" s="22" t="str">
        <f>TEXT(WEEKDAY(LEFT(Transaction[[#This Row],[timestamp]],10)),"dddd")</f>
        <v>Monday</v>
      </c>
      <c r="E892" s="18" t="s">
        <v>1738</v>
      </c>
      <c r="F892" s="18">
        <v>3</v>
      </c>
      <c r="G892" s="18">
        <v>4003</v>
      </c>
      <c r="H892" s="18" t="str">
        <f>LEFT(Transaction[[#This Row],[item_id]],2)</f>
        <v>40</v>
      </c>
      <c r="I892" s="18">
        <v>1</v>
      </c>
      <c r="J892" s="18">
        <f>Transaction[[#This Row],[quantity]]*VLOOKUP(Transaction[[#This Row],[item_id]],Item[#All],3,TRUE)</f>
        <v>445000</v>
      </c>
      <c r="K892" s="18">
        <v>57839</v>
      </c>
    </row>
    <row r="893" spans="1:11" ht="12.75">
      <c r="A893" s="24" t="s">
        <v>1739</v>
      </c>
      <c r="B893" s="32" t="str">
        <f>RIGHT(Transaction[[#This Row],[timestamp]],5)</f>
        <v>22:35</v>
      </c>
      <c r="C893" s="24">
        <f>DATEVALUE(LEFT(Transaction[[#This Row],[timestamp]],10))</f>
        <v>44340</v>
      </c>
      <c r="D893" s="22" t="str">
        <f>TEXT(WEEKDAY(LEFT(Transaction[[#This Row],[timestamp]],10)),"dddd")</f>
        <v>Monday</v>
      </c>
      <c r="E893" s="18" t="s">
        <v>1740</v>
      </c>
      <c r="F893" s="18">
        <v>3</v>
      </c>
      <c r="G893" s="18">
        <v>4001</v>
      </c>
      <c r="H893" s="18" t="str">
        <f>LEFT(Transaction[[#This Row],[item_id]],2)</f>
        <v>40</v>
      </c>
      <c r="I893" s="18">
        <v>1</v>
      </c>
      <c r="J893" s="18">
        <f>Transaction[[#This Row],[quantity]]*VLOOKUP(Transaction[[#This Row],[item_id]],Item[#All],3,TRUE)</f>
        <v>177000</v>
      </c>
      <c r="K893" s="18">
        <v>57087</v>
      </c>
    </row>
    <row r="894" spans="1:11" ht="12.75">
      <c r="A894" s="24" t="s">
        <v>1741</v>
      </c>
      <c r="B894" s="32" t="str">
        <f>RIGHT(Transaction[[#This Row],[timestamp]],5)</f>
        <v>22:39</v>
      </c>
      <c r="C894" s="24">
        <f>DATEVALUE(LEFT(Transaction[[#This Row],[timestamp]],10))</f>
        <v>44340</v>
      </c>
      <c r="D894" s="22" t="str">
        <f>TEXT(WEEKDAY(LEFT(Transaction[[#This Row],[timestamp]],10)),"dddd")</f>
        <v>Monday</v>
      </c>
      <c r="E894" s="18" t="s">
        <v>1742</v>
      </c>
      <c r="F894" s="18">
        <v>3</v>
      </c>
      <c r="G894" s="18">
        <v>3002</v>
      </c>
      <c r="H894" s="18" t="str">
        <f>LEFT(Transaction[[#This Row],[item_id]],2)</f>
        <v>30</v>
      </c>
      <c r="I894" s="18">
        <v>1</v>
      </c>
      <c r="J894" s="18">
        <f>Transaction[[#This Row],[quantity]]*VLOOKUP(Transaction[[#This Row],[item_id]],Item[#All],3,TRUE)</f>
        <v>399000</v>
      </c>
      <c r="K894" s="18">
        <v>50190</v>
      </c>
    </row>
    <row r="895" spans="1:11" ht="12.75">
      <c r="A895" s="24" t="s">
        <v>1743</v>
      </c>
      <c r="B895" s="32" t="str">
        <f>RIGHT(Transaction[[#This Row],[timestamp]],5)</f>
        <v>23:10</v>
      </c>
      <c r="C895" s="24">
        <f>DATEVALUE(LEFT(Transaction[[#This Row],[timestamp]],10))</f>
        <v>44340</v>
      </c>
      <c r="D895" s="22" t="str">
        <f>TEXT(WEEKDAY(LEFT(Transaction[[#This Row],[timestamp]],10)),"dddd")</f>
        <v>Monday</v>
      </c>
      <c r="E895" s="18" t="s">
        <v>1744</v>
      </c>
      <c r="F895" s="18">
        <v>3</v>
      </c>
      <c r="G895" s="18">
        <v>4004</v>
      </c>
      <c r="H895" s="18" t="str">
        <f>LEFT(Transaction[[#This Row],[item_id]],2)</f>
        <v>40</v>
      </c>
      <c r="I895" s="18">
        <v>1</v>
      </c>
      <c r="J895" s="18">
        <f>Transaction[[#This Row],[quantity]]*VLOOKUP(Transaction[[#This Row],[item_id]],Item[#All],3,TRUE)</f>
        <v>685000</v>
      </c>
      <c r="K895" s="19">
        <v>48790</v>
      </c>
    </row>
    <row r="896" spans="1:11" ht="12.75">
      <c r="A896" s="24" t="s">
        <v>1745</v>
      </c>
      <c r="B896" s="32" t="str">
        <f>RIGHT(Transaction[[#This Row],[timestamp]],5)</f>
        <v>00:25</v>
      </c>
      <c r="C896" s="24">
        <f>DATEVALUE(LEFT(Transaction[[#This Row],[timestamp]],10))</f>
        <v>44341</v>
      </c>
      <c r="D896" s="22" t="str">
        <f>TEXT(WEEKDAY(LEFT(Transaction[[#This Row],[timestamp]],10)),"dddd")</f>
        <v>Tuesday</v>
      </c>
      <c r="E896" s="18" t="s">
        <v>1746</v>
      </c>
      <c r="F896" s="18">
        <v>3</v>
      </c>
      <c r="G896" s="18">
        <v>2004</v>
      </c>
      <c r="H896" s="18" t="str">
        <f>LEFT(Transaction[[#This Row],[item_id]],2)</f>
        <v>20</v>
      </c>
      <c r="I896" s="18">
        <v>1</v>
      </c>
      <c r="J896" s="18">
        <f>Transaction[[#This Row],[quantity]]*VLOOKUP(Transaction[[#This Row],[item_id]],Item[#All],3,TRUE)</f>
        <v>4090000</v>
      </c>
      <c r="K896" s="18">
        <v>55782</v>
      </c>
    </row>
    <row r="897" spans="1:11" ht="12.75">
      <c r="A897" s="24" t="s">
        <v>1747</v>
      </c>
      <c r="B897" s="32" t="str">
        <f>RIGHT(Transaction[[#This Row],[timestamp]],5)</f>
        <v>00:44</v>
      </c>
      <c r="C897" s="24">
        <f>DATEVALUE(LEFT(Transaction[[#This Row],[timestamp]],10))</f>
        <v>44341</v>
      </c>
      <c r="D897" s="22" t="str">
        <f>TEXT(WEEKDAY(LEFT(Transaction[[#This Row],[timestamp]],10)),"dddd")</f>
        <v>Tuesday</v>
      </c>
      <c r="E897" s="18" t="s">
        <v>1748</v>
      </c>
      <c r="F897" s="18">
        <v>1</v>
      </c>
      <c r="G897" s="18">
        <v>2005</v>
      </c>
      <c r="H897" s="18" t="str">
        <f>LEFT(Transaction[[#This Row],[item_id]],2)</f>
        <v>20</v>
      </c>
      <c r="I897" s="18">
        <v>1</v>
      </c>
      <c r="J897" s="18">
        <f>Transaction[[#This Row],[quantity]]*VLOOKUP(Transaction[[#This Row],[item_id]],Item[#All],3,TRUE)</f>
        <v>20900000</v>
      </c>
      <c r="K897" s="18">
        <v>55953</v>
      </c>
    </row>
    <row r="898" spans="1:11" ht="12.75">
      <c r="A898" s="24" t="s">
        <v>1749</v>
      </c>
      <c r="B898" s="32" t="str">
        <f>RIGHT(Transaction[[#This Row],[timestamp]],5)</f>
        <v>01:04</v>
      </c>
      <c r="C898" s="24">
        <f>DATEVALUE(LEFT(Transaction[[#This Row],[timestamp]],10))</f>
        <v>44341</v>
      </c>
      <c r="D898" s="22" t="str">
        <f>TEXT(WEEKDAY(LEFT(Transaction[[#This Row],[timestamp]],10)),"dddd")</f>
        <v>Tuesday</v>
      </c>
      <c r="E898" s="18" t="s">
        <v>1750</v>
      </c>
      <c r="F898" s="18">
        <v>2</v>
      </c>
      <c r="G898" s="18">
        <v>4005</v>
      </c>
      <c r="H898" s="18" t="str">
        <f>LEFT(Transaction[[#This Row],[item_id]],2)</f>
        <v>40</v>
      </c>
      <c r="I898" s="18">
        <v>8</v>
      </c>
      <c r="J898" s="18">
        <f>Transaction[[#This Row],[quantity]]*VLOOKUP(Transaction[[#This Row],[item_id]],Item[#All],3,TRUE)</f>
        <v>1760000</v>
      </c>
      <c r="K898" s="19">
        <v>46592</v>
      </c>
    </row>
    <row r="899" spans="1:11" ht="12.75">
      <c r="A899" s="24" t="s">
        <v>1751</v>
      </c>
      <c r="B899" s="32" t="str">
        <f>RIGHT(Transaction[[#This Row],[timestamp]],5)</f>
        <v>01:20</v>
      </c>
      <c r="C899" s="24">
        <f>DATEVALUE(LEFT(Transaction[[#This Row],[timestamp]],10))</f>
        <v>44341</v>
      </c>
      <c r="D899" s="22" t="str">
        <f>TEXT(WEEKDAY(LEFT(Transaction[[#This Row],[timestamp]],10)),"dddd")</f>
        <v>Tuesday</v>
      </c>
      <c r="E899" s="18" t="s">
        <v>1752</v>
      </c>
      <c r="F899" s="18">
        <v>3</v>
      </c>
      <c r="G899" s="18">
        <v>4001</v>
      </c>
      <c r="H899" s="18" t="str">
        <f>LEFT(Transaction[[#This Row],[item_id]],2)</f>
        <v>40</v>
      </c>
      <c r="I899" s="18">
        <v>1</v>
      </c>
      <c r="J899" s="18">
        <f>Transaction[[#This Row],[quantity]]*VLOOKUP(Transaction[[#This Row],[item_id]],Item[#All],3,TRUE)</f>
        <v>177000</v>
      </c>
      <c r="K899" s="18">
        <v>49638</v>
      </c>
    </row>
    <row r="900" spans="1:11" ht="12.75">
      <c r="A900" s="24" t="s">
        <v>1753</v>
      </c>
      <c r="B900" s="32" t="str">
        <f>RIGHT(Transaction[[#This Row],[timestamp]],5)</f>
        <v>12:08</v>
      </c>
      <c r="C900" s="24">
        <f>DATEVALUE(LEFT(Transaction[[#This Row],[timestamp]],10))</f>
        <v>44341</v>
      </c>
      <c r="D900" s="22" t="str">
        <f>TEXT(WEEKDAY(LEFT(Transaction[[#This Row],[timestamp]],10)),"dddd")</f>
        <v>Tuesday</v>
      </c>
      <c r="E900" s="18" t="s">
        <v>1754</v>
      </c>
      <c r="F900" s="18">
        <v>3</v>
      </c>
      <c r="G900" s="18">
        <v>4001</v>
      </c>
      <c r="H900" s="18" t="str">
        <f>LEFT(Transaction[[#This Row],[item_id]],2)</f>
        <v>40</v>
      </c>
      <c r="I900" s="18">
        <v>1</v>
      </c>
      <c r="J900" s="18">
        <f>Transaction[[#This Row],[quantity]]*VLOOKUP(Transaction[[#This Row],[item_id]],Item[#All],3,TRUE)</f>
        <v>177000</v>
      </c>
      <c r="K900" s="19">
        <v>49204</v>
      </c>
    </row>
    <row r="901" spans="1:11" ht="12.75">
      <c r="A901" s="24" t="s">
        <v>1755</v>
      </c>
      <c r="B901" s="32" t="str">
        <f>RIGHT(Transaction[[#This Row],[timestamp]],5)</f>
        <v>21:09</v>
      </c>
      <c r="C901" s="24">
        <f>DATEVALUE(LEFT(Transaction[[#This Row],[timestamp]],10))</f>
        <v>44341</v>
      </c>
      <c r="D901" s="22" t="str">
        <f>TEXT(WEEKDAY(LEFT(Transaction[[#This Row],[timestamp]],10)),"dddd")</f>
        <v>Tuesday</v>
      </c>
      <c r="E901" s="18" t="s">
        <v>1756</v>
      </c>
      <c r="F901" s="18">
        <v>3</v>
      </c>
      <c r="G901" s="18">
        <v>4004</v>
      </c>
      <c r="H901" s="18" t="str">
        <f>LEFT(Transaction[[#This Row],[item_id]],2)</f>
        <v>40</v>
      </c>
      <c r="I901" s="18">
        <v>1</v>
      </c>
      <c r="J901" s="18">
        <f>Transaction[[#This Row],[quantity]]*VLOOKUP(Transaction[[#This Row],[item_id]],Item[#All],3,TRUE)</f>
        <v>685000</v>
      </c>
      <c r="K901" s="18">
        <v>57157</v>
      </c>
    </row>
    <row r="902" spans="1:11" ht="12.75">
      <c r="A902" s="24" t="s">
        <v>1755</v>
      </c>
      <c r="B902" s="32" t="str">
        <f>RIGHT(Transaction[[#This Row],[timestamp]],5)</f>
        <v>21:09</v>
      </c>
      <c r="C902" s="24">
        <f>DATEVALUE(LEFT(Transaction[[#This Row],[timestamp]],10))</f>
        <v>44341</v>
      </c>
      <c r="D902" s="22" t="str">
        <f>TEXT(WEEKDAY(LEFT(Transaction[[#This Row],[timestamp]],10)),"dddd")</f>
        <v>Tuesday</v>
      </c>
      <c r="E902" s="18" t="s">
        <v>1757</v>
      </c>
      <c r="F902" s="18">
        <v>3</v>
      </c>
      <c r="G902" s="18">
        <v>4003</v>
      </c>
      <c r="H902" s="18" t="str">
        <f>LEFT(Transaction[[#This Row],[item_id]],2)</f>
        <v>40</v>
      </c>
      <c r="I902" s="18">
        <v>1</v>
      </c>
      <c r="J902" s="18">
        <f>Transaction[[#This Row],[quantity]]*VLOOKUP(Transaction[[#This Row],[item_id]],Item[#All],3,TRUE)</f>
        <v>445000</v>
      </c>
      <c r="K902" s="18">
        <v>50228</v>
      </c>
    </row>
    <row r="903" spans="1:11" ht="12.75">
      <c r="A903" s="24" t="s">
        <v>1758</v>
      </c>
      <c r="B903" s="32" t="str">
        <f>RIGHT(Transaction[[#This Row],[timestamp]],5)</f>
        <v>21:35</v>
      </c>
      <c r="C903" s="24">
        <f>DATEVALUE(LEFT(Transaction[[#This Row],[timestamp]],10))</f>
        <v>44341</v>
      </c>
      <c r="D903" s="22" t="str">
        <f>TEXT(WEEKDAY(LEFT(Transaction[[#This Row],[timestamp]],10)),"dddd")</f>
        <v>Tuesday</v>
      </c>
      <c r="E903" s="18" t="s">
        <v>1759</v>
      </c>
      <c r="F903" s="18">
        <v>3</v>
      </c>
      <c r="G903" s="18">
        <v>3005</v>
      </c>
      <c r="H903" s="18" t="str">
        <f>LEFT(Transaction[[#This Row],[item_id]],2)</f>
        <v>30</v>
      </c>
      <c r="I903" s="18">
        <v>1</v>
      </c>
      <c r="J903" s="18">
        <f>Transaction[[#This Row],[quantity]]*VLOOKUP(Transaction[[#This Row],[item_id]],Item[#All],3,TRUE)</f>
        <v>8990000</v>
      </c>
      <c r="K903" s="18">
        <v>53086</v>
      </c>
    </row>
    <row r="904" spans="1:11" ht="12.75">
      <c r="A904" s="24" t="s">
        <v>1760</v>
      </c>
      <c r="B904" s="32" t="str">
        <f>RIGHT(Transaction[[#This Row],[timestamp]],5)</f>
        <v>22:19</v>
      </c>
      <c r="C904" s="24">
        <f>DATEVALUE(LEFT(Transaction[[#This Row],[timestamp]],10))</f>
        <v>44341</v>
      </c>
      <c r="D904" s="22" t="str">
        <f>TEXT(WEEKDAY(LEFT(Transaction[[#This Row],[timestamp]],10)),"dddd")</f>
        <v>Tuesday</v>
      </c>
      <c r="E904" s="18" t="s">
        <v>1761</v>
      </c>
      <c r="F904" s="18">
        <v>3</v>
      </c>
      <c r="G904" s="18">
        <v>3001</v>
      </c>
      <c r="H904" s="18" t="str">
        <f>LEFT(Transaction[[#This Row],[item_id]],2)</f>
        <v>30</v>
      </c>
      <c r="I904" s="18">
        <v>1</v>
      </c>
      <c r="J904" s="18">
        <f>Transaction[[#This Row],[quantity]]*VLOOKUP(Transaction[[#This Row],[item_id]],Item[#All],3,TRUE)</f>
        <v>8500000</v>
      </c>
      <c r="K904" s="18">
        <v>62687</v>
      </c>
    </row>
    <row r="905" spans="1:11" ht="12.75">
      <c r="A905" s="24" t="s">
        <v>1762</v>
      </c>
      <c r="B905" s="32" t="str">
        <f>RIGHT(Transaction[[#This Row],[timestamp]],5)</f>
        <v>23:37</v>
      </c>
      <c r="C905" s="24">
        <f>DATEVALUE(LEFT(Transaction[[#This Row],[timestamp]],10))</f>
        <v>44341</v>
      </c>
      <c r="D905" s="22" t="str">
        <f>TEXT(WEEKDAY(LEFT(Transaction[[#This Row],[timestamp]],10)),"dddd")</f>
        <v>Tuesday</v>
      </c>
      <c r="E905" s="18" t="s">
        <v>1763</v>
      </c>
      <c r="F905" s="18">
        <v>3</v>
      </c>
      <c r="G905" s="18">
        <v>1005</v>
      </c>
      <c r="H905" s="18" t="str">
        <f>LEFT(Transaction[[#This Row],[item_id]],2)</f>
        <v>10</v>
      </c>
      <c r="I905" s="18">
        <v>1</v>
      </c>
      <c r="J905" s="18">
        <f>Transaction[[#This Row],[quantity]]*VLOOKUP(Transaction[[#This Row],[item_id]],Item[#All],3,TRUE)</f>
        <v>4690000</v>
      </c>
      <c r="K905" s="19">
        <v>46335</v>
      </c>
    </row>
    <row r="906" spans="1:11" ht="12.75">
      <c r="A906" s="24" t="s">
        <v>1764</v>
      </c>
      <c r="B906" s="32" t="str">
        <f>RIGHT(Transaction[[#This Row],[timestamp]],5)</f>
        <v>00:05</v>
      </c>
      <c r="C906" s="24">
        <f>DATEVALUE(LEFT(Transaction[[#This Row],[timestamp]],10))</f>
        <v>44342</v>
      </c>
      <c r="D906" s="22" t="str">
        <f>TEXT(WEEKDAY(LEFT(Transaction[[#This Row],[timestamp]],10)),"dddd")</f>
        <v>Wednesday</v>
      </c>
      <c r="E906" s="18" t="s">
        <v>1765</v>
      </c>
      <c r="F906" s="18">
        <v>3</v>
      </c>
      <c r="G906" s="18">
        <v>4002</v>
      </c>
      <c r="H906" s="18" t="str">
        <f>LEFT(Transaction[[#This Row],[item_id]],2)</f>
        <v>40</v>
      </c>
      <c r="I906" s="18">
        <v>1</v>
      </c>
      <c r="J906" s="18">
        <f>Transaction[[#This Row],[quantity]]*VLOOKUP(Transaction[[#This Row],[item_id]],Item[#All],3,TRUE)</f>
        <v>350000</v>
      </c>
      <c r="K906" s="19">
        <v>47361</v>
      </c>
    </row>
    <row r="907" spans="1:11" ht="12.75">
      <c r="A907" s="24" t="s">
        <v>1764</v>
      </c>
      <c r="B907" s="32" t="str">
        <f>RIGHT(Transaction[[#This Row],[timestamp]],5)</f>
        <v>00:05</v>
      </c>
      <c r="C907" s="24">
        <f>DATEVALUE(LEFT(Transaction[[#This Row],[timestamp]],10))</f>
        <v>44342</v>
      </c>
      <c r="D907" s="22" t="str">
        <f>TEXT(WEEKDAY(LEFT(Transaction[[#This Row],[timestamp]],10)),"dddd")</f>
        <v>Wednesday</v>
      </c>
      <c r="E907" s="18" t="s">
        <v>1766</v>
      </c>
      <c r="F907" s="18">
        <v>3</v>
      </c>
      <c r="G907" s="18">
        <v>4005</v>
      </c>
      <c r="H907" s="18" t="str">
        <f>LEFT(Transaction[[#This Row],[item_id]],2)</f>
        <v>40</v>
      </c>
      <c r="I907" s="18">
        <v>2</v>
      </c>
      <c r="J907" s="18">
        <f>Transaction[[#This Row],[quantity]]*VLOOKUP(Transaction[[#This Row],[item_id]],Item[#All],3,TRUE)</f>
        <v>440000</v>
      </c>
      <c r="K907" s="18">
        <v>53049</v>
      </c>
    </row>
    <row r="908" spans="1:11" ht="12.75">
      <c r="A908" s="24" t="s">
        <v>1767</v>
      </c>
      <c r="B908" s="32" t="str">
        <f>RIGHT(Transaction[[#This Row],[timestamp]],5)</f>
        <v>01:43</v>
      </c>
      <c r="C908" s="24">
        <f>DATEVALUE(LEFT(Transaction[[#This Row],[timestamp]],10))</f>
        <v>44342</v>
      </c>
      <c r="D908" s="22" t="str">
        <f>TEXT(WEEKDAY(LEFT(Transaction[[#This Row],[timestamp]],10)),"dddd")</f>
        <v>Wednesday</v>
      </c>
      <c r="E908" s="18" t="s">
        <v>1768</v>
      </c>
      <c r="F908" s="18">
        <v>3</v>
      </c>
      <c r="G908" s="18">
        <v>3004</v>
      </c>
      <c r="H908" s="18" t="str">
        <f>LEFT(Transaction[[#This Row],[item_id]],2)</f>
        <v>30</v>
      </c>
      <c r="I908" s="18">
        <v>2</v>
      </c>
      <c r="J908" s="18">
        <f>Transaction[[#This Row],[quantity]]*VLOOKUP(Transaction[[#This Row],[item_id]],Item[#All],3,TRUE)</f>
        <v>340000</v>
      </c>
      <c r="K908" s="18">
        <v>53855</v>
      </c>
    </row>
    <row r="909" spans="1:11" ht="12.75">
      <c r="A909" s="24" t="s">
        <v>1769</v>
      </c>
      <c r="B909" s="32" t="str">
        <f>RIGHT(Transaction[[#This Row],[timestamp]],5)</f>
        <v>10:26</v>
      </c>
      <c r="C909" s="24">
        <f>DATEVALUE(LEFT(Transaction[[#This Row],[timestamp]],10))</f>
        <v>44342</v>
      </c>
      <c r="D909" s="22" t="str">
        <f>TEXT(WEEKDAY(LEFT(Transaction[[#This Row],[timestamp]],10)),"dddd")</f>
        <v>Wednesday</v>
      </c>
      <c r="E909" s="18" t="s">
        <v>1770</v>
      </c>
      <c r="F909" s="18">
        <v>3</v>
      </c>
      <c r="G909" s="18">
        <v>3004</v>
      </c>
      <c r="H909" s="18" t="str">
        <f>LEFT(Transaction[[#This Row],[item_id]],2)</f>
        <v>30</v>
      </c>
      <c r="I909" s="18">
        <v>1</v>
      </c>
      <c r="J909" s="18">
        <f>Transaction[[#This Row],[quantity]]*VLOOKUP(Transaction[[#This Row],[item_id]],Item[#All],3,TRUE)</f>
        <v>170000</v>
      </c>
      <c r="K909" s="18">
        <v>50818</v>
      </c>
    </row>
    <row r="910" spans="1:11" ht="12.75">
      <c r="A910" s="24" t="s">
        <v>1771</v>
      </c>
      <c r="B910" s="32" t="str">
        <f>RIGHT(Transaction[[#This Row],[timestamp]],5)</f>
        <v>11:35</v>
      </c>
      <c r="C910" s="24">
        <f>DATEVALUE(LEFT(Transaction[[#This Row],[timestamp]],10))</f>
        <v>44342</v>
      </c>
      <c r="D910" s="22" t="str">
        <f>TEXT(WEEKDAY(LEFT(Transaction[[#This Row],[timestamp]],10)),"dddd")</f>
        <v>Wednesday</v>
      </c>
      <c r="E910" s="18" t="s">
        <v>1772</v>
      </c>
      <c r="F910" s="18">
        <v>3</v>
      </c>
      <c r="G910" s="18">
        <v>3004</v>
      </c>
      <c r="H910" s="18" t="str">
        <f>LEFT(Transaction[[#This Row],[item_id]],2)</f>
        <v>30</v>
      </c>
      <c r="I910" s="18">
        <v>1</v>
      </c>
      <c r="J910" s="18">
        <f>Transaction[[#This Row],[quantity]]*VLOOKUP(Transaction[[#This Row],[item_id]],Item[#All],3,TRUE)</f>
        <v>170000</v>
      </c>
      <c r="K910" s="18">
        <v>51373</v>
      </c>
    </row>
    <row r="911" spans="1:11" ht="12.75">
      <c r="A911" s="24" t="s">
        <v>1773</v>
      </c>
      <c r="B911" s="32" t="str">
        <f>RIGHT(Transaction[[#This Row],[timestamp]],5)</f>
        <v>18:07</v>
      </c>
      <c r="C911" s="24">
        <f>DATEVALUE(LEFT(Transaction[[#This Row],[timestamp]],10))</f>
        <v>44342</v>
      </c>
      <c r="D911" s="22" t="str">
        <f>TEXT(WEEKDAY(LEFT(Transaction[[#This Row],[timestamp]],10)),"dddd")</f>
        <v>Wednesday</v>
      </c>
      <c r="E911" s="18" t="s">
        <v>1774</v>
      </c>
      <c r="F911" s="18">
        <v>3</v>
      </c>
      <c r="G911" s="18">
        <v>1004</v>
      </c>
      <c r="H911" s="18" t="str">
        <f>LEFT(Transaction[[#This Row],[item_id]],2)</f>
        <v>10</v>
      </c>
      <c r="I911" s="18">
        <v>1</v>
      </c>
      <c r="J911" s="18">
        <f>Transaction[[#This Row],[quantity]]*VLOOKUP(Transaction[[#This Row],[item_id]],Item[#All],3,TRUE)</f>
        <v>2690000</v>
      </c>
      <c r="K911" s="19">
        <v>47672</v>
      </c>
    </row>
    <row r="912" spans="1:11" ht="12.75">
      <c r="A912" s="24" t="s">
        <v>1775</v>
      </c>
      <c r="B912" s="32" t="str">
        <f>RIGHT(Transaction[[#This Row],[timestamp]],5)</f>
        <v>20:06</v>
      </c>
      <c r="C912" s="24">
        <f>DATEVALUE(LEFT(Transaction[[#This Row],[timestamp]],10))</f>
        <v>44342</v>
      </c>
      <c r="D912" s="22" t="str">
        <f>TEXT(WEEKDAY(LEFT(Transaction[[#This Row],[timestamp]],10)),"dddd")</f>
        <v>Wednesday</v>
      </c>
      <c r="E912" s="18" t="s">
        <v>1776</v>
      </c>
      <c r="F912" s="18">
        <v>3</v>
      </c>
      <c r="G912" s="18">
        <v>3004</v>
      </c>
      <c r="H912" s="18" t="str">
        <f>LEFT(Transaction[[#This Row],[item_id]],2)</f>
        <v>30</v>
      </c>
      <c r="I912" s="18">
        <v>1</v>
      </c>
      <c r="J912" s="18">
        <f>Transaction[[#This Row],[quantity]]*VLOOKUP(Transaction[[#This Row],[item_id]],Item[#All],3,TRUE)</f>
        <v>170000</v>
      </c>
      <c r="K912" s="18">
        <v>54151</v>
      </c>
    </row>
    <row r="913" spans="1:11" ht="12.75">
      <c r="A913" s="24" t="s">
        <v>1777</v>
      </c>
      <c r="B913" s="32" t="str">
        <f>RIGHT(Transaction[[#This Row],[timestamp]],5)</f>
        <v>21:08</v>
      </c>
      <c r="C913" s="24">
        <f>DATEVALUE(LEFT(Transaction[[#This Row],[timestamp]],10))</f>
        <v>44342</v>
      </c>
      <c r="D913" s="22" t="str">
        <f>TEXT(WEEKDAY(LEFT(Transaction[[#This Row],[timestamp]],10)),"dddd")</f>
        <v>Wednesday</v>
      </c>
      <c r="E913" s="18" t="s">
        <v>1778</v>
      </c>
      <c r="F913" s="18">
        <v>3</v>
      </c>
      <c r="G913" s="18">
        <v>4001</v>
      </c>
      <c r="H913" s="18" t="str">
        <f>LEFT(Transaction[[#This Row],[item_id]],2)</f>
        <v>40</v>
      </c>
      <c r="I913" s="18">
        <v>1</v>
      </c>
      <c r="J913" s="18">
        <f>Transaction[[#This Row],[quantity]]*VLOOKUP(Transaction[[#This Row],[item_id]],Item[#All],3,TRUE)</f>
        <v>177000</v>
      </c>
      <c r="K913" s="18">
        <v>63957</v>
      </c>
    </row>
    <row r="914" spans="1:11" ht="12.75">
      <c r="A914" s="24" t="s">
        <v>1779</v>
      </c>
      <c r="B914" s="32" t="str">
        <f>RIGHT(Transaction[[#This Row],[timestamp]],5)</f>
        <v>00:54</v>
      </c>
      <c r="C914" s="24">
        <f>DATEVALUE(LEFT(Transaction[[#This Row],[timestamp]],10))</f>
        <v>44343</v>
      </c>
      <c r="D914" s="22" t="str">
        <f>TEXT(WEEKDAY(LEFT(Transaction[[#This Row],[timestamp]],10)),"dddd")</f>
        <v>Thursday</v>
      </c>
      <c r="E914" s="18" t="s">
        <v>1780</v>
      </c>
      <c r="F914" s="18">
        <v>3</v>
      </c>
      <c r="G914" s="18">
        <v>1003</v>
      </c>
      <c r="H914" s="18" t="str">
        <f>LEFT(Transaction[[#This Row],[item_id]],2)</f>
        <v>10</v>
      </c>
      <c r="I914" s="18">
        <v>1</v>
      </c>
      <c r="J914" s="18">
        <f>Transaction[[#This Row],[quantity]]*VLOOKUP(Transaction[[#This Row],[item_id]],Item[#All],3,TRUE)</f>
        <v>4290000</v>
      </c>
      <c r="K914" s="18">
        <v>54834</v>
      </c>
    </row>
    <row r="915" spans="1:11" ht="12.75">
      <c r="A915" s="24" t="s">
        <v>1781</v>
      </c>
      <c r="B915" s="32" t="str">
        <f>RIGHT(Transaction[[#This Row],[timestamp]],5)</f>
        <v>12:01</v>
      </c>
      <c r="C915" s="24">
        <f>DATEVALUE(LEFT(Transaction[[#This Row],[timestamp]],10))</f>
        <v>44343</v>
      </c>
      <c r="D915" s="22" t="str">
        <f>TEXT(WEEKDAY(LEFT(Transaction[[#This Row],[timestamp]],10)),"dddd")</f>
        <v>Thursday</v>
      </c>
      <c r="E915" s="18" t="s">
        <v>1782</v>
      </c>
      <c r="F915" s="18">
        <v>3</v>
      </c>
      <c r="G915" s="18">
        <v>4005</v>
      </c>
      <c r="H915" s="18" t="str">
        <f>LEFT(Transaction[[#This Row],[item_id]],2)</f>
        <v>40</v>
      </c>
      <c r="I915" s="18">
        <v>1</v>
      </c>
      <c r="J915" s="18">
        <f>Transaction[[#This Row],[quantity]]*VLOOKUP(Transaction[[#This Row],[item_id]],Item[#All],3,TRUE)</f>
        <v>220000</v>
      </c>
      <c r="K915" s="18">
        <v>76323</v>
      </c>
    </row>
    <row r="916" spans="1:11" ht="12.75">
      <c r="A916" s="24" t="s">
        <v>1783</v>
      </c>
      <c r="B916" s="32" t="str">
        <f>RIGHT(Transaction[[#This Row],[timestamp]],5)</f>
        <v>13:07</v>
      </c>
      <c r="C916" s="24">
        <f>DATEVALUE(LEFT(Transaction[[#This Row],[timestamp]],10))</f>
        <v>44343</v>
      </c>
      <c r="D916" s="22" t="str">
        <f>TEXT(WEEKDAY(LEFT(Transaction[[#This Row],[timestamp]],10)),"dddd")</f>
        <v>Thursday</v>
      </c>
      <c r="E916" s="18" t="s">
        <v>1784</v>
      </c>
      <c r="F916" s="18">
        <v>4</v>
      </c>
      <c r="G916" s="18">
        <v>4005</v>
      </c>
      <c r="H916" s="18" t="str">
        <f>LEFT(Transaction[[#This Row],[item_id]],2)</f>
        <v>40</v>
      </c>
      <c r="I916" s="18">
        <v>1</v>
      </c>
      <c r="J916" s="18">
        <f>Transaction[[#This Row],[quantity]]*VLOOKUP(Transaction[[#This Row],[item_id]],Item[#All],3,TRUE)</f>
        <v>220000</v>
      </c>
      <c r="K916" s="18">
        <v>70860</v>
      </c>
    </row>
    <row r="917" spans="1:11" ht="12.75">
      <c r="A917" s="24" t="s">
        <v>1785</v>
      </c>
      <c r="B917" s="32" t="str">
        <f>RIGHT(Transaction[[#This Row],[timestamp]],5)</f>
        <v>20:10</v>
      </c>
      <c r="C917" s="24">
        <f>DATEVALUE(LEFT(Transaction[[#This Row],[timestamp]],10))</f>
        <v>44343</v>
      </c>
      <c r="D917" s="22" t="str">
        <f>TEXT(WEEKDAY(LEFT(Transaction[[#This Row],[timestamp]],10)),"dddd")</f>
        <v>Thursday</v>
      </c>
      <c r="E917" s="18" t="s">
        <v>1786</v>
      </c>
      <c r="F917" s="18">
        <v>3</v>
      </c>
      <c r="G917" s="18">
        <v>4005</v>
      </c>
      <c r="H917" s="18" t="str">
        <f>LEFT(Transaction[[#This Row],[item_id]],2)</f>
        <v>40</v>
      </c>
      <c r="I917" s="18">
        <v>2</v>
      </c>
      <c r="J917" s="18">
        <f>Transaction[[#This Row],[quantity]]*VLOOKUP(Transaction[[#This Row],[item_id]],Item[#All],3,TRUE)</f>
        <v>440000</v>
      </c>
      <c r="K917" s="18">
        <v>54507</v>
      </c>
    </row>
    <row r="918" spans="1:11" ht="12.75">
      <c r="A918" s="24" t="s">
        <v>1787</v>
      </c>
      <c r="B918" s="32" t="str">
        <f>RIGHT(Transaction[[#This Row],[timestamp]],5)</f>
        <v>21:08</v>
      </c>
      <c r="C918" s="24">
        <f>DATEVALUE(LEFT(Transaction[[#This Row],[timestamp]],10))</f>
        <v>44343</v>
      </c>
      <c r="D918" s="22" t="str">
        <f>TEXT(WEEKDAY(LEFT(Transaction[[#This Row],[timestamp]],10)),"dddd")</f>
        <v>Thursday</v>
      </c>
      <c r="E918" s="18" t="s">
        <v>1788</v>
      </c>
      <c r="F918" s="18">
        <v>3</v>
      </c>
      <c r="G918" s="18">
        <v>4003</v>
      </c>
      <c r="H918" s="18" t="str">
        <f>LEFT(Transaction[[#This Row],[item_id]],2)</f>
        <v>40</v>
      </c>
      <c r="I918" s="18">
        <v>1</v>
      </c>
      <c r="J918" s="18">
        <f>Transaction[[#This Row],[quantity]]*VLOOKUP(Transaction[[#This Row],[item_id]],Item[#All],3,TRUE)</f>
        <v>445000</v>
      </c>
      <c r="K918" s="18">
        <v>54366</v>
      </c>
    </row>
    <row r="919" spans="1:11" ht="12.75">
      <c r="A919" s="24" t="s">
        <v>1789</v>
      </c>
      <c r="B919" s="32" t="str">
        <f>RIGHT(Transaction[[#This Row],[timestamp]],5)</f>
        <v>21:14</v>
      </c>
      <c r="C919" s="24">
        <f>DATEVALUE(LEFT(Transaction[[#This Row],[timestamp]],10))</f>
        <v>44343</v>
      </c>
      <c r="D919" s="22" t="str">
        <f>TEXT(WEEKDAY(LEFT(Transaction[[#This Row],[timestamp]],10)),"dddd")</f>
        <v>Thursday</v>
      </c>
      <c r="E919" s="18" t="s">
        <v>1790</v>
      </c>
      <c r="F919" s="18">
        <v>3</v>
      </c>
      <c r="G919" s="18">
        <v>4003</v>
      </c>
      <c r="H919" s="18" t="str">
        <f>LEFT(Transaction[[#This Row],[item_id]],2)</f>
        <v>40</v>
      </c>
      <c r="I919" s="18">
        <v>1</v>
      </c>
      <c r="J919" s="18">
        <f>Transaction[[#This Row],[quantity]]*VLOOKUP(Transaction[[#This Row],[item_id]],Item[#All],3,TRUE)</f>
        <v>445000</v>
      </c>
      <c r="K919" s="18">
        <v>61334</v>
      </c>
    </row>
    <row r="920" spans="1:11" ht="12.75">
      <c r="A920" s="24" t="s">
        <v>1791</v>
      </c>
      <c r="B920" s="32" t="str">
        <f>RIGHT(Transaction[[#This Row],[timestamp]],5)</f>
        <v>23:02</v>
      </c>
      <c r="C920" s="24">
        <f>DATEVALUE(LEFT(Transaction[[#This Row],[timestamp]],10))</f>
        <v>44343</v>
      </c>
      <c r="D920" s="22" t="str">
        <f>TEXT(WEEKDAY(LEFT(Transaction[[#This Row],[timestamp]],10)),"dddd")</f>
        <v>Thursday</v>
      </c>
      <c r="E920" s="18" t="s">
        <v>1792</v>
      </c>
      <c r="F920" s="18">
        <v>3</v>
      </c>
      <c r="G920" s="18">
        <v>4002</v>
      </c>
      <c r="H920" s="18" t="str">
        <f>LEFT(Transaction[[#This Row],[item_id]],2)</f>
        <v>40</v>
      </c>
      <c r="I920" s="18">
        <v>1</v>
      </c>
      <c r="J920" s="18">
        <f>Transaction[[#This Row],[quantity]]*VLOOKUP(Transaction[[#This Row],[item_id]],Item[#All],3,TRUE)</f>
        <v>350000</v>
      </c>
      <c r="K920" s="19">
        <v>48208</v>
      </c>
    </row>
    <row r="921" spans="1:11" ht="12.75">
      <c r="A921" s="24" t="s">
        <v>1793</v>
      </c>
      <c r="B921" s="32" t="str">
        <f>RIGHT(Transaction[[#This Row],[timestamp]],5)</f>
        <v>00:10</v>
      </c>
      <c r="C921" s="24">
        <f>DATEVALUE(LEFT(Transaction[[#This Row],[timestamp]],10))</f>
        <v>44344</v>
      </c>
      <c r="D921" s="22" t="str">
        <f>TEXT(WEEKDAY(LEFT(Transaction[[#This Row],[timestamp]],10)),"dddd")</f>
        <v>Friday</v>
      </c>
      <c r="E921" s="18" t="s">
        <v>1794</v>
      </c>
      <c r="F921" s="18">
        <v>3</v>
      </c>
      <c r="G921" s="18">
        <v>4001</v>
      </c>
      <c r="H921" s="18" t="str">
        <f>LEFT(Transaction[[#This Row],[item_id]],2)</f>
        <v>40</v>
      </c>
      <c r="I921" s="18">
        <v>1</v>
      </c>
      <c r="J921" s="18">
        <f>Transaction[[#This Row],[quantity]]*VLOOKUP(Transaction[[#This Row],[item_id]],Item[#All],3,TRUE)</f>
        <v>177000</v>
      </c>
      <c r="K921" s="19">
        <v>46187</v>
      </c>
    </row>
    <row r="922" spans="1:11" ht="12.75">
      <c r="A922" s="24" t="s">
        <v>1795</v>
      </c>
      <c r="B922" s="32" t="str">
        <f>RIGHT(Transaction[[#This Row],[timestamp]],5)</f>
        <v>11:21</v>
      </c>
      <c r="C922" s="24">
        <f>DATEVALUE(LEFT(Transaction[[#This Row],[timestamp]],10))</f>
        <v>44344</v>
      </c>
      <c r="D922" s="22" t="str">
        <f>TEXT(WEEKDAY(LEFT(Transaction[[#This Row],[timestamp]],10)),"dddd")</f>
        <v>Friday</v>
      </c>
      <c r="E922" s="18" t="s">
        <v>1796</v>
      </c>
      <c r="F922" s="18">
        <v>3</v>
      </c>
      <c r="G922" s="18">
        <v>4003</v>
      </c>
      <c r="H922" s="18" t="str">
        <f>LEFT(Transaction[[#This Row],[item_id]],2)</f>
        <v>40</v>
      </c>
      <c r="I922" s="18">
        <v>1</v>
      </c>
      <c r="J922" s="18">
        <f>Transaction[[#This Row],[quantity]]*VLOOKUP(Transaction[[#This Row],[item_id]],Item[#All],3,TRUE)</f>
        <v>445000</v>
      </c>
      <c r="K922" s="18">
        <v>60010</v>
      </c>
    </row>
    <row r="923" spans="1:11" ht="12.75">
      <c r="A923" s="24" t="s">
        <v>1797</v>
      </c>
      <c r="B923" s="32" t="str">
        <f>RIGHT(Transaction[[#This Row],[timestamp]],5)</f>
        <v>12:08</v>
      </c>
      <c r="C923" s="24">
        <f>DATEVALUE(LEFT(Transaction[[#This Row],[timestamp]],10))</f>
        <v>44344</v>
      </c>
      <c r="D923" s="22" t="str">
        <f>TEXT(WEEKDAY(LEFT(Transaction[[#This Row],[timestamp]],10)),"dddd")</f>
        <v>Friday</v>
      </c>
      <c r="E923" s="18" t="s">
        <v>1798</v>
      </c>
      <c r="F923" s="18">
        <v>3</v>
      </c>
      <c r="G923" s="18">
        <v>4005</v>
      </c>
      <c r="H923" s="18" t="str">
        <f>LEFT(Transaction[[#This Row],[item_id]],2)</f>
        <v>40</v>
      </c>
      <c r="I923" s="18">
        <v>1</v>
      </c>
      <c r="J923" s="18">
        <f>Transaction[[#This Row],[quantity]]*VLOOKUP(Transaction[[#This Row],[item_id]],Item[#All],3,TRUE)</f>
        <v>220000</v>
      </c>
      <c r="K923" s="18">
        <v>53590</v>
      </c>
    </row>
    <row r="924" spans="1:11" ht="12.75">
      <c r="A924" s="24" t="s">
        <v>1799</v>
      </c>
      <c r="B924" s="32" t="str">
        <f>RIGHT(Transaction[[#This Row],[timestamp]],5)</f>
        <v>12:11</v>
      </c>
      <c r="C924" s="24">
        <f>DATEVALUE(LEFT(Transaction[[#This Row],[timestamp]],10))</f>
        <v>44344</v>
      </c>
      <c r="D924" s="22" t="str">
        <f>TEXT(WEEKDAY(LEFT(Transaction[[#This Row],[timestamp]],10)),"dddd")</f>
        <v>Friday</v>
      </c>
      <c r="E924" s="18" t="s">
        <v>1800</v>
      </c>
      <c r="F924" s="18">
        <v>3</v>
      </c>
      <c r="G924" s="18">
        <v>4002</v>
      </c>
      <c r="H924" s="18" t="str">
        <f>LEFT(Transaction[[#This Row],[item_id]],2)</f>
        <v>40</v>
      </c>
      <c r="I924" s="18">
        <v>1</v>
      </c>
      <c r="J924" s="18">
        <f>Transaction[[#This Row],[quantity]]*VLOOKUP(Transaction[[#This Row],[item_id]],Item[#All],3,TRUE)</f>
        <v>350000</v>
      </c>
      <c r="K924" s="18">
        <v>57456</v>
      </c>
    </row>
    <row r="925" spans="1:11" ht="12.75">
      <c r="A925" s="24" t="s">
        <v>1801</v>
      </c>
      <c r="B925" s="32" t="str">
        <f>RIGHT(Transaction[[#This Row],[timestamp]],5)</f>
        <v>16:13</v>
      </c>
      <c r="C925" s="24">
        <f>DATEVALUE(LEFT(Transaction[[#This Row],[timestamp]],10))</f>
        <v>44344</v>
      </c>
      <c r="D925" s="22" t="str">
        <f>TEXT(WEEKDAY(LEFT(Transaction[[#This Row],[timestamp]],10)),"dddd")</f>
        <v>Friday</v>
      </c>
      <c r="E925" s="18" t="s">
        <v>1802</v>
      </c>
      <c r="F925" s="18">
        <v>3</v>
      </c>
      <c r="G925" s="18">
        <v>4001</v>
      </c>
      <c r="H925" s="18" t="str">
        <f>LEFT(Transaction[[#This Row],[item_id]],2)</f>
        <v>40</v>
      </c>
      <c r="I925" s="18">
        <v>1</v>
      </c>
      <c r="J925" s="18">
        <f>Transaction[[#This Row],[quantity]]*VLOOKUP(Transaction[[#This Row],[item_id]],Item[#All],3,TRUE)</f>
        <v>177000</v>
      </c>
      <c r="K925" s="18">
        <v>55510</v>
      </c>
    </row>
    <row r="926" spans="1:11" ht="12.75">
      <c r="A926" s="24" t="s">
        <v>1803</v>
      </c>
      <c r="B926" s="32" t="str">
        <f>RIGHT(Transaction[[#This Row],[timestamp]],5)</f>
        <v>20:18</v>
      </c>
      <c r="C926" s="24">
        <f>DATEVALUE(LEFT(Transaction[[#This Row],[timestamp]],10))</f>
        <v>44344</v>
      </c>
      <c r="D926" s="22" t="str">
        <f>TEXT(WEEKDAY(LEFT(Transaction[[#This Row],[timestamp]],10)),"dddd")</f>
        <v>Friday</v>
      </c>
      <c r="E926" s="18" t="s">
        <v>1804</v>
      </c>
      <c r="F926" s="18">
        <v>3</v>
      </c>
      <c r="G926" s="18">
        <v>2003</v>
      </c>
      <c r="H926" s="18" t="str">
        <f>LEFT(Transaction[[#This Row],[item_id]],2)</f>
        <v>20</v>
      </c>
      <c r="I926" s="18">
        <v>1</v>
      </c>
      <c r="J926" s="18">
        <f>Transaction[[#This Row],[quantity]]*VLOOKUP(Transaction[[#This Row],[item_id]],Item[#All],3,TRUE)</f>
        <v>19900000</v>
      </c>
      <c r="K926" s="18">
        <v>50221</v>
      </c>
    </row>
    <row r="927" spans="1:11" ht="12.75">
      <c r="A927" s="24" t="s">
        <v>1805</v>
      </c>
      <c r="B927" s="32" t="str">
        <f>RIGHT(Transaction[[#This Row],[timestamp]],5)</f>
        <v>07:28</v>
      </c>
      <c r="C927" s="24">
        <f>DATEVALUE(LEFT(Transaction[[#This Row],[timestamp]],10))</f>
        <v>44345</v>
      </c>
      <c r="D927" s="22" t="str">
        <f>TEXT(WEEKDAY(LEFT(Transaction[[#This Row],[timestamp]],10)),"dddd")</f>
        <v>Saturday</v>
      </c>
      <c r="E927" s="18" t="s">
        <v>1806</v>
      </c>
      <c r="F927" s="18">
        <v>3</v>
      </c>
      <c r="G927" s="18">
        <v>4003</v>
      </c>
      <c r="H927" s="18" t="str">
        <f>LEFT(Transaction[[#This Row],[item_id]],2)</f>
        <v>40</v>
      </c>
      <c r="I927" s="18">
        <v>1</v>
      </c>
      <c r="J927" s="18">
        <f>Transaction[[#This Row],[quantity]]*VLOOKUP(Transaction[[#This Row],[item_id]],Item[#All],3,TRUE)</f>
        <v>445000</v>
      </c>
      <c r="K927" s="18">
        <v>52620</v>
      </c>
    </row>
    <row r="928" spans="1:11" ht="12.75">
      <c r="A928" s="24" t="s">
        <v>1807</v>
      </c>
      <c r="B928" s="32" t="str">
        <f>RIGHT(Transaction[[#This Row],[timestamp]],5)</f>
        <v>14:00</v>
      </c>
      <c r="C928" s="24">
        <f>DATEVALUE(LEFT(Transaction[[#This Row],[timestamp]],10))</f>
        <v>44345</v>
      </c>
      <c r="D928" s="22" t="str">
        <f>TEXT(WEEKDAY(LEFT(Transaction[[#This Row],[timestamp]],10)),"dddd")</f>
        <v>Saturday</v>
      </c>
      <c r="E928" s="18" t="s">
        <v>1808</v>
      </c>
      <c r="F928" s="18">
        <v>4</v>
      </c>
      <c r="G928" s="18">
        <v>3003</v>
      </c>
      <c r="H928" s="18" t="str">
        <f>LEFT(Transaction[[#This Row],[item_id]],2)</f>
        <v>30</v>
      </c>
      <c r="I928" s="18">
        <v>1</v>
      </c>
      <c r="J928" s="18">
        <f>Transaction[[#This Row],[quantity]]*VLOOKUP(Transaction[[#This Row],[item_id]],Item[#All],3,TRUE)</f>
        <v>5490000</v>
      </c>
      <c r="K928" s="18">
        <v>54937</v>
      </c>
    </row>
    <row r="929" spans="1:11" ht="12.75">
      <c r="A929" s="24" t="s">
        <v>1809</v>
      </c>
      <c r="B929" s="32" t="str">
        <f>RIGHT(Transaction[[#This Row],[timestamp]],5)</f>
        <v>16:05</v>
      </c>
      <c r="C929" s="24">
        <f>DATEVALUE(LEFT(Transaction[[#This Row],[timestamp]],10))</f>
        <v>44345</v>
      </c>
      <c r="D929" s="22" t="str">
        <f>TEXT(WEEKDAY(LEFT(Transaction[[#This Row],[timestamp]],10)),"dddd")</f>
        <v>Saturday</v>
      </c>
      <c r="E929" s="18" t="s">
        <v>1810</v>
      </c>
      <c r="F929" s="18">
        <v>2</v>
      </c>
      <c r="G929" s="18">
        <v>4003</v>
      </c>
      <c r="H929" s="18" t="str">
        <f>LEFT(Transaction[[#This Row],[item_id]],2)</f>
        <v>40</v>
      </c>
      <c r="I929" s="18">
        <v>1</v>
      </c>
      <c r="J929" s="18">
        <f>Transaction[[#This Row],[quantity]]*VLOOKUP(Transaction[[#This Row],[item_id]],Item[#All],3,TRUE)</f>
        <v>445000</v>
      </c>
      <c r="K929" s="18">
        <v>58617</v>
      </c>
    </row>
    <row r="930" spans="1:11" ht="12.75">
      <c r="A930" s="24" t="s">
        <v>1811</v>
      </c>
      <c r="B930" s="32" t="str">
        <f>RIGHT(Transaction[[#This Row],[timestamp]],5)</f>
        <v>17:34</v>
      </c>
      <c r="C930" s="24">
        <f>DATEVALUE(LEFT(Transaction[[#This Row],[timestamp]],10))</f>
        <v>44345</v>
      </c>
      <c r="D930" s="22" t="str">
        <f>TEXT(WEEKDAY(LEFT(Transaction[[#This Row],[timestamp]],10)),"dddd")</f>
        <v>Saturday</v>
      </c>
      <c r="E930" s="18" t="s">
        <v>1812</v>
      </c>
      <c r="F930" s="18">
        <v>3</v>
      </c>
      <c r="G930" s="18">
        <v>2005</v>
      </c>
      <c r="H930" s="18" t="str">
        <f>LEFT(Transaction[[#This Row],[item_id]],2)</f>
        <v>20</v>
      </c>
      <c r="I930" s="18">
        <v>1</v>
      </c>
      <c r="J930" s="18">
        <f>Transaction[[#This Row],[quantity]]*VLOOKUP(Transaction[[#This Row],[item_id]],Item[#All],3,TRUE)</f>
        <v>20900000</v>
      </c>
      <c r="K930" s="18">
        <v>55953</v>
      </c>
    </row>
    <row r="931" spans="1:11" ht="12.75">
      <c r="A931" s="24" t="s">
        <v>1813</v>
      </c>
      <c r="B931" s="32" t="str">
        <f>RIGHT(Transaction[[#This Row],[timestamp]],5)</f>
        <v>20:05</v>
      </c>
      <c r="C931" s="24">
        <f>DATEVALUE(LEFT(Transaction[[#This Row],[timestamp]],10))</f>
        <v>44345</v>
      </c>
      <c r="D931" s="22" t="str">
        <f>TEXT(WEEKDAY(LEFT(Transaction[[#This Row],[timestamp]],10)),"dddd")</f>
        <v>Saturday</v>
      </c>
      <c r="E931" s="18" t="s">
        <v>1814</v>
      </c>
      <c r="F931" s="18">
        <v>3</v>
      </c>
      <c r="G931" s="18">
        <v>2002</v>
      </c>
      <c r="H931" s="18" t="str">
        <f>LEFT(Transaction[[#This Row],[item_id]],2)</f>
        <v>20</v>
      </c>
      <c r="I931" s="18">
        <v>1</v>
      </c>
      <c r="J931" s="18">
        <f>Transaction[[#This Row],[quantity]]*VLOOKUP(Transaction[[#This Row],[item_id]],Item[#All],3,TRUE)</f>
        <v>10000000</v>
      </c>
      <c r="K931" s="18">
        <v>58253</v>
      </c>
    </row>
    <row r="932" spans="1:11" ht="12.75">
      <c r="A932" s="24" t="s">
        <v>1815</v>
      </c>
      <c r="B932" s="32" t="str">
        <f>RIGHT(Transaction[[#This Row],[timestamp]],5)</f>
        <v>20:14</v>
      </c>
      <c r="C932" s="24">
        <f>DATEVALUE(LEFT(Transaction[[#This Row],[timestamp]],10))</f>
        <v>44345</v>
      </c>
      <c r="D932" s="22" t="str">
        <f>TEXT(WEEKDAY(LEFT(Transaction[[#This Row],[timestamp]],10)),"dddd")</f>
        <v>Saturday</v>
      </c>
      <c r="E932" s="18" t="s">
        <v>1816</v>
      </c>
      <c r="F932" s="18">
        <v>3</v>
      </c>
      <c r="G932" s="18">
        <v>1002</v>
      </c>
      <c r="H932" s="18" t="str">
        <f>LEFT(Transaction[[#This Row],[item_id]],2)</f>
        <v>10</v>
      </c>
      <c r="I932" s="18">
        <v>1</v>
      </c>
      <c r="J932" s="18">
        <f>Transaction[[#This Row],[quantity]]*VLOOKUP(Transaction[[#This Row],[item_id]],Item[#All],3,TRUE)</f>
        <v>3990000</v>
      </c>
      <c r="K932" s="18">
        <v>54136</v>
      </c>
    </row>
    <row r="933" spans="1:11" ht="12.75">
      <c r="A933" s="24" t="s">
        <v>1817</v>
      </c>
      <c r="B933" s="32" t="str">
        <f>RIGHT(Transaction[[#This Row],[timestamp]],5)</f>
        <v>21:21</v>
      </c>
      <c r="C933" s="24">
        <f>DATEVALUE(LEFT(Transaction[[#This Row],[timestamp]],10))</f>
        <v>44345</v>
      </c>
      <c r="D933" s="22" t="str">
        <f>TEXT(WEEKDAY(LEFT(Transaction[[#This Row],[timestamp]],10)),"dddd")</f>
        <v>Saturday</v>
      </c>
      <c r="E933" s="18" t="s">
        <v>1818</v>
      </c>
      <c r="F933" s="18">
        <v>2</v>
      </c>
      <c r="G933" s="18">
        <v>3004</v>
      </c>
      <c r="H933" s="18" t="str">
        <f>LEFT(Transaction[[#This Row],[item_id]],2)</f>
        <v>30</v>
      </c>
      <c r="I933" s="18">
        <v>1</v>
      </c>
      <c r="J933" s="18">
        <f>Transaction[[#This Row],[quantity]]*VLOOKUP(Transaction[[#This Row],[item_id]],Item[#All],3,TRUE)</f>
        <v>170000</v>
      </c>
      <c r="K933" s="19">
        <v>49518</v>
      </c>
    </row>
    <row r="934" spans="1:11" ht="12.75">
      <c r="A934" s="24" t="s">
        <v>1819</v>
      </c>
      <c r="B934" s="32" t="str">
        <f>RIGHT(Transaction[[#This Row],[timestamp]],5)</f>
        <v>21:35</v>
      </c>
      <c r="C934" s="24">
        <f>DATEVALUE(LEFT(Transaction[[#This Row],[timestamp]],10))</f>
        <v>44345</v>
      </c>
      <c r="D934" s="22" t="str">
        <f>TEXT(WEEKDAY(LEFT(Transaction[[#This Row],[timestamp]],10)),"dddd")</f>
        <v>Saturday</v>
      </c>
      <c r="E934" s="18" t="s">
        <v>1820</v>
      </c>
      <c r="F934" s="18">
        <v>3</v>
      </c>
      <c r="G934" s="18">
        <v>3004</v>
      </c>
      <c r="H934" s="18" t="str">
        <f>LEFT(Transaction[[#This Row],[item_id]],2)</f>
        <v>30</v>
      </c>
      <c r="I934" s="18">
        <v>1</v>
      </c>
      <c r="J934" s="18">
        <f>Transaction[[#This Row],[quantity]]*VLOOKUP(Transaction[[#This Row],[item_id]],Item[#All],3,TRUE)</f>
        <v>170000</v>
      </c>
      <c r="K934" s="18">
        <v>63463</v>
      </c>
    </row>
    <row r="935" spans="1:11" ht="12.75">
      <c r="A935" s="24" t="s">
        <v>1821</v>
      </c>
      <c r="B935" s="32" t="str">
        <f>RIGHT(Transaction[[#This Row],[timestamp]],5)</f>
        <v>22:04</v>
      </c>
      <c r="C935" s="24">
        <f>DATEVALUE(LEFT(Transaction[[#This Row],[timestamp]],10))</f>
        <v>44345</v>
      </c>
      <c r="D935" s="22" t="str">
        <f>TEXT(WEEKDAY(LEFT(Transaction[[#This Row],[timestamp]],10)),"dddd")</f>
        <v>Saturday</v>
      </c>
      <c r="E935" s="18" t="s">
        <v>1822</v>
      </c>
      <c r="F935" s="18">
        <v>3</v>
      </c>
      <c r="G935" s="18">
        <v>3002</v>
      </c>
      <c r="H935" s="18" t="str">
        <f>LEFT(Transaction[[#This Row],[item_id]],2)</f>
        <v>30</v>
      </c>
      <c r="I935" s="18">
        <v>1</v>
      </c>
      <c r="J935" s="18">
        <f>Transaction[[#This Row],[quantity]]*VLOOKUP(Transaction[[#This Row],[item_id]],Item[#All],3,TRUE)</f>
        <v>399000</v>
      </c>
      <c r="K935" s="19">
        <v>47779</v>
      </c>
    </row>
    <row r="936" spans="1:11" ht="12.75">
      <c r="A936" s="24" t="s">
        <v>1821</v>
      </c>
      <c r="B936" s="32" t="str">
        <f>RIGHT(Transaction[[#This Row],[timestamp]],5)</f>
        <v>22:04</v>
      </c>
      <c r="C936" s="24">
        <f>DATEVALUE(LEFT(Transaction[[#This Row],[timestamp]],10))</f>
        <v>44345</v>
      </c>
      <c r="D936" s="22" t="str">
        <f>TEXT(WEEKDAY(LEFT(Transaction[[#This Row],[timestamp]],10)),"dddd")</f>
        <v>Saturday</v>
      </c>
      <c r="E936" s="18" t="s">
        <v>1823</v>
      </c>
      <c r="F936" s="18">
        <v>3</v>
      </c>
      <c r="G936" s="18">
        <v>1002</v>
      </c>
      <c r="H936" s="18" t="str">
        <f>LEFT(Transaction[[#This Row],[item_id]],2)</f>
        <v>10</v>
      </c>
      <c r="I936" s="18">
        <v>1</v>
      </c>
      <c r="J936" s="18">
        <f>Transaction[[#This Row],[quantity]]*VLOOKUP(Transaction[[#This Row],[item_id]],Item[#All],3,TRUE)</f>
        <v>3990000</v>
      </c>
      <c r="K936" s="19">
        <v>48127</v>
      </c>
    </row>
    <row r="937" spans="1:11" ht="12.75">
      <c r="A937" s="24" t="s">
        <v>1824</v>
      </c>
      <c r="B937" s="32" t="str">
        <f>RIGHT(Transaction[[#This Row],[timestamp]],5)</f>
        <v>22:20</v>
      </c>
      <c r="C937" s="24">
        <f>DATEVALUE(LEFT(Transaction[[#This Row],[timestamp]],10))</f>
        <v>44345</v>
      </c>
      <c r="D937" s="22" t="str">
        <f>TEXT(WEEKDAY(LEFT(Transaction[[#This Row],[timestamp]],10)),"dddd")</f>
        <v>Saturday</v>
      </c>
      <c r="E937" s="18" t="s">
        <v>1825</v>
      </c>
      <c r="F937" s="18">
        <v>3</v>
      </c>
      <c r="G937" s="18">
        <v>4001</v>
      </c>
      <c r="H937" s="18" t="str">
        <f>LEFT(Transaction[[#This Row],[item_id]],2)</f>
        <v>40</v>
      </c>
      <c r="I937" s="18">
        <v>1</v>
      </c>
      <c r="J937" s="18">
        <f>Transaction[[#This Row],[quantity]]*VLOOKUP(Transaction[[#This Row],[item_id]],Item[#All],3,TRUE)</f>
        <v>177000</v>
      </c>
      <c r="K937" s="18">
        <v>53701</v>
      </c>
    </row>
    <row r="938" spans="1:11" ht="12.75">
      <c r="A938" s="24" t="s">
        <v>1826</v>
      </c>
      <c r="B938" s="32" t="str">
        <f>RIGHT(Transaction[[#This Row],[timestamp]],5)</f>
        <v>23:01</v>
      </c>
      <c r="C938" s="24">
        <f>DATEVALUE(LEFT(Transaction[[#This Row],[timestamp]],10))</f>
        <v>44345</v>
      </c>
      <c r="D938" s="22" t="str">
        <f>TEXT(WEEKDAY(LEFT(Transaction[[#This Row],[timestamp]],10)),"dddd")</f>
        <v>Saturday</v>
      </c>
      <c r="E938" s="18" t="s">
        <v>1827</v>
      </c>
      <c r="F938" s="18">
        <v>3</v>
      </c>
      <c r="G938" s="18">
        <v>2004</v>
      </c>
      <c r="H938" s="18" t="str">
        <f>LEFT(Transaction[[#This Row],[item_id]],2)</f>
        <v>20</v>
      </c>
      <c r="I938" s="18">
        <v>1</v>
      </c>
      <c r="J938" s="18">
        <f>Transaction[[#This Row],[quantity]]*VLOOKUP(Transaction[[#This Row],[item_id]],Item[#All],3,TRUE)</f>
        <v>4090000</v>
      </c>
      <c r="K938" s="18">
        <v>60543</v>
      </c>
    </row>
    <row r="939" spans="1:11" ht="12.75">
      <c r="A939" s="24" t="s">
        <v>1828</v>
      </c>
      <c r="B939" s="32" t="str">
        <f>RIGHT(Transaction[[#This Row],[timestamp]],5)</f>
        <v>23:13</v>
      </c>
      <c r="C939" s="24">
        <f>DATEVALUE(LEFT(Transaction[[#This Row],[timestamp]],10))</f>
        <v>44345</v>
      </c>
      <c r="D939" s="22" t="str">
        <f>TEXT(WEEKDAY(LEFT(Transaction[[#This Row],[timestamp]],10)),"dddd")</f>
        <v>Saturday</v>
      </c>
      <c r="E939" s="18" t="s">
        <v>1829</v>
      </c>
      <c r="F939" s="18">
        <v>2</v>
      </c>
      <c r="G939" s="18">
        <v>4004</v>
      </c>
      <c r="H939" s="18" t="str">
        <f>LEFT(Transaction[[#This Row],[item_id]],2)</f>
        <v>40</v>
      </c>
      <c r="I939" s="18">
        <v>5</v>
      </c>
      <c r="J939" s="18">
        <f>Transaction[[#This Row],[quantity]]*VLOOKUP(Transaction[[#This Row],[item_id]],Item[#All],3,TRUE)</f>
        <v>3425000</v>
      </c>
      <c r="K939" s="18">
        <v>57928</v>
      </c>
    </row>
    <row r="940" spans="1:11" ht="12.75">
      <c r="A940" s="24" t="s">
        <v>1828</v>
      </c>
      <c r="B940" s="32" t="str">
        <f>RIGHT(Transaction[[#This Row],[timestamp]],5)</f>
        <v>23:13</v>
      </c>
      <c r="C940" s="24">
        <f>DATEVALUE(LEFT(Transaction[[#This Row],[timestamp]],10))</f>
        <v>44345</v>
      </c>
      <c r="D940" s="22" t="str">
        <f>TEXT(WEEKDAY(LEFT(Transaction[[#This Row],[timestamp]],10)),"dddd")</f>
        <v>Saturday</v>
      </c>
      <c r="E940" s="18" t="s">
        <v>1830</v>
      </c>
      <c r="F940" s="18">
        <v>3</v>
      </c>
      <c r="G940" s="18">
        <v>3003</v>
      </c>
      <c r="H940" s="18" t="str">
        <f>LEFT(Transaction[[#This Row],[item_id]],2)</f>
        <v>30</v>
      </c>
      <c r="I940" s="18">
        <v>1</v>
      </c>
      <c r="J940" s="18">
        <f>Transaction[[#This Row],[quantity]]*VLOOKUP(Transaction[[#This Row],[item_id]],Item[#All],3,TRUE)</f>
        <v>5490000</v>
      </c>
      <c r="K940" s="18">
        <v>58414</v>
      </c>
    </row>
    <row r="941" spans="1:11" ht="12.75">
      <c r="A941" s="24" t="s">
        <v>1831</v>
      </c>
      <c r="B941" s="32" t="str">
        <f>RIGHT(Transaction[[#This Row],[timestamp]],5)</f>
        <v>00:00</v>
      </c>
      <c r="C941" s="24">
        <f>DATEVALUE(LEFT(Transaction[[#This Row],[timestamp]],10))</f>
        <v>44346</v>
      </c>
      <c r="D941" s="22" t="str">
        <f>TEXT(WEEKDAY(LEFT(Transaction[[#This Row],[timestamp]],10)),"dddd")</f>
        <v>Sunday</v>
      </c>
      <c r="E941" s="18" t="s">
        <v>1832</v>
      </c>
      <c r="F941" s="18">
        <v>3</v>
      </c>
      <c r="G941" s="18">
        <v>4001</v>
      </c>
      <c r="H941" s="18" t="str">
        <f>LEFT(Transaction[[#This Row],[item_id]],2)</f>
        <v>40</v>
      </c>
      <c r="I941" s="18">
        <v>1</v>
      </c>
      <c r="J941" s="18">
        <f>Transaction[[#This Row],[quantity]]*VLOOKUP(Transaction[[#This Row],[item_id]],Item[#All],3,TRUE)</f>
        <v>177000</v>
      </c>
      <c r="K941" s="19">
        <v>48530</v>
      </c>
    </row>
    <row r="942" spans="1:11" ht="12.75">
      <c r="A942" s="24" t="s">
        <v>1833</v>
      </c>
      <c r="B942" s="32" t="str">
        <f>RIGHT(Transaction[[#This Row],[timestamp]],5)</f>
        <v>00:02</v>
      </c>
      <c r="C942" s="24">
        <f>DATEVALUE(LEFT(Transaction[[#This Row],[timestamp]],10))</f>
        <v>44346</v>
      </c>
      <c r="D942" s="22" t="str">
        <f>TEXT(WEEKDAY(LEFT(Transaction[[#This Row],[timestamp]],10)),"dddd")</f>
        <v>Sunday</v>
      </c>
      <c r="E942" s="18" t="s">
        <v>1834</v>
      </c>
      <c r="F942" s="18">
        <v>4</v>
      </c>
      <c r="G942" s="18">
        <v>3001</v>
      </c>
      <c r="H942" s="18" t="str">
        <f>LEFT(Transaction[[#This Row],[item_id]],2)</f>
        <v>30</v>
      </c>
      <c r="I942" s="18">
        <v>1</v>
      </c>
      <c r="J942" s="18">
        <f>Transaction[[#This Row],[quantity]]*VLOOKUP(Transaction[[#This Row],[item_id]],Item[#All],3,TRUE)</f>
        <v>8500000</v>
      </c>
      <c r="K942" s="18">
        <v>55661</v>
      </c>
    </row>
    <row r="943" spans="1:11" ht="12.75">
      <c r="A943" s="24" t="s">
        <v>1835</v>
      </c>
      <c r="B943" s="32" t="str">
        <f>RIGHT(Transaction[[#This Row],[timestamp]],5)</f>
        <v>00:12</v>
      </c>
      <c r="C943" s="24">
        <f>DATEVALUE(LEFT(Transaction[[#This Row],[timestamp]],10))</f>
        <v>44346</v>
      </c>
      <c r="D943" s="22" t="str">
        <f>TEXT(WEEKDAY(LEFT(Transaction[[#This Row],[timestamp]],10)),"dddd")</f>
        <v>Sunday</v>
      </c>
      <c r="E943" s="18" t="s">
        <v>1836</v>
      </c>
      <c r="F943" s="18">
        <v>3</v>
      </c>
      <c r="G943" s="18">
        <v>3003</v>
      </c>
      <c r="H943" s="18" t="str">
        <f>LEFT(Transaction[[#This Row],[item_id]],2)</f>
        <v>30</v>
      </c>
      <c r="I943" s="18">
        <v>1</v>
      </c>
      <c r="J943" s="18">
        <f>Transaction[[#This Row],[quantity]]*VLOOKUP(Transaction[[#This Row],[item_id]],Item[#All],3,TRUE)</f>
        <v>5490000</v>
      </c>
      <c r="K943" s="18">
        <v>56252</v>
      </c>
    </row>
    <row r="944" spans="1:11" ht="12.75">
      <c r="A944" s="24" t="s">
        <v>1837</v>
      </c>
      <c r="B944" s="32" t="str">
        <f>RIGHT(Transaction[[#This Row],[timestamp]],5)</f>
        <v>00:24</v>
      </c>
      <c r="C944" s="24">
        <f>DATEVALUE(LEFT(Transaction[[#This Row],[timestamp]],10))</f>
        <v>44346</v>
      </c>
      <c r="D944" s="22" t="str">
        <f>TEXT(WEEKDAY(LEFT(Transaction[[#This Row],[timestamp]],10)),"dddd")</f>
        <v>Sunday</v>
      </c>
      <c r="E944" s="18" t="s">
        <v>1838</v>
      </c>
      <c r="F944" s="18">
        <v>3</v>
      </c>
      <c r="G944" s="18">
        <v>3003</v>
      </c>
      <c r="H944" s="18" t="str">
        <f>LEFT(Transaction[[#This Row],[item_id]],2)</f>
        <v>30</v>
      </c>
      <c r="I944" s="18">
        <v>1</v>
      </c>
      <c r="J944" s="18">
        <f>Transaction[[#This Row],[quantity]]*VLOOKUP(Transaction[[#This Row],[item_id]],Item[#All],3,TRUE)</f>
        <v>5490000</v>
      </c>
      <c r="K944" s="18">
        <v>63165</v>
      </c>
    </row>
    <row r="945" spans="1:11" ht="12.75">
      <c r="A945" s="24" t="s">
        <v>1839</v>
      </c>
      <c r="B945" s="32" t="str">
        <f>RIGHT(Transaction[[#This Row],[timestamp]],5)</f>
        <v>01:12</v>
      </c>
      <c r="C945" s="24">
        <f>DATEVALUE(LEFT(Transaction[[#This Row],[timestamp]],10))</f>
        <v>44346</v>
      </c>
      <c r="D945" s="22" t="str">
        <f>TEXT(WEEKDAY(LEFT(Transaction[[#This Row],[timestamp]],10)),"dddd")</f>
        <v>Sunday</v>
      </c>
      <c r="E945" s="18" t="s">
        <v>1840</v>
      </c>
      <c r="F945" s="18">
        <v>3</v>
      </c>
      <c r="G945" s="18">
        <v>2004</v>
      </c>
      <c r="H945" s="18" t="str">
        <f>LEFT(Transaction[[#This Row],[item_id]],2)</f>
        <v>20</v>
      </c>
      <c r="I945" s="18">
        <v>1</v>
      </c>
      <c r="J945" s="18">
        <f>Transaction[[#This Row],[quantity]]*VLOOKUP(Transaction[[#This Row],[item_id]],Item[#All],3,TRUE)</f>
        <v>4090000</v>
      </c>
      <c r="K945" s="18">
        <v>58722</v>
      </c>
    </row>
    <row r="946" spans="1:11" ht="12.75">
      <c r="A946" s="24" t="s">
        <v>1841</v>
      </c>
      <c r="B946" s="32" t="str">
        <f>RIGHT(Transaction[[#This Row],[timestamp]],5)</f>
        <v>06:40</v>
      </c>
      <c r="C946" s="24">
        <f>DATEVALUE(LEFT(Transaction[[#This Row],[timestamp]],10))</f>
        <v>44346</v>
      </c>
      <c r="D946" s="22" t="str">
        <f>TEXT(WEEKDAY(LEFT(Transaction[[#This Row],[timestamp]],10)),"dddd")</f>
        <v>Sunday</v>
      </c>
      <c r="E946" s="18" t="s">
        <v>1842</v>
      </c>
      <c r="F946" s="18">
        <v>3</v>
      </c>
      <c r="G946" s="18">
        <v>4002</v>
      </c>
      <c r="H946" s="18" t="str">
        <f>LEFT(Transaction[[#This Row],[item_id]],2)</f>
        <v>40</v>
      </c>
      <c r="I946" s="18">
        <v>1</v>
      </c>
      <c r="J946" s="18">
        <f>Transaction[[#This Row],[quantity]]*VLOOKUP(Transaction[[#This Row],[item_id]],Item[#All],3,TRUE)</f>
        <v>350000</v>
      </c>
      <c r="K946" s="18">
        <v>51903</v>
      </c>
    </row>
    <row r="947" spans="1:11" ht="12.75">
      <c r="A947" s="24" t="s">
        <v>1843</v>
      </c>
      <c r="B947" s="32" t="str">
        <f>RIGHT(Transaction[[#This Row],[timestamp]],5)</f>
        <v>08:16</v>
      </c>
      <c r="C947" s="24">
        <f>DATEVALUE(LEFT(Transaction[[#This Row],[timestamp]],10))</f>
        <v>44346</v>
      </c>
      <c r="D947" s="22" t="str">
        <f>TEXT(WEEKDAY(LEFT(Transaction[[#This Row],[timestamp]],10)),"dddd")</f>
        <v>Sunday</v>
      </c>
      <c r="E947" s="18" t="s">
        <v>1844</v>
      </c>
      <c r="F947" s="18">
        <v>3</v>
      </c>
      <c r="G947" s="18">
        <v>4004</v>
      </c>
      <c r="H947" s="18" t="str">
        <f>LEFT(Transaction[[#This Row],[item_id]],2)</f>
        <v>40</v>
      </c>
      <c r="I947" s="18">
        <v>1</v>
      </c>
      <c r="J947" s="18">
        <f>Transaction[[#This Row],[quantity]]*VLOOKUP(Transaction[[#This Row],[item_id]],Item[#All],3,TRUE)</f>
        <v>685000</v>
      </c>
      <c r="K947" s="18">
        <v>51209</v>
      </c>
    </row>
    <row r="948" spans="1:11" ht="12.75">
      <c r="A948" s="24" t="s">
        <v>1845</v>
      </c>
      <c r="B948" s="32" t="str">
        <f>RIGHT(Transaction[[#This Row],[timestamp]],5)</f>
        <v>09:02</v>
      </c>
      <c r="C948" s="24">
        <f>DATEVALUE(LEFT(Transaction[[#This Row],[timestamp]],10))</f>
        <v>44346</v>
      </c>
      <c r="D948" s="22" t="str">
        <f>TEXT(WEEKDAY(LEFT(Transaction[[#This Row],[timestamp]],10)),"dddd")</f>
        <v>Sunday</v>
      </c>
      <c r="E948" s="18" t="s">
        <v>1846</v>
      </c>
      <c r="F948" s="18">
        <v>3</v>
      </c>
      <c r="G948" s="18">
        <v>4005</v>
      </c>
      <c r="H948" s="18" t="str">
        <f>LEFT(Transaction[[#This Row],[item_id]],2)</f>
        <v>40</v>
      </c>
      <c r="I948" s="18">
        <v>1</v>
      </c>
      <c r="J948" s="18">
        <f>Transaction[[#This Row],[quantity]]*VLOOKUP(Transaction[[#This Row],[item_id]],Item[#All],3,TRUE)</f>
        <v>220000</v>
      </c>
      <c r="K948" s="18">
        <v>59206</v>
      </c>
    </row>
    <row r="949" spans="1:11" ht="12.75">
      <c r="A949" s="24" t="s">
        <v>1847</v>
      </c>
      <c r="B949" s="32" t="str">
        <f>RIGHT(Transaction[[#This Row],[timestamp]],5)</f>
        <v>11:23</v>
      </c>
      <c r="C949" s="24">
        <f>DATEVALUE(LEFT(Transaction[[#This Row],[timestamp]],10))</f>
        <v>44346</v>
      </c>
      <c r="D949" s="22" t="str">
        <f>TEXT(WEEKDAY(LEFT(Transaction[[#This Row],[timestamp]],10)),"dddd")</f>
        <v>Sunday</v>
      </c>
      <c r="E949" s="18" t="s">
        <v>1848</v>
      </c>
      <c r="F949" s="18">
        <v>3</v>
      </c>
      <c r="G949" s="18">
        <v>4003</v>
      </c>
      <c r="H949" s="18" t="str">
        <f>LEFT(Transaction[[#This Row],[item_id]],2)</f>
        <v>40</v>
      </c>
      <c r="I949" s="18">
        <v>1</v>
      </c>
      <c r="J949" s="18">
        <f>Transaction[[#This Row],[quantity]]*VLOOKUP(Transaction[[#This Row],[item_id]],Item[#All],3,TRUE)</f>
        <v>445000</v>
      </c>
      <c r="K949" s="18">
        <v>63938</v>
      </c>
    </row>
    <row r="950" spans="1:11" ht="12.75">
      <c r="A950" s="24" t="s">
        <v>1849</v>
      </c>
      <c r="B950" s="32" t="str">
        <f>RIGHT(Transaction[[#This Row],[timestamp]],5)</f>
        <v>12:15</v>
      </c>
      <c r="C950" s="24">
        <f>DATEVALUE(LEFT(Transaction[[#This Row],[timestamp]],10))</f>
        <v>44346</v>
      </c>
      <c r="D950" s="22" t="str">
        <f>TEXT(WEEKDAY(LEFT(Transaction[[#This Row],[timestamp]],10)),"dddd")</f>
        <v>Sunday</v>
      </c>
      <c r="E950" s="18" t="s">
        <v>1850</v>
      </c>
      <c r="F950" s="18">
        <v>3</v>
      </c>
      <c r="G950" s="18">
        <v>4003</v>
      </c>
      <c r="H950" s="18" t="str">
        <f>LEFT(Transaction[[#This Row],[item_id]],2)</f>
        <v>40</v>
      </c>
      <c r="I950" s="18">
        <v>1</v>
      </c>
      <c r="J950" s="18">
        <f>Transaction[[#This Row],[quantity]]*VLOOKUP(Transaction[[#This Row],[item_id]],Item[#All],3,TRUE)</f>
        <v>445000</v>
      </c>
      <c r="K950" s="18">
        <v>56793</v>
      </c>
    </row>
    <row r="951" spans="1:11" ht="12.75">
      <c r="A951" s="24" t="s">
        <v>1851</v>
      </c>
      <c r="B951" s="32" t="str">
        <f>RIGHT(Transaction[[#This Row],[timestamp]],5)</f>
        <v>13:05</v>
      </c>
      <c r="C951" s="24">
        <f>DATEVALUE(LEFT(Transaction[[#This Row],[timestamp]],10))</f>
        <v>44346</v>
      </c>
      <c r="D951" s="22" t="str">
        <f>TEXT(WEEKDAY(LEFT(Transaction[[#This Row],[timestamp]],10)),"dddd")</f>
        <v>Sunday</v>
      </c>
      <c r="E951" s="18" t="s">
        <v>1852</v>
      </c>
      <c r="F951" s="18">
        <v>3</v>
      </c>
      <c r="G951" s="18">
        <v>4005</v>
      </c>
      <c r="H951" s="18" t="str">
        <f>LEFT(Transaction[[#This Row],[item_id]],2)</f>
        <v>40</v>
      </c>
      <c r="I951" s="18">
        <v>1</v>
      </c>
      <c r="J951" s="18">
        <f>Transaction[[#This Row],[quantity]]*VLOOKUP(Transaction[[#This Row],[item_id]],Item[#All],3,TRUE)</f>
        <v>220000</v>
      </c>
      <c r="K951" s="18">
        <v>53061</v>
      </c>
    </row>
    <row r="952" spans="1:11" ht="12.75">
      <c r="A952" s="24" t="s">
        <v>1853</v>
      </c>
      <c r="B952" s="32" t="str">
        <f>RIGHT(Transaction[[#This Row],[timestamp]],5)</f>
        <v>14:06</v>
      </c>
      <c r="C952" s="24">
        <f>DATEVALUE(LEFT(Transaction[[#This Row],[timestamp]],10))</f>
        <v>44346</v>
      </c>
      <c r="D952" s="22" t="str">
        <f>TEXT(WEEKDAY(LEFT(Transaction[[#This Row],[timestamp]],10)),"dddd")</f>
        <v>Sunday</v>
      </c>
      <c r="E952" s="18" t="s">
        <v>1854</v>
      </c>
      <c r="F952" s="18">
        <v>3</v>
      </c>
      <c r="G952" s="18">
        <v>1004</v>
      </c>
      <c r="H952" s="18" t="str">
        <f>LEFT(Transaction[[#This Row],[item_id]],2)</f>
        <v>10</v>
      </c>
      <c r="I952" s="18">
        <v>1</v>
      </c>
      <c r="J952" s="18">
        <f>Transaction[[#This Row],[quantity]]*VLOOKUP(Transaction[[#This Row],[item_id]],Item[#All],3,TRUE)</f>
        <v>2690000</v>
      </c>
      <c r="K952" s="18">
        <v>52138</v>
      </c>
    </row>
    <row r="953" spans="1:11" ht="12.75">
      <c r="A953" s="24" t="s">
        <v>1855</v>
      </c>
      <c r="B953" s="32" t="str">
        <f>RIGHT(Transaction[[#This Row],[timestamp]],5)</f>
        <v>16:21</v>
      </c>
      <c r="C953" s="24">
        <f>DATEVALUE(LEFT(Transaction[[#This Row],[timestamp]],10))</f>
        <v>44346</v>
      </c>
      <c r="D953" s="22" t="str">
        <f>TEXT(WEEKDAY(LEFT(Transaction[[#This Row],[timestamp]],10)),"dddd")</f>
        <v>Sunday</v>
      </c>
      <c r="E953" s="18" t="s">
        <v>1856</v>
      </c>
      <c r="F953" s="18">
        <v>3</v>
      </c>
      <c r="G953" s="18">
        <v>4003</v>
      </c>
      <c r="H953" s="18" t="str">
        <f>LEFT(Transaction[[#This Row],[item_id]],2)</f>
        <v>40</v>
      </c>
      <c r="I953" s="18">
        <v>1</v>
      </c>
      <c r="J953" s="18">
        <f>Transaction[[#This Row],[quantity]]*VLOOKUP(Transaction[[#This Row],[item_id]],Item[#All],3,TRUE)</f>
        <v>445000</v>
      </c>
      <c r="K953" s="18">
        <v>59738</v>
      </c>
    </row>
    <row r="954" spans="1:11" ht="12.75">
      <c r="A954" s="24" t="s">
        <v>1857</v>
      </c>
      <c r="B954" s="32" t="str">
        <f>RIGHT(Transaction[[#This Row],[timestamp]],5)</f>
        <v>20:03</v>
      </c>
      <c r="C954" s="24">
        <f>DATEVALUE(LEFT(Transaction[[#This Row],[timestamp]],10))</f>
        <v>44346</v>
      </c>
      <c r="D954" s="22" t="str">
        <f>TEXT(WEEKDAY(LEFT(Transaction[[#This Row],[timestamp]],10)),"dddd")</f>
        <v>Sunday</v>
      </c>
      <c r="E954" s="18" t="s">
        <v>1858</v>
      </c>
      <c r="F954" s="18">
        <v>3</v>
      </c>
      <c r="G954" s="18">
        <v>3002</v>
      </c>
      <c r="H954" s="18" t="str">
        <f>LEFT(Transaction[[#This Row],[item_id]],2)</f>
        <v>30</v>
      </c>
      <c r="I954" s="18">
        <v>1</v>
      </c>
      <c r="J954" s="18">
        <f>Transaction[[#This Row],[quantity]]*VLOOKUP(Transaction[[#This Row],[item_id]],Item[#All],3,TRUE)</f>
        <v>399000</v>
      </c>
      <c r="K954" s="18">
        <v>54159</v>
      </c>
    </row>
    <row r="955" spans="1:11" ht="12.75">
      <c r="A955" s="24" t="s">
        <v>1859</v>
      </c>
      <c r="B955" s="32" t="str">
        <f>RIGHT(Transaction[[#This Row],[timestamp]],5)</f>
        <v>22:03</v>
      </c>
      <c r="C955" s="24">
        <f>DATEVALUE(LEFT(Transaction[[#This Row],[timestamp]],10))</f>
        <v>44346</v>
      </c>
      <c r="D955" s="22" t="str">
        <f>TEXT(WEEKDAY(LEFT(Transaction[[#This Row],[timestamp]],10)),"dddd")</f>
        <v>Sunday</v>
      </c>
      <c r="E955" s="18" t="s">
        <v>1860</v>
      </c>
      <c r="F955" s="18">
        <v>3</v>
      </c>
      <c r="G955" s="18">
        <v>3002</v>
      </c>
      <c r="H955" s="18" t="str">
        <f>LEFT(Transaction[[#This Row],[item_id]],2)</f>
        <v>30</v>
      </c>
      <c r="I955" s="18">
        <v>1</v>
      </c>
      <c r="J955" s="18">
        <f>Transaction[[#This Row],[quantity]]*VLOOKUP(Transaction[[#This Row],[item_id]],Item[#All],3,TRUE)</f>
        <v>399000</v>
      </c>
      <c r="K955" s="19">
        <v>47165</v>
      </c>
    </row>
    <row r="956" spans="1:11" ht="12.75">
      <c r="A956" s="24" t="s">
        <v>1861</v>
      </c>
      <c r="B956" s="32" t="str">
        <f>RIGHT(Transaction[[#This Row],[timestamp]],5)</f>
        <v>22:04</v>
      </c>
      <c r="C956" s="24">
        <f>DATEVALUE(LEFT(Transaction[[#This Row],[timestamp]],10))</f>
        <v>44346</v>
      </c>
      <c r="D956" s="22" t="str">
        <f>TEXT(WEEKDAY(LEFT(Transaction[[#This Row],[timestamp]],10)),"dddd")</f>
        <v>Sunday</v>
      </c>
      <c r="E956" s="18" t="s">
        <v>1862</v>
      </c>
      <c r="F956" s="18">
        <v>3</v>
      </c>
      <c r="G956" s="18">
        <v>2003</v>
      </c>
      <c r="H956" s="18" t="str">
        <f>LEFT(Transaction[[#This Row],[item_id]],2)</f>
        <v>20</v>
      </c>
      <c r="I956" s="18">
        <v>1</v>
      </c>
      <c r="J956" s="18">
        <f>Transaction[[#This Row],[quantity]]*VLOOKUP(Transaction[[#This Row],[item_id]],Item[#All],3,TRUE)</f>
        <v>19900000</v>
      </c>
      <c r="K956" s="18">
        <v>53790</v>
      </c>
    </row>
    <row r="957" spans="1:11" ht="12.75">
      <c r="A957" s="24" t="s">
        <v>1863</v>
      </c>
      <c r="B957" s="32" t="str">
        <f>RIGHT(Transaction[[#This Row],[timestamp]],5)</f>
        <v>22:05</v>
      </c>
      <c r="C957" s="24">
        <f>DATEVALUE(LEFT(Transaction[[#This Row],[timestamp]],10))</f>
        <v>44346</v>
      </c>
      <c r="D957" s="22" t="str">
        <f>TEXT(WEEKDAY(LEFT(Transaction[[#This Row],[timestamp]],10)),"dddd")</f>
        <v>Sunday</v>
      </c>
      <c r="E957" s="18" t="s">
        <v>1864</v>
      </c>
      <c r="F957" s="18">
        <v>3</v>
      </c>
      <c r="G957" s="18">
        <v>2003</v>
      </c>
      <c r="H957" s="18" t="str">
        <f>LEFT(Transaction[[#This Row],[item_id]],2)</f>
        <v>20</v>
      </c>
      <c r="I957" s="18">
        <v>1</v>
      </c>
      <c r="J957" s="18">
        <f>Transaction[[#This Row],[quantity]]*VLOOKUP(Transaction[[#This Row],[item_id]],Item[#All],3,TRUE)</f>
        <v>19900000</v>
      </c>
      <c r="K957" s="18">
        <v>59096</v>
      </c>
    </row>
    <row r="958" spans="1:11" ht="12.75">
      <c r="A958" s="24" t="s">
        <v>1865</v>
      </c>
      <c r="B958" s="32" t="str">
        <f>RIGHT(Transaction[[#This Row],[timestamp]],5)</f>
        <v>23:13</v>
      </c>
      <c r="C958" s="24">
        <f>DATEVALUE(LEFT(Transaction[[#This Row],[timestamp]],10))</f>
        <v>44346</v>
      </c>
      <c r="D958" s="22" t="str">
        <f>TEXT(WEEKDAY(LEFT(Transaction[[#This Row],[timestamp]],10)),"dddd")</f>
        <v>Sunday</v>
      </c>
      <c r="E958" s="18" t="s">
        <v>1866</v>
      </c>
      <c r="F958" s="18">
        <v>3</v>
      </c>
      <c r="G958" s="18">
        <v>4005</v>
      </c>
      <c r="H958" s="18" t="str">
        <f>LEFT(Transaction[[#This Row],[item_id]],2)</f>
        <v>40</v>
      </c>
      <c r="I958" s="18">
        <v>1</v>
      </c>
      <c r="J958" s="18">
        <f>Transaction[[#This Row],[quantity]]*VLOOKUP(Transaction[[#This Row],[item_id]],Item[#All],3,TRUE)</f>
        <v>220000</v>
      </c>
      <c r="K958" s="18">
        <v>56449</v>
      </c>
    </row>
    <row r="959" spans="1:11" ht="12.75">
      <c r="A959" s="24" t="s">
        <v>1867</v>
      </c>
      <c r="B959" s="32" t="str">
        <f>RIGHT(Transaction[[#This Row],[timestamp]],5)</f>
        <v>23:39</v>
      </c>
      <c r="C959" s="24">
        <f>DATEVALUE(LEFT(Transaction[[#This Row],[timestamp]],10))</f>
        <v>44346</v>
      </c>
      <c r="D959" s="22" t="str">
        <f>TEXT(WEEKDAY(LEFT(Transaction[[#This Row],[timestamp]],10)),"dddd")</f>
        <v>Sunday</v>
      </c>
      <c r="E959" s="18" t="s">
        <v>1868</v>
      </c>
      <c r="F959" s="18">
        <v>3</v>
      </c>
      <c r="G959" s="18">
        <v>4004</v>
      </c>
      <c r="H959" s="18" t="str">
        <f>LEFT(Transaction[[#This Row],[item_id]],2)</f>
        <v>40</v>
      </c>
      <c r="I959" s="18">
        <v>1</v>
      </c>
      <c r="J959" s="18">
        <f>Transaction[[#This Row],[quantity]]*VLOOKUP(Transaction[[#This Row],[item_id]],Item[#All],3,TRUE)</f>
        <v>685000</v>
      </c>
      <c r="K959" s="19">
        <v>46685</v>
      </c>
    </row>
    <row r="960" spans="1:11" ht="12.75">
      <c r="A960" s="24" t="s">
        <v>1869</v>
      </c>
      <c r="B960" s="32" t="str">
        <f>RIGHT(Transaction[[#This Row],[timestamp]],5)</f>
        <v>00:10</v>
      </c>
      <c r="C960" s="24">
        <f>DATEVALUE(LEFT(Transaction[[#This Row],[timestamp]],10))</f>
        <v>44347</v>
      </c>
      <c r="D960" s="22" t="str">
        <f>TEXT(WEEKDAY(LEFT(Transaction[[#This Row],[timestamp]],10)),"dddd")</f>
        <v>Monday</v>
      </c>
      <c r="E960" s="18" t="s">
        <v>1870</v>
      </c>
      <c r="F960" s="18">
        <v>3</v>
      </c>
      <c r="G960" s="18">
        <v>4001</v>
      </c>
      <c r="H960" s="18" t="str">
        <f>LEFT(Transaction[[#This Row],[item_id]],2)</f>
        <v>40</v>
      </c>
      <c r="I960" s="18">
        <v>1</v>
      </c>
      <c r="J960" s="18">
        <f>Transaction[[#This Row],[quantity]]*VLOOKUP(Transaction[[#This Row],[item_id]],Item[#All],3,TRUE)</f>
        <v>177000</v>
      </c>
      <c r="K960" s="18">
        <v>53369</v>
      </c>
    </row>
    <row r="961" spans="1:11" ht="12.75">
      <c r="A961" s="24" t="s">
        <v>1871</v>
      </c>
      <c r="B961" s="32" t="str">
        <f>RIGHT(Transaction[[#This Row],[timestamp]],5)</f>
        <v>12:02</v>
      </c>
      <c r="C961" s="24">
        <f>DATEVALUE(LEFT(Transaction[[#This Row],[timestamp]],10))</f>
        <v>44347</v>
      </c>
      <c r="D961" s="22" t="str">
        <f>TEXT(WEEKDAY(LEFT(Transaction[[#This Row],[timestamp]],10)),"dddd")</f>
        <v>Monday</v>
      </c>
      <c r="E961" s="18" t="s">
        <v>1872</v>
      </c>
      <c r="F961" s="18">
        <v>3</v>
      </c>
      <c r="G961" s="18">
        <v>4001</v>
      </c>
      <c r="H961" s="18" t="str">
        <f>LEFT(Transaction[[#This Row],[item_id]],2)</f>
        <v>40</v>
      </c>
      <c r="I961" s="18">
        <v>1</v>
      </c>
      <c r="J961" s="18">
        <f>Transaction[[#This Row],[quantity]]*VLOOKUP(Transaction[[#This Row],[item_id]],Item[#All],3,TRUE)</f>
        <v>177000</v>
      </c>
      <c r="K961" s="19">
        <v>46210</v>
      </c>
    </row>
    <row r="962" spans="1:11" ht="12.75">
      <c r="A962" s="24" t="s">
        <v>1873</v>
      </c>
      <c r="B962" s="32" t="str">
        <f>RIGHT(Transaction[[#This Row],[timestamp]],5)</f>
        <v>20:13</v>
      </c>
      <c r="C962" s="24">
        <f>DATEVALUE(LEFT(Transaction[[#This Row],[timestamp]],10))</f>
        <v>44348</v>
      </c>
      <c r="D962" s="22" t="str">
        <f>TEXT(WEEKDAY(LEFT(Transaction[[#This Row],[timestamp]],10)),"dddd")</f>
        <v>Tuesday</v>
      </c>
      <c r="E962" s="18" t="s">
        <v>1874</v>
      </c>
      <c r="F962" s="18">
        <v>3</v>
      </c>
      <c r="G962" s="18">
        <v>3003</v>
      </c>
      <c r="H962" s="18" t="str">
        <f>LEFT(Transaction[[#This Row],[item_id]],2)</f>
        <v>30</v>
      </c>
      <c r="I962" s="18">
        <v>1</v>
      </c>
      <c r="J962" s="18">
        <f>Transaction[[#This Row],[quantity]]*VLOOKUP(Transaction[[#This Row],[item_id]],Item[#All],3,TRUE)</f>
        <v>5490000</v>
      </c>
      <c r="K962" s="19">
        <v>46955</v>
      </c>
    </row>
    <row r="963" spans="1:11" ht="12.75">
      <c r="A963" s="24" t="s">
        <v>1875</v>
      </c>
      <c r="B963" s="32" t="str">
        <f>RIGHT(Transaction[[#This Row],[timestamp]],5)</f>
        <v>22:39</v>
      </c>
      <c r="C963" s="24">
        <f>DATEVALUE(LEFT(Transaction[[#This Row],[timestamp]],10))</f>
        <v>44348</v>
      </c>
      <c r="D963" s="22" t="str">
        <f>TEXT(WEEKDAY(LEFT(Transaction[[#This Row],[timestamp]],10)),"dddd")</f>
        <v>Tuesday</v>
      </c>
      <c r="E963" s="18" t="s">
        <v>1876</v>
      </c>
      <c r="F963" s="18">
        <v>3</v>
      </c>
      <c r="G963" s="18">
        <v>3002</v>
      </c>
      <c r="H963" s="18" t="str">
        <f>LEFT(Transaction[[#This Row],[item_id]],2)</f>
        <v>30</v>
      </c>
      <c r="I963" s="18">
        <v>1</v>
      </c>
      <c r="J963" s="18">
        <f>Transaction[[#This Row],[quantity]]*VLOOKUP(Transaction[[#This Row],[item_id]],Item[#All],3,TRUE)</f>
        <v>399000</v>
      </c>
      <c r="K963" s="18">
        <v>58693</v>
      </c>
    </row>
    <row r="964" spans="1:11" ht="12.75">
      <c r="A964" s="24" t="s">
        <v>1877</v>
      </c>
      <c r="B964" s="32" t="str">
        <f>RIGHT(Transaction[[#This Row],[timestamp]],5)</f>
        <v>22:41</v>
      </c>
      <c r="C964" s="24">
        <f>DATEVALUE(LEFT(Transaction[[#This Row],[timestamp]],10))</f>
        <v>44348</v>
      </c>
      <c r="D964" s="22" t="str">
        <f>TEXT(WEEKDAY(LEFT(Transaction[[#This Row],[timestamp]],10)),"dddd")</f>
        <v>Tuesday</v>
      </c>
      <c r="E964" s="18" t="s">
        <v>1878</v>
      </c>
      <c r="F964" s="18">
        <v>3</v>
      </c>
      <c r="G964" s="18">
        <v>3001</v>
      </c>
      <c r="H964" s="18" t="str">
        <f>LEFT(Transaction[[#This Row],[item_id]],2)</f>
        <v>30</v>
      </c>
      <c r="I964" s="18">
        <v>1</v>
      </c>
      <c r="J964" s="18">
        <f>Transaction[[#This Row],[quantity]]*VLOOKUP(Transaction[[#This Row],[item_id]],Item[#All],3,TRUE)</f>
        <v>8500000</v>
      </c>
      <c r="K964" s="18">
        <v>50225</v>
      </c>
    </row>
    <row r="965" spans="1:11" ht="12.75">
      <c r="A965" s="24" t="s">
        <v>1879</v>
      </c>
      <c r="B965" s="32" t="str">
        <f>RIGHT(Transaction[[#This Row],[timestamp]],5)</f>
        <v>00:04</v>
      </c>
      <c r="C965" s="24">
        <f>DATEVALUE(LEFT(Transaction[[#This Row],[timestamp]],10))</f>
        <v>44349</v>
      </c>
      <c r="D965" s="22" t="str">
        <f>TEXT(WEEKDAY(LEFT(Transaction[[#This Row],[timestamp]],10)),"dddd")</f>
        <v>Wednesday</v>
      </c>
      <c r="E965" s="18" t="s">
        <v>1880</v>
      </c>
      <c r="F965" s="18">
        <v>3</v>
      </c>
      <c r="G965" s="18">
        <v>3004</v>
      </c>
      <c r="H965" s="18" t="str">
        <f>LEFT(Transaction[[#This Row],[item_id]],2)</f>
        <v>30</v>
      </c>
      <c r="I965" s="18">
        <v>1</v>
      </c>
      <c r="J965" s="18">
        <f>Transaction[[#This Row],[quantity]]*VLOOKUP(Transaction[[#This Row],[item_id]],Item[#All],3,TRUE)</f>
        <v>170000</v>
      </c>
      <c r="K965" s="18">
        <v>58326</v>
      </c>
    </row>
    <row r="966" spans="1:11" ht="12.75">
      <c r="A966" s="24" t="s">
        <v>1881</v>
      </c>
      <c r="B966" s="32" t="str">
        <f>RIGHT(Transaction[[#This Row],[timestamp]],5)</f>
        <v>12:14</v>
      </c>
      <c r="C966" s="24">
        <f>DATEVALUE(LEFT(Transaction[[#This Row],[timestamp]],10))</f>
        <v>44349</v>
      </c>
      <c r="D966" s="22" t="str">
        <f>TEXT(WEEKDAY(LEFT(Transaction[[#This Row],[timestamp]],10)),"dddd")</f>
        <v>Wednesday</v>
      </c>
      <c r="E966" s="18" t="s">
        <v>1882</v>
      </c>
      <c r="F966" s="18">
        <v>3</v>
      </c>
      <c r="G966" s="18">
        <v>4003</v>
      </c>
      <c r="H966" s="18" t="str">
        <f>LEFT(Transaction[[#This Row],[item_id]],2)</f>
        <v>40</v>
      </c>
      <c r="I966" s="18">
        <v>1</v>
      </c>
      <c r="J966" s="18">
        <f>Transaction[[#This Row],[quantity]]*VLOOKUP(Transaction[[#This Row],[item_id]],Item[#All],3,TRUE)</f>
        <v>445000</v>
      </c>
      <c r="K966" s="18">
        <v>55547</v>
      </c>
    </row>
    <row r="967" spans="1:11" ht="12.75">
      <c r="A967" s="24" t="s">
        <v>1881</v>
      </c>
      <c r="B967" s="32" t="str">
        <f>RIGHT(Transaction[[#This Row],[timestamp]],5)</f>
        <v>12:14</v>
      </c>
      <c r="C967" s="24">
        <f>DATEVALUE(LEFT(Transaction[[#This Row],[timestamp]],10))</f>
        <v>44349</v>
      </c>
      <c r="D967" s="22" t="str">
        <f>TEXT(WEEKDAY(LEFT(Transaction[[#This Row],[timestamp]],10)),"dddd")</f>
        <v>Wednesday</v>
      </c>
      <c r="E967" s="18" t="s">
        <v>1882</v>
      </c>
      <c r="F967" s="18">
        <v>3</v>
      </c>
      <c r="G967" s="18">
        <v>4001</v>
      </c>
      <c r="H967" s="18" t="str">
        <f>LEFT(Transaction[[#This Row],[item_id]],2)</f>
        <v>40</v>
      </c>
      <c r="I967" s="18">
        <v>1</v>
      </c>
      <c r="J967" s="18">
        <f>Transaction[[#This Row],[quantity]]*VLOOKUP(Transaction[[#This Row],[item_id]],Item[#All],3,TRUE)</f>
        <v>177000</v>
      </c>
      <c r="K967" s="18">
        <v>63650</v>
      </c>
    </row>
    <row r="968" spans="1:11" ht="12.75">
      <c r="A968" s="24" t="s">
        <v>1883</v>
      </c>
      <c r="B968" s="32" t="str">
        <f>RIGHT(Transaction[[#This Row],[timestamp]],5)</f>
        <v>12:27</v>
      </c>
      <c r="C968" s="24">
        <f>DATEVALUE(LEFT(Transaction[[#This Row],[timestamp]],10))</f>
        <v>44349</v>
      </c>
      <c r="D968" s="22" t="str">
        <f>TEXT(WEEKDAY(LEFT(Transaction[[#This Row],[timestamp]],10)),"dddd")</f>
        <v>Wednesday</v>
      </c>
      <c r="E968" s="18" t="s">
        <v>1884</v>
      </c>
      <c r="F968" s="18">
        <v>3</v>
      </c>
      <c r="G968" s="18">
        <v>4003</v>
      </c>
      <c r="H968" s="18" t="str">
        <f>LEFT(Transaction[[#This Row],[item_id]],2)</f>
        <v>40</v>
      </c>
      <c r="I968" s="18">
        <v>1</v>
      </c>
      <c r="J968" s="18">
        <f>Transaction[[#This Row],[quantity]]*VLOOKUP(Transaction[[#This Row],[item_id]],Item[#All],3,TRUE)</f>
        <v>445000</v>
      </c>
      <c r="K968" s="18">
        <v>52303</v>
      </c>
    </row>
    <row r="969" spans="1:11" ht="12.75">
      <c r="A969" s="24" t="s">
        <v>1885</v>
      </c>
      <c r="B969" s="32" t="str">
        <f>RIGHT(Transaction[[#This Row],[timestamp]],5)</f>
        <v>13:16</v>
      </c>
      <c r="C969" s="24">
        <f>DATEVALUE(LEFT(Transaction[[#This Row],[timestamp]],10))</f>
        <v>44349</v>
      </c>
      <c r="D969" s="22" t="str">
        <f>TEXT(WEEKDAY(LEFT(Transaction[[#This Row],[timestamp]],10)),"dddd")</f>
        <v>Wednesday</v>
      </c>
      <c r="E969" s="18" t="s">
        <v>1886</v>
      </c>
      <c r="F969" s="18">
        <v>3</v>
      </c>
      <c r="G969" s="18">
        <v>3003</v>
      </c>
      <c r="H969" s="18" t="str">
        <f>LEFT(Transaction[[#This Row],[item_id]],2)</f>
        <v>30</v>
      </c>
      <c r="I969" s="18">
        <v>1</v>
      </c>
      <c r="J969" s="18">
        <f>Transaction[[#This Row],[quantity]]*VLOOKUP(Transaction[[#This Row],[item_id]],Item[#All],3,TRUE)</f>
        <v>5490000</v>
      </c>
      <c r="K969" s="18">
        <v>49774</v>
      </c>
    </row>
    <row r="970" spans="1:11" ht="12.75">
      <c r="A970" s="24" t="s">
        <v>1887</v>
      </c>
      <c r="B970" s="32" t="str">
        <f>RIGHT(Transaction[[#This Row],[timestamp]],5)</f>
        <v>21:20</v>
      </c>
      <c r="C970" s="24">
        <f>DATEVALUE(LEFT(Transaction[[#This Row],[timestamp]],10))</f>
        <v>44349</v>
      </c>
      <c r="D970" s="22" t="str">
        <f>TEXT(WEEKDAY(LEFT(Transaction[[#This Row],[timestamp]],10)),"dddd")</f>
        <v>Wednesday</v>
      </c>
      <c r="E970" s="18" t="s">
        <v>1888</v>
      </c>
      <c r="F970" s="18">
        <v>3</v>
      </c>
      <c r="G970" s="18">
        <v>2005</v>
      </c>
      <c r="H970" s="18" t="str">
        <f>LEFT(Transaction[[#This Row],[item_id]],2)</f>
        <v>20</v>
      </c>
      <c r="I970" s="18">
        <v>1</v>
      </c>
      <c r="J970" s="18">
        <f>Transaction[[#This Row],[quantity]]*VLOOKUP(Transaction[[#This Row],[item_id]],Item[#All],3,TRUE)</f>
        <v>20900000</v>
      </c>
      <c r="K970" s="18">
        <v>54685</v>
      </c>
    </row>
    <row r="971" spans="1:11" ht="12.75">
      <c r="A971" s="24" t="s">
        <v>1889</v>
      </c>
      <c r="B971" s="32" t="str">
        <f>RIGHT(Transaction[[#This Row],[timestamp]],5)</f>
        <v>23:02</v>
      </c>
      <c r="C971" s="24">
        <f>DATEVALUE(LEFT(Transaction[[#This Row],[timestamp]],10))</f>
        <v>44349</v>
      </c>
      <c r="D971" s="22" t="str">
        <f>TEXT(WEEKDAY(LEFT(Transaction[[#This Row],[timestamp]],10)),"dddd")</f>
        <v>Wednesday</v>
      </c>
      <c r="E971" s="18" t="s">
        <v>1890</v>
      </c>
      <c r="F971" s="18">
        <v>4</v>
      </c>
      <c r="G971" s="18">
        <v>4001</v>
      </c>
      <c r="H971" s="18" t="str">
        <f>LEFT(Transaction[[#This Row],[item_id]],2)</f>
        <v>40</v>
      </c>
      <c r="I971" s="18">
        <v>1</v>
      </c>
      <c r="J971" s="18">
        <f>Transaction[[#This Row],[quantity]]*VLOOKUP(Transaction[[#This Row],[item_id]],Item[#All],3,TRUE)</f>
        <v>177000</v>
      </c>
      <c r="K971" s="18">
        <v>57157</v>
      </c>
    </row>
    <row r="972" spans="1:11" ht="12.75">
      <c r="A972" s="24" t="s">
        <v>1891</v>
      </c>
      <c r="B972" s="32" t="str">
        <f>RIGHT(Transaction[[#This Row],[timestamp]],5)</f>
        <v>10:15</v>
      </c>
      <c r="C972" s="24">
        <f>DATEVALUE(LEFT(Transaction[[#This Row],[timestamp]],10))</f>
        <v>44351</v>
      </c>
      <c r="D972" s="22" t="str">
        <f>TEXT(WEEKDAY(LEFT(Transaction[[#This Row],[timestamp]],10)),"dddd")</f>
        <v>Friday</v>
      </c>
      <c r="E972" s="18" t="s">
        <v>1892</v>
      </c>
      <c r="F972" s="18">
        <v>3</v>
      </c>
      <c r="G972" s="18">
        <v>4002</v>
      </c>
      <c r="H972" s="18" t="str">
        <f>LEFT(Transaction[[#This Row],[item_id]],2)</f>
        <v>40</v>
      </c>
      <c r="I972" s="18">
        <v>1</v>
      </c>
      <c r="J972" s="18">
        <f>Transaction[[#This Row],[quantity]]*VLOOKUP(Transaction[[#This Row],[item_id]],Item[#All],3,TRUE)</f>
        <v>350000</v>
      </c>
      <c r="K972" s="18">
        <v>52745</v>
      </c>
    </row>
    <row r="973" spans="1:11" ht="12.75">
      <c r="A973" s="24" t="s">
        <v>1893</v>
      </c>
      <c r="B973" s="32" t="str">
        <f>RIGHT(Transaction[[#This Row],[timestamp]],5)</f>
        <v>12:21</v>
      </c>
      <c r="C973" s="24">
        <f>DATEVALUE(LEFT(Transaction[[#This Row],[timestamp]],10))</f>
        <v>44351</v>
      </c>
      <c r="D973" s="22" t="str">
        <f>TEXT(WEEKDAY(LEFT(Transaction[[#This Row],[timestamp]],10)),"dddd")</f>
        <v>Friday</v>
      </c>
      <c r="E973" s="18" t="s">
        <v>1894</v>
      </c>
      <c r="F973" s="18">
        <v>4</v>
      </c>
      <c r="G973" s="18">
        <v>3004</v>
      </c>
      <c r="H973" s="18" t="str">
        <f>LEFT(Transaction[[#This Row],[item_id]],2)</f>
        <v>30</v>
      </c>
      <c r="I973" s="18">
        <v>1</v>
      </c>
      <c r="J973" s="18">
        <f>Transaction[[#This Row],[quantity]]*VLOOKUP(Transaction[[#This Row],[item_id]],Item[#All],3,TRUE)</f>
        <v>170000</v>
      </c>
      <c r="K973" s="18">
        <v>58072</v>
      </c>
    </row>
    <row r="974" spans="1:11" ht="12.75">
      <c r="A974" s="24" t="s">
        <v>1895</v>
      </c>
      <c r="B974" s="32" t="str">
        <f>RIGHT(Transaction[[#This Row],[timestamp]],5)</f>
        <v>18:16</v>
      </c>
      <c r="C974" s="24">
        <f>DATEVALUE(LEFT(Transaction[[#This Row],[timestamp]],10))</f>
        <v>44351</v>
      </c>
      <c r="D974" s="22" t="str">
        <f>TEXT(WEEKDAY(LEFT(Transaction[[#This Row],[timestamp]],10)),"dddd")</f>
        <v>Friday</v>
      </c>
      <c r="E974" s="18" t="s">
        <v>1896</v>
      </c>
      <c r="F974" s="18">
        <v>3</v>
      </c>
      <c r="G974" s="18">
        <v>2003</v>
      </c>
      <c r="H974" s="18" t="str">
        <f>LEFT(Transaction[[#This Row],[item_id]],2)</f>
        <v>20</v>
      </c>
      <c r="I974" s="18">
        <v>1</v>
      </c>
      <c r="J974" s="18">
        <f>Transaction[[#This Row],[quantity]]*VLOOKUP(Transaction[[#This Row],[item_id]],Item[#All],3,TRUE)</f>
        <v>19900000</v>
      </c>
      <c r="K974" s="18">
        <v>60451</v>
      </c>
    </row>
    <row r="975" spans="1:11" ht="12.75">
      <c r="A975" s="24" t="s">
        <v>1897</v>
      </c>
      <c r="B975" s="32" t="str">
        <f>RIGHT(Transaction[[#This Row],[timestamp]],5)</f>
        <v>20:19</v>
      </c>
      <c r="C975" s="24">
        <f>DATEVALUE(LEFT(Transaction[[#This Row],[timestamp]],10))</f>
        <v>44351</v>
      </c>
      <c r="D975" s="22" t="str">
        <f>TEXT(WEEKDAY(LEFT(Transaction[[#This Row],[timestamp]],10)),"dddd")</f>
        <v>Friday</v>
      </c>
      <c r="E975" s="18" t="s">
        <v>1898</v>
      </c>
      <c r="F975" s="18">
        <v>3</v>
      </c>
      <c r="G975" s="18">
        <v>4002</v>
      </c>
      <c r="H975" s="18" t="str">
        <f>LEFT(Transaction[[#This Row],[item_id]],2)</f>
        <v>40</v>
      </c>
      <c r="I975" s="18">
        <v>0</v>
      </c>
      <c r="J975" s="18">
        <f>Transaction[[#This Row],[quantity]]*VLOOKUP(Transaction[[#This Row],[item_id]],Item[#All],3,TRUE)</f>
        <v>0</v>
      </c>
      <c r="K975" s="18">
        <v>61378</v>
      </c>
    </row>
    <row r="976" spans="1:11" ht="12.75">
      <c r="A976" s="24" t="s">
        <v>1899</v>
      </c>
      <c r="B976" s="32" t="str">
        <f>RIGHT(Transaction[[#This Row],[timestamp]],5)</f>
        <v>21:04</v>
      </c>
      <c r="C976" s="24">
        <f>DATEVALUE(LEFT(Transaction[[#This Row],[timestamp]],10))</f>
        <v>44351</v>
      </c>
      <c r="D976" s="22" t="str">
        <f>TEXT(WEEKDAY(LEFT(Transaction[[#This Row],[timestamp]],10)),"dddd")</f>
        <v>Friday</v>
      </c>
      <c r="E976" s="18" t="s">
        <v>1900</v>
      </c>
      <c r="F976" s="18">
        <v>3</v>
      </c>
      <c r="G976" s="18">
        <v>2004</v>
      </c>
      <c r="H976" s="18" t="str">
        <f>LEFT(Transaction[[#This Row],[item_id]],2)</f>
        <v>20</v>
      </c>
      <c r="I976" s="18">
        <v>1</v>
      </c>
      <c r="J976" s="18">
        <f>Transaction[[#This Row],[quantity]]*VLOOKUP(Transaction[[#This Row],[item_id]],Item[#All],3,TRUE)</f>
        <v>4090000</v>
      </c>
      <c r="K976" s="18">
        <v>50808</v>
      </c>
    </row>
    <row r="977" spans="1:11" ht="12.75">
      <c r="A977" s="24" t="s">
        <v>1901</v>
      </c>
      <c r="B977" s="32" t="str">
        <f>RIGHT(Transaction[[#This Row],[timestamp]],5)</f>
        <v>23:46</v>
      </c>
      <c r="C977" s="24">
        <f>DATEVALUE(LEFT(Transaction[[#This Row],[timestamp]],10))</f>
        <v>44351</v>
      </c>
      <c r="D977" s="22" t="str">
        <f>TEXT(WEEKDAY(LEFT(Transaction[[#This Row],[timestamp]],10)),"dddd")</f>
        <v>Friday</v>
      </c>
      <c r="E977" s="18" t="s">
        <v>1902</v>
      </c>
      <c r="F977" s="18">
        <v>3</v>
      </c>
      <c r="G977" s="18">
        <v>4004</v>
      </c>
      <c r="H977" s="18" t="str">
        <f>LEFT(Transaction[[#This Row],[item_id]],2)</f>
        <v>40</v>
      </c>
      <c r="I977" s="18">
        <v>1</v>
      </c>
      <c r="J977" s="18">
        <f>Transaction[[#This Row],[quantity]]*VLOOKUP(Transaction[[#This Row],[item_id]],Item[#All],3,TRUE)</f>
        <v>685000</v>
      </c>
      <c r="K977" s="18">
        <v>53684</v>
      </c>
    </row>
    <row r="978" spans="1:11" ht="12.75">
      <c r="A978" s="24" t="s">
        <v>1903</v>
      </c>
      <c r="B978" s="32" t="str">
        <f>RIGHT(Transaction[[#This Row],[timestamp]],5)</f>
        <v>00:00</v>
      </c>
      <c r="C978" s="24">
        <f>DATEVALUE(LEFT(Transaction[[#This Row],[timestamp]],10))</f>
        <v>44352</v>
      </c>
      <c r="D978" s="22" t="str">
        <f>TEXT(WEEKDAY(LEFT(Transaction[[#This Row],[timestamp]],10)),"dddd")</f>
        <v>Saturday</v>
      </c>
      <c r="E978" s="18" t="s">
        <v>1904</v>
      </c>
      <c r="F978" s="18">
        <v>3</v>
      </c>
      <c r="G978" s="18">
        <v>4002</v>
      </c>
      <c r="H978" s="18" t="str">
        <f>LEFT(Transaction[[#This Row],[item_id]],2)</f>
        <v>40</v>
      </c>
      <c r="I978" s="18">
        <v>1</v>
      </c>
      <c r="J978" s="18">
        <f>Transaction[[#This Row],[quantity]]*VLOOKUP(Transaction[[#This Row],[item_id]],Item[#All],3,TRUE)</f>
        <v>350000</v>
      </c>
      <c r="K978" s="18">
        <v>55614</v>
      </c>
    </row>
    <row r="979" spans="1:11" ht="12.75">
      <c r="A979" s="24" t="s">
        <v>1905</v>
      </c>
      <c r="B979" s="32" t="str">
        <f>RIGHT(Transaction[[#This Row],[timestamp]],5)</f>
        <v>00:31</v>
      </c>
      <c r="C979" s="24">
        <f>DATEVALUE(LEFT(Transaction[[#This Row],[timestamp]],10))</f>
        <v>44352</v>
      </c>
      <c r="D979" s="22" t="str">
        <f>TEXT(WEEKDAY(LEFT(Transaction[[#This Row],[timestamp]],10)),"dddd")</f>
        <v>Saturday</v>
      </c>
      <c r="E979" s="18" t="s">
        <v>1906</v>
      </c>
      <c r="F979" s="18">
        <v>3</v>
      </c>
      <c r="G979" s="18">
        <v>4005</v>
      </c>
      <c r="H979" s="18" t="str">
        <f>LEFT(Transaction[[#This Row],[item_id]],2)</f>
        <v>40</v>
      </c>
      <c r="I979" s="18">
        <v>1</v>
      </c>
      <c r="J979" s="18">
        <f>Transaction[[#This Row],[quantity]]*VLOOKUP(Transaction[[#This Row],[item_id]],Item[#All],3,TRUE)</f>
        <v>220000</v>
      </c>
      <c r="K979" s="18">
        <v>55593</v>
      </c>
    </row>
    <row r="980" spans="1:11" ht="12.75">
      <c r="A980" s="24" t="s">
        <v>1907</v>
      </c>
      <c r="B980" s="32" t="str">
        <f>RIGHT(Transaction[[#This Row],[timestamp]],5)</f>
        <v>12:20</v>
      </c>
      <c r="C980" s="24">
        <f>DATEVALUE(LEFT(Transaction[[#This Row],[timestamp]],10))</f>
        <v>44352</v>
      </c>
      <c r="D980" s="22" t="str">
        <f>TEXT(WEEKDAY(LEFT(Transaction[[#This Row],[timestamp]],10)),"dddd")</f>
        <v>Saturday</v>
      </c>
      <c r="E980" s="18" t="s">
        <v>1908</v>
      </c>
      <c r="F980" s="18">
        <v>3</v>
      </c>
      <c r="G980" s="18">
        <v>1002</v>
      </c>
      <c r="H980" s="18" t="str">
        <f>LEFT(Transaction[[#This Row],[item_id]],2)</f>
        <v>10</v>
      </c>
      <c r="I980" s="18">
        <v>1</v>
      </c>
      <c r="J980" s="18">
        <f>Transaction[[#This Row],[quantity]]*VLOOKUP(Transaction[[#This Row],[item_id]],Item[#All],3,TRUE)</f>
        <v>3990000</v>
      </c>
      <c r="K980" s="18">
        <v>63985</v>
      </c>
    </row>
    <row r="981" spans="1:11" ht="12.75">
      <c r="A981" s="24" t="s">
        <v>1909</v>
      </c>
      <c r="B981" s="32" t="str">
        <f>RIGHT(Transaction[[#This Row],[timestamp]],5)</f>
        <v>13:11</v>
      </c>
      <c r="C981" s="24">
        <f>DATEVALUE(LEFT(Transaction[[#This Row],[timestamp]],10))</f>
        <v>44352</v>
      </c>
      <c r="D981" s="22" t="str">
        <f>TEXT(WEEKDAY(LEFT(Transaction[[#This Row],[timestamp]],10)),"dddd")</f>
        <v>Saturday</v>
      </c>
      <c r="E981" s="18" t="s">
        <v>1910</v>
      </c>
      <c r="F981" s="18">
        <v>3</v>
      </c>
      <c r="G981" s="18">
        <v>4002</v>
      </c>
      <c r="H981" s="18" t="str">
        <f>LEFT(Transaction[[#This Row],[item_id]],2)</f>
        <v>40</v>
      </c>
      <c r="I981" s="18">
        <v>1</v>
      </c>
      <c r="J981" s="18">
        <f>Transaction[[#This Row],[quantity]]*VLOOKUP(Transaction[[#This Row],[item_id]],Item[#All],3,TRUE)</f>
        <v>350000</v>
      </c>
      <c r="K981" s="18">
        <v>61184</v>
      </c>
    </row>
    <row r="982" spans="1:11" ht="12.75">
      <c r="A982" s="24" t="s">
        <v>1911</v>
      </c>
      <c r="B982" s="32" t="str">
        <f>RIGHT(Transaction[[#This Row],[timestamp]],5)</f>
        <v>14:05</v>
      </c>
      <c r="C982" s="24">
        <f>DATEVALUE(LEFT(Transaction[[#This Row],[timestamp]],10))</f>
        <v>44352</v>
      </c>
      <c r="D982" s="22" t="str">
        <f>TEXT(WEEKDAY(LEFT(Transaction[[#This Row],[timestamp]],10)),"dddd")</f>
        <v>Saturday</v>
      </c>
      <c r="E982" s="18" t="s">
        <v>1912</v>
      </c>
      <c r="F982" s="18">
        <v>3</v>
      </c>
      <c r="G982" s="18">
        <v>4002</v>
      </c>
      <c r="H982" s="18" t="str">
        <f>LEFT(Transaction[[#This Row],[item_id]],2)</f>
        <v>40</v>
      </c>
      <c r="I982" s="18">
        <v>1</v>
      </c>
      <c r="J982" s="18">
        <f>Transaction[[#This Row],[quantity]]*VLOOKUP(Transaction[[#This Row],[item_id]],Item[#All],3,TRUE)</f>
        <v>350000</v>
      </c>
      <c r="K982" s="18">
        <v>66007</v>
      </c>
    </row>
    <row r="983" spans="1:11" ht="12.75">
      <c r="A983" s="24" t="s">
        <v>1913</v>
      </c>
      <c r="B983" s="32" t="str">
        <f>RIGHT(Transaction[[#This Row],[timestamp]],5)</f>
        <v>21:37</v>
      </c>
      <c r="C983" s="24">
        <f>DATEVALUE(LEFT(Transaction[[#This Row],[timestamp]],10))</f>
        <v>44352</v>
      </c>
      <c r="D983" s="22" t="str">
        <f>TEXT(WEEKDAY(LEFT(Transaction[[#This Row],[timestamp]],10)),"dddd")</f>
        <v>Saturday</v>
      </c>
      <c r="E983" s="18" t="s">
        <v>1914</v>
      </c>
      <c r="F983" s="18">
        <v>3</v>
      </c>
      <c r="G983" s="18">
        <v>4003</v>
      </c>
      <c r="H983" s="18" t="str">
        <f>LEFT(Transaction[[#This Row],[item_id]],2)</f>
        <v>40</v>
      </c>
      <c r="I983" s="18">
        <v>1</v>
      </c>
      <c r="J983" s="18">
        <f>Transaction[[#This Row],[quantity]]*VLOOKUP(Transaction[[#This Row],[item_id]],Item[#All],3,TRUE)</f>
        <v>445000</v>
      </c>
      <c r="K983" s="19">
        <v>47763</v>
      </c>
    </row>
    <row r="984" spans="1:11" ht="12.75">
      <c r="A984" s="24" t="s">
        <v>1915</v>
      </c>
      <c r="B984" s="32" t="str">
        <f>RIGHT(Transaction[[#This Row],[timestamp]],5)</f>
        <v>00:02</v>
      </c>
      <c r="C984" s="24">
        <f>DATEVALUE(LEFT(Transaction[[#This Row],[timestamp]],10))</f>
        <v>44353</v>
      </c>
      <c r="D984" s="22" t="str">
        <f>TEXT(WEEKDAY(LEFT(Transaction[[#This Row],[timestamp]],10)),"dddd")</f>
        <v>Sunday</v>
      </c>
      <c r="E984" s="18" t="s">
        <v>1916</v>
      </c>
      <c r="F984" s="18">
        <v>3</v>
      </c>
      <c r="G984" s="18">
        <v>3004</v>
      </c>
      <c r="H984" s="18" t="str">
        <f>LEFT(Transaction[[#This Row],[item_id]],2)</f>
        <v>30</v>
      </c>
      <c r="I984" s="18">
        <v>1</v>
      </c>
      <c r="J984" s="18">
        <f>Transaction[[#This Row],[quantity]]*VLOOKUP(Transaction[[#This Row],[item_id]],Item[#All],3,TRUE)</f>
        <v>170000</v>
      </c>
      <c r="K984" s="18">
        <v>57760</v>
      </c>
    </row>
    <row r="985" spans="1:11" ht="12.75">
      <c r="A985" s="24" t="s">
        <v>1917</v>
      </c>
      <c r="B985" s="32" t="str">
        <f>RIGHT(Transaction[[#This Row],[timestamp]],5)</f>
        <v>00:11</v>
      </c>
      <c r="C985" s="24">
        <f>DATEVALUE(LEFT(Transaction[[#This Row],[timestamp]],10))</f>
        <v>44353</v>
      </c>
      <c r="D985" s="22" t="str">
        <f>TEXT(WEEKDAY(LEFT(Transaction[[#This Row],[timestamp]],10)),"dddd")</f>
        <v>Sunday</v>
      </c>
      <c r="E985" s="18" t="s">
        <v>1918</v>
      </c>
      <c r="F985" s="18">
        <v>3</v>
      </c>
      <c r="G985" s="18">
        <v>4001</v>
      </c>
      <c r="H985" s="18" t="str">
        <f>LEFT(Transaction[[#This Row],[item_id]],2)</f>
        <v>40</v>
      </c>
      <c r="I985" s="18">
        <v>1</v>
      </c>
      <c r="J985" s="18">
        <f>Transaction[[#This Row],[quantity]]*VLOOKUP(Transaction[[#This Row],[item_id]],Item[#All],3,TRUE)</f>
        <v>177000</v>
      </c>
      <c r="K985" s="18">
        <v>52572</v>
      </c>
    </row>
    <row r="986" spans="1:11" ht="12.75">
      <c r="A986" s="24" t="s">
        <v>1919</v>
      </c>
      <c r="B986" s="32" t="str">
        <f>RIGHT(Transaction[[#This Row],[timestamp]],5)</f>
        <v>00:26</v>
      </c>
      <c r="C986" s="24">
        <f>DATEVALUE(LEFT(Transaction[[#This Row],[timestamp]],10))</f>
        <v>44353</v>
      </c>
      <c r="D986" s="22" t="str">
        <f>TEXT(WEEKDAY(LEFT(Transaction[[#This Row],[timestamp]],10)),"dddd")</f>
        <v>Sunday</v>
      </c>
      <c r="E986" s="18" t="s">
        <v>1920</v>
      </c>
      <c r="F986" s="18">
        <v>3</v>
      </c>
      <c r="G986" s="18">
        <v>3003</v>
      </c>
      <c r="H986" s="18" t="str">
        <f>LEFT(Transaction[[#This Row],[item_id]],2)</f>
        <v>30</v>
      </c>
      <c r="I986" s="18">
        <v>1</v>
      </c>
      <c r="J986" s="18">
        <f>Transaction[[#This Row],[quantity]]*VLOOKUP(Transaction[[#This Row],[item_id]],Item[#All],3,TRUE)</f>
        <v>5490000</v>
      </c>
      <c r="K986" s="18">
        <v>50901</v>
      </c>
    </row>
    <row r="987" spans="1:11" ht="12.75">
      <c r="A987" s="24" t="s">
        <v>1921</v>
      </c>
      <c r="B987" s="32" t="str">
        <f>RIGHT(Transaction[[#This Row],[timestamp]],5)</f>
        <v>07:42</v>
      </c>
      <c r="C987" s="24">
        <f>DATEVALUE(LEFT(Transaction[[#This Row],[timestamp]],10))</f>
        <v>44353</v>
      </c>
      <c r="D987" s="22" t="str">
        <f>TEXT(WEEKDAY(LEFT(Transaction[[#This Row],[timestamp]],10)),"dddd")</f>
        <v>Sunday</v>
      </c>
      <c r="E987" s="18" t="s">
        <v>1922</v>
      </c>
      <c r="F987" s="18">
        <v>3</v>
      </c>
      <c r="G987" s="18">
        <v>2005</v>
      </c>
      <c r="H987" s="18" t="str">
        <f>LEFT(Transaction[[#This Row],[item_id]],2)</f>
        <v>20</v>
      </c>
      <c r="I987" s="18">
        <v>1</v>
      </c>
      <c r="J987" s="18">
        <f>Transaction[[#This Row],[quantity]]*VLOOKUP(Transaction[[#This Row],[item_id]],Item[#All],3,TRUE)</f>
        <v>20900000</v>
      </c>
      <c r="K987" s="18">
        <v>52726</v>
      </c>
    </row>
    <row r="988" spans="1:11" ht="12.75">
      <c r="A988" s="24" t="s">
        <v>1923</v>
      </c>
      <c r="B988" s="32" t="str">
        <f>RIGHT(Transaction[[#This Row],[timestamp]],5)</f>
        <v>08:04</v>
      </c>
      <c r="C988" s="24">
        <f>DATEVALUE(LEFT(Transaction[[#This Row],[timestamp]],10))</f>
        <v>44353</v>
      </c>
      <c r="D988" s="22" t="str">
        <f>TEXT(WEEKDAY(LEFT(Transaction[[#This Row],[timestamp]],10)),"dddd")</f>
        <v>Sunday</v>
      </c>
      <c r="E988" s="18" t="s">
        <v>1924</v>
      </c>
      <c r="F988" s="18">
        <v>3</v>
      </c>
      <c r="G988" s="18">
        <v>4005</v>
      </c>
      <c r="H988" s="18" t="str">
        <f>LEFT(Transaction[[#This Row],[item_id]],2)</f>
        <v>40</v>
      </c>
      <c r="I988" s="18">
        <v>1</v>
      </c>
      <c r="J988" s="18">
        <f>Transaction[[#This Row],[quantity]]*VLOOKUP(Transaction[[#This Row],[item_id]],Item[#All],3,TRUE)</f>
        <v>220000</v>
      </c>
      <c r="K988" s="18">
        <v>54272</v>
      </c>
    </row>
    <row r="989" spans="1:11" ht="12.75">
      <c r="A989" s="24" t="s">
        <v>1925</v>
      </c>
      <c r="B989" s="32" t="str">
        <f>RIGHT(Transaction[[#This Row],[timestamp]],5)</f>
        <v>09:13</v>
      </c>
      <c r="C989" s="24">
        <f>DATEVALUE(LEFT(Transaction[[#This Row],[timestamp]],10))</f>
        <v>44353</v>
      </c>
      <c r="D989" s="22" t="str">
        <f>TEXT(WEEKDAY(LEFT(Transaction[[#This Row],[timestamp]],10)),"dddd")</f>
        <v>Sunday</v>
      </c>
      <c r="E989" s="18" t="s">
        <v>1926</v>
      </c>
      <c r="F989" s="18">
        <v>3</v>
      </c>
      <c r="G989" s="18">
        <v>4001</v>
      </c>
      <c r="H989" s="18" t="str">
        <f>LEFT(Transaction[[#This Row],[item_id]],2)</f>
        <v>40</v>
      </c>
      <c r="I989" s="18">
        <v>1</v>
      </c>
      <c r="J989" s="18">
        <f>Transaction[[#This Row],[quantity]]*VLOOKUP(Transaction[[#This Row],[item_id]],Item[#All],3,TRUE)</f>
        <v>177000</v>
      </c>
      <c r="K989" s="18">
        <v>49431</v>
      </c>
    </row>
    <row r="990" spans="1:11" ht="12.75">
      <c r="A990" s="24" t="s">
        <v>1927</v>
      </c>
      <c r="B990" s="32" t="str">
        <f>RIGHT(Transaction[[#This Row],[timestamp]],5)</f>
        <v>11:03</v>
      </c>
      <c r="C990" s="24">
        <f>DATEVALUE(LEFT(Transaction[[#This Row],[timestamp]],10))</f>
        <v>44353</v>
      </c>
      <c r="D990" s="22" t="str">
        <f>TEXT(WEEKDAY(LEFT(Transaction[[#This Row],[timestamp]],10)),"dddd")</f>
        <v>Sunday</v>
      </c>
      <c r="E990" s="18" t="s">
        <v>1928</v>
      </c>
      <c r="F990" s="18">
        <v>3</v>
      </c>
      <c r="G990" s="18">
        <v>2004</v>
      </c>
      <c r="H990" s="18" t="str">
        <f>LEFT(Transaction[[#This Row],[item_id]],2)</f>
        <v>20</v>
      </c>
      <c r="I990" s="18">
        <v>1</v>
      </c>
      <c r="J990" s="18">
        <f>Transaction[[#This Row],[quantity]]*VLOOKUP(Transaction[[#This Row],[item_id]],Item[#All],3,TRUE)</f>
        <v>4090000</v>
      </c>
      <c r="K990" s="18">
        <v>58764</v>
      </c>
    </row>
    <row r="991" spans="1:11" ht="12.75">
      <c r="A991" s="24" t="s">
        <v>1929</v>
      </c>
      <c r="B991" s="32" t="str">
        <f>RIGHT(Transaction[[#This Row],[timestamp]],5)</f>
        <v>13:02</v>
      </c>
      <c r="C991" s="24">
        <f>DATEVALUE(LEFT(Transaction[[#This Row],[timestamp]],10))</f>
        <v>44353</v>
      </c>
      <c r="D991" s="22" t="str">
        <f>TEXT(WEEKDAY(LEFT(Transaction[[#This Row],[timestamp]],10)),"dddd")</f>
        <v>Sunday</v>
      </c>
      <c r="E991" s="18" t="s">
        <v>1930</v>
      </c>
      <c r="F991" s="18">
        <v>3</v>
      </c>
      <c r="G991" s="18">
        <v>3001</v>
      </c>
      <c r="H991" s="18" t="str">
        <f>LEFT(Transaction[[#This Row],[item_id]],2)</f>
        <v>30</v>
      </c>
      <c r="I991" s="18">
        <v>1</v>
      </c>
      <c r="J991" s="18">
        <f>Transaction[[#This Row],[quantity]]*VLOOKUP(Transaction[[#This Row],[item_id]],Item[#All],3,TRUE)</f>
        <v>8500000</v>
      </c>
      <c r="K991" s="18">
        <v>59852</v>
      </c>
    </row>
    <row r="992" spans="1:11" ht="12.75">
      <c r="A992" s="24" t="s">
        <v>1931</v>
      </c>
      <c r="B992" s="32" t="str">
        <f>RIGHT(Transaction[[#This Row],[timestamp]],5)</f>
        <v>13:13</v>
      </c>
      <c r="C992" s="24">
        <f>DATEVALUE(LEFT(Transaction[[#This Row],[timestamp]],10))</f>
        <v>44353</v>
      </c>
      <c r="D992" s="22" t="str">
        <f>TEXT(WEEKDAY(LEFT(Transaction[[#This Row],[timestamp]],10)),"dddd")</f>
        <v>Sunday</v>
      </c>
      <c r="E992" s="18" t="s">
        <v>1932</v>
      </c>
      <c r="F992" s="18">
        <v>3</v>
      </c>
      <c r="G992" s="18">
        <v>4005</v>
      </c>
      <c r="H992" s="18" t="str">
        <f>LEFT(Transaction[[#This Row],[item_id]],2)</f>
        <v>40</v>
      </c>
      <c r="I992" s="18">
        <v>1</v>
      </c>
      <c r="J992" s="18">
        <f>Transaction[[#This Row],[quantity]]*VLOOKUP(Transaction[[#This Row],[item_id]],Item[#All],3,TRUE)</f>
        <v>220000</v>
      </c>
      <c r="K992" s="18">
        <v>63875</v>
      </c>
    </row>
    <row r="993" spans="1:11" ht="12.75">
      <c r="A993" s="24" t="s">
        <v>1933</v>
      </c>
      <c r="B993" s="32" t="str">
        <f>RIGHT(Transaction[[#This Row],[timestamp]],5)</f>
        <v>15:04</v>
      </c>
      <c r="C993" s="24">
        <f>DATEVALUE(LEFT(Transaction[[#This Row],[timestamp]],10))</f>
        <v>44353</v>
      </c>
      <c r="D993" s="22" t="str">
        <f>TEXT(WEEKDAY(LEFT(Transaction[[#This Row],[timestamp]],10)),"dddd")</f>
        <v>Sunday</v>
      </c>
      <c r="E993" s="18" t="s">
        <v>1934</v>
      </c>
      <c r="F993" s="18">
        <v>3</v>
      </c>
      <c r="G993" s="18">
        <v>3003</v>
      </c>
      <c r="H993" s="18" t="str">
        <f>LEFT(Transaction[[#This Row],[item_id]],2)</f>
        <v>30</v>
      </c>
      <c r="I993" s="18">
        <v>1</v>
      </c>
      <c r="J993" s="18">
        <f>Transaction[[#This Row],[quantity]]*VLOOKUP(Transaction[[#This Row],[item_id]],Item[#All],3,TRUE)</f>
        <v>5490000</v>
      </c>
      <c r="K993" s="18">
        <v>61986</v>
      </c>
    </row>
    <row r="994" spans="1:11" ht="12.75">
      <c r="A994" s="24" t="s">
        <v>1935</v>
      </c>
      <c r="B994" s="32" t="str">
        <f>RIGHT(Transaction[[#This Row],[timestamp]],5)</f>
        <v>21:03</v>
      </c>
      <c r="C994" s="24">
        <f>DATEVALUE(LEFT(Transaction[[#This Row],[timestamp]],10))</f>
        <v>44353</v>
      </c>
      <c r="D994" s="22" t="str">
        <f>TEXT(WEEKDAY(LEFT(Transaction[[#This Row],[timestamp]],10)),"dddd")</f>
        <v>Sunday</v>
      </c>
      <c r="E994" s="18" t="s">
        <v>1936</v>
      </c>
      <c r="F994" s="18">
        <v>3</v>
      </c>
      <c r="G994" s="18">
        <v>4002</v>
      </c>
      <c r="H994" s="18" t="str">
        <f>LEFT(Transaction[[#This Row],[item_id]],2)</f>
        <v>40</v>
      </c>
      <c r="I994" s="18">
        <v>1</v>
      </c>
      <c r="J994" s="18">
        <f>Transaction[[#This Row],[quantity]]*VLOOKUP(Transaction[[#This Row],[item_id]],Item[#All],3,TRUE)</f>
        <v>350000</v>
      </c>
      <c r="K994" s="18">
        <v>58727</v>
      </c>
    </row>
    <row r="995" spans="1:11" ht="12.75">
      <c r="A995" s="24" t="s">
        <v>1937</v>
      </c>
      <c r="B995" s="32" t="str">
        <f>RIGHT(Transaction[[#This Row],[timestamp]],5)</f>
        <v>21:08</v>
      </c>
      <c r="C995" s="24">
        <f>DATEVALUE(LEFT(Transaction[[#This Row],[timestamp]],10))</f>
        <v>44353</v>
      </c>
      <c r="D995" s="22" t="str">
        <f>TEXT(WEEKDAY(LEFT(Transaction[[#This Row],[timestamp]],10)),"dddd")</f>
        <v>Sunday</v>
      </c>
      <c r="E995" s="18" t="s">
        <v>1938</v>
      </c>
      <c r="F995" s="18">
        <v>3</v>
      </c>
      <c r="G995" s="18">
        <v>4004</v>
      </c>
      <c r="H995" s="18" t="str">
        <f>LEFT(Transaction[[#This Row],[item_id]],2)</f>
        <v>40</v>
      </c>
      <c r="I995" s="18">
        <v>1</v>
      </c>
      <c r="J995" s="18">
        <f>Transaction[[#This Row],[quantity]]*VLOOKUP(Transaction[[#This Row],[item_id]],Item[#All],3,TRUE)</f>
        <v>685000</v>
      </c>
      <c r="K995" s="18">
        <v>51061</v>
      </c>
    </row>
    <row r="996" spans="1:11" ht="12.75">
      <c r="A996" s="24" t="s">
        <v>1939</v>
      </c>
      <c r="B996" s="32" t="str">
        <f>RIGHT(Transaction[[#This Row],[timestamp]],5)</f>
        <v>22:09</v>
      </c>
      <c r="C996" s="24">
        <f>DATEVALUE(LEFT(Transaction[[#This Row],[timestamp]],10))</f>
        <v>44353</v>
      </c>
      <c r="D996" s="22" t="str">
        <f>TEXT(WEEKDAY(LEFT(Transaction[[#This Row],[timestamp]],10)),"dddd")</f>
        <v>Sunday</v>
      </c>
      <c r="E996" s="18" t="s">
        <v>1940</v>
      </c>
      <c r="F996" s="18">
        <v>3</v>
      </c>
      <c r="G996" s="18">
        <v>1002</v>
      </c>
      <c r="H996" s="18" t="str">
        <f>LEFT(Transaction[[#This Row],[item_id]],2)</f>
        <v>10</v>
      </c>
      <c r="I996" s="18">
        <v>1</v>
      </c>
      <c r="J996" s="18">
        <f>Transaction[[#This Row],[quantity]]*VLOOKUP(Transaction[[#This Row],[item_id]],Item[#All],3,TRUE)</f>
        <v>3990000</v>
      </c>
      <c r="K996" s="18">
        <v>49459</v>
      </c>
    </row>
    <row r="997" spans="1:11" ht="12.75">
      <c r="A997" s="24" t="s">
        <v>1941</v>
      </c>
      <c r="B997" s="32" t="str">
        <f>RIGHT(Transaction[[#This Row],[timestamp]],5)</f>
        <v>22:28</v>
      </c>
      <c r="C997" s="24">
        <f>DATEVALUE(LEFT(Transaction[[#This Row],[timestamp]],10))</f>
        <v>44353</v>
      </c>
      <c r="D997" s="22" t="str">
        <f>TEXT(WEEKDAY(LEFT(Transaction[[#This Row],[timestamp]],10)),"dddd")</f>
        <v>Sunday</v>
      </c>
      <c r="E997" s="18" t="s">
        <v>1942</v>
      </c>
      <c r="F997" s="18">
        <v>3</v>
      </c>
      <c r="G997" s="18">
        <v>4001</v>
      </c>
      <c r="H997" s="18" t="str">
        <f>LEFT(Transaction[[#This Row],[item_id]],2)</f>
        <v>40</v>
      </c>
      <c r="I997" s="18">
        <v>1</v>
      </c>
      <c r="J997" s="18">
        <f>Transaction[[#This Row],[quantity]]*VLOOKUP(Transaction[[#This Row],[item_id]],Item[#All],3,TRUE)</f>
        <v>177000</v>
      </c>
      <c r="K997" s="18">
        <v>62398</v>
      </c>
    </row>
  </sheetData>
  <pageMargins left="0.7" right="0.7" top="0.75" bottom="0.75" header="0.3" footer="0.3"/>
  <pageSetup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1:C21"/>
  <sheetViews>
    <sheetView workbookViewId="0">
      <selection activeCell="A15" sqref="A15:C15"/>
    </sheetView>
  </sheetViews>
  <sheetFormatPr defaultColWidth="12.53125" defaultRowHeight="15.75" customHeight="1"/>
  <cols>
    <col min="2" max="2" width="102" customWidth="1"/>
    <col min="3" max="3" width="15.53125" customWidth="1"/>
  </cols>
  <sheetData>
    <row r="1" spans="1:3" ht="15.75" customHeight="1">
      <c r="A1" s="17" t="s">
        <v>1943</v>
      </c>
      <c r="B1" s="17" t="s">
        <v>1944</v>
      </c>
      <c r="C1" s="17" t="s">
        <v>1945</v>
      </c>
    </row>
    <row r="2" spans="1:3" ht="12.75">
      <c r="A2" s="18">
        <v>1001</v>
      </c>
      <c r="B2" s="18" t="s">
        <v>1946</v>
      </c>
      <c r="C2" s="39">
        <v>3290000</v>
      </c>
    </row>
    <row r="3" spans="1:3" ht="12.75">
      <c r="A3" s="18">
        <v>1002</v>
      </c>
      <c r="B3" s="18" t="s">
        <v>1947</v>
      </c>
      <c r="C3" s="39">
        <v>3990000</v>
      </c>
    </row>
    <row r="4" spans="1:3" ht="12.75">
      <c r="A4" s="18">
        <v>1003</v>
      </c>
      <c r="B4" s="18" t="s">
        <v>1948</v>
      </c>
      <c r="C4" s="39">
        <v>4290000</v>
      </c>
    </row>
    <row r="5" spans="1:3" ht="12.75">
      <c r="A5" s="18">
        <v>1004</v>
      </c>
      <c r="B5" s="18" t="s">
        <v>1949</v>
      </c>
      <c r="C5" s="39">
        <v>2690000</v>
      </c>
    </row>
    <row r="6" spans="1:3" ht="12.75">
      <c r="A6" s="18">
        <v>1005</v>
      </c>
      <c r="B6" s="18" t="s">
        <v>1950</v>
      </c>
      <c r="C6" s="39">
        <v>4690000</v>
      </c>
    </row>
    <row r="7" spans="1:3" ht="12.75">
      <c r="A7" s="18">
        <v>2001</v>
      </c>
      <c r="B7" s="18" t="s">
        <v>1951</v>
      </c>
      <c r="C7" s="39">
        <v>6390000</v>
      </c>
    </row>
    <row r="8" spans="1:3" ht="12.75">
      <c r="A8" s="18">
        <v>2002</v>
      </c>
      <c r="B8" s="18" t="s">
        <v>1952</v>
      </c>
      <c r="C8" s="39">
        <v>10000000</v>
      </c>
    </row>
    <row r="9" spans="1:3" ht="12.75">
      <c r="A9" s="18">
        <v>2003</v>
      </c>
      <c r="B9" s="18" t="s">
        <v>1953</v>
      </c>
      <c r="C9" s="39">
        <v>19900000</v>
      </c>
    </row>
    <row r="10" spans="1:3" ht="12.75">
      <c r="A10" s="18">
        <v>2004</v>
      </c>
      <c r="B10" s="18" t="s">
        <v>1954</v>
      </c>
      <c r="C10" s="39">
        <v>4090000</v>
      </c>
    </row>
    <row r="11" spans="1:3" ht="12.75">
      <c r="A11" s="18">
        <v>2005</v>
      </c>
      <c r="B11" s="18" t="s">
        <v>1955</v>
      </c>
      <c r="C11" s="39">
        <v>20900000</v>
      </c>
    </row>
    <row r="12" spans="1:3" ht="12.75">
      <c r="A12" s="18">
        <v>3001</v>
      </c>
      <c r="B12" s="18" t="s">
        <v>1956</v>
      </c>
      <c r="C12" s="39">
        <v>8500000</v>
      </c>
    </row>
    <row r="13" spans="1:3" ht="12.75">
      <c r="A13" s="18">
        <v>3002</v>
      </c>
      <c r="B13" s="18" t="s">
        <v>1957</v>
      </c>
      <c r="C13" s="39">
        <v>399000</v>
      </c>
    </row>
    <row r="14" spans="1:3" ht="12.75">
      <c r="A14" s="18">
        <v>3003</v>
      </c>
      <c r="B14" s="18" t="s">
        <v>1958</v>
      </c>
      <c r="C14" s="39">
        <v>5490000</v>
      </c>
    </row>
    <row r="15" spans="1:3" ht="12.75">
      <c r="A15" s="18">
        <v>3004</v>
      </c>
      <c r="B15" s="18" t="s">
        <v>1959</v>
      </c>
      <c r="C15" s="39">
        <v>170000</v>
      </c>
    </row>
    <row r="16" spans="1:3" ht="12.75">
      <c r="A16" s="18">
        <v>3005</v>
      </c>
      <c r="B16" s="18" t="s">
        <v>1960</v>
      </c>
      <c r="C16" s="39">
        <v>8990000</v>
      </c>
    </row>
    <row r="17" spans="1:3" ht="12.75">
      <c r="A17" s="18">
        <v>4001</v>
      </c>
      <c r="B17" s="18" t="s">
        <v>1961</v>
      </c>
      <c r="C17" s="39">
        <v>177000</v>
      </c>
    </row>
    <row r="18" spans="1:3" ht="12.75">
      <c r="A18" s="18">
        <v>4002</v>
      </c>
      <c r="B18" s="18" t="s">
        <v>1962</v>
      </c>
      <c r="C18" s="39">
        <v>350000</v>
      </c>
    </row>
    <row r="19" spans="1:3" ht="12.75">
      <c r="A19" s="18">
        <v>4003</v>
      </c>
      <c r="B19" s="18" t="s">
        <v>1963</v>
      </c>
      <c r="C19" s="39">
        <v>445000</v>
      </c>
    </row>
    <row r="20" spans="1:3" ht="12.75">
      <c r="A20" s="18">
        <v>4004</v>
      </c>
      <c r="B20" s="18" t="s">
        <v>1964</v>
      </c>
      <c r="C20" s="39">
        <v>685000</v>
      </c>
    </row>
    <row r="21" spans="1:3" ht="12.75">
      <c r="A21" s="18">
        <v>4005</v>
      </c>
      <c r="B21" s="18" t="s">
        <v>1965</v>
      </c>
      <c r="C21" s="39">
        <v>220000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B5"/>
  <sheetViews>
    <sheetView workbookViewId="0">
      <selection activeCell="B5" sqref="A5:B5"/>
    </sheetView>
  </sheetViews>
  <sheetFormatPr defaultColWidth="12.53125" defaultRowHeight="15.75" customHeight="1"/>
  <cols>
    <col min="2" max="2" width="14.46484375" customWidth="1"/>
  </cols>
  <sheetData>
    <row r="1" spans="1:2" ht="15.75" customHeight="1">
      <c r="A1" s="17" t="s">
        <v>1943</v>
      </c>
      <c r="B1" s="17" t="s">
        <v>1966</v>
      </c>
    </row>
    <row r="2" spans="1:2" ht="12.75">
      <c r="A2" s="18">
        <v>1</v>
      </c>
      <c r="B2" s="18" t="s">
        <v>1967</v>
      </c>
    </row>
    <row r="3" spans="1:2" ht="12.75">
      <c r="A3" s="18">
        <v>2</v>
      </c>
      <c r="B3" s="18" t="s">
        <v>1968</v>
      </c>
    </row>
    <row r="4" spans="1:2" ht="12.75">
      <c r="A4" s="18">
        <v>3</v>
      </c>
      <c r="B4" s="18" t="s">
        <v>1969</v>
      </c>
    </row>
    <row r="5" spans="1:2" ht="12.75">
      <c r="A5" s="18">
        <v>4</v>
      </c>
      <c r="B5" s="18" t="s">
        <v>1970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outlinePr summaryBelow="0" summaryRight="0"/>
  </sheetPr>
  <dimension ref="A1:B5"/>
  <sheetViews>
    <sheetView workbookViewId="0">
      <selection activeCell="D8" sqref="D8"/>
    </sheetView>
  </sheetViews>
  <sheetFormatPr defaultColWidth="12.53125" defaultRowHeight="15.75" customHeight="1"/>
  <cols>
    <col min="2" max="2" width="14.46484375" customWidth="1"/>
  </cols>
  <sheetData>
    <row r="1" spans="1:2" ht="15.75" customHeight="1">
      <c r="A1" s="17" t="s">
        <v>1943</v>
      </c>
      <c r="B1" s="26" t="s">
        <v>1987</v>
      </c>
    </row>
    <row r="2" spans="1:2" ht="12.75">
      <c r="A2" s="18">
        <v>10</v>
      </c>
      <c r="B2" s="18" t="s">
        <v>1971</v>
      </c>
    </row>
    <row r="3" spans="1:2" ht="12.75">
      <c r="A3" s="18">
        <v>20</v>
      </c>
      <c r="B3" s="18" t="s">
        <v>1972</v>
      </c>
    </row>
    <row r="4" spans="1:2" ht="12.75">
      <c r="A4" s="18">
        <v>30</v>
      </c>
      <c r="B4" s="18" t="s">
        <v>1973</v>
      </c>
    </row>
    <row r="5" spans="1:2" ht="12.75">
      <c r="A5" s="18">
        <v>40</v>
      </c>
      <c r="B5" s="18" t="s">
        <v>1974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E3A1F-290D-4742-A8CB-843CD013532A}">
  <dimension ref="A1:C21"/>
  <sheetViews>
    <sheetView workbookViewId="0">
      <selection activeCell="B5" sqref="B5"/>
    </sheetView>
  </sheetViews>
  <sheetFormatPr defaultRowHeight="12.75"/>
  <cols>
    <col min="1" max="1" width="16.265625" bestFit="1" customWidth="1"/>
    <col min="2" max="2" width="112.59765625" bestFit="1" customWidth="1"/>
  </cols>
  <sheetData>
    <row r="1" spans="1:3" ht="13.15">
      <c r="A1" s="70" t="s">
        <v>1987</v>
      </c>
      <c r="B1" s="70" t="s">
        <v>1944</v>
      </c>
      <c r="C1" s="70" t="s">
        <v>1979</v>
      </c>
    </row>
    <row r="2" spans="1:3" ht="13.15">
      <c r="A2" s="71" t="s">
        <v>1974</v>
      </c>
      <c r="B2" t="s">
        <v>1961</v>
      </c>
      <c r="C2" s="72">
        <v>26373000</v>
      </c>
    </row>
    <row r="3" spans="1:3" ht="13.15">
      <c r="A3" s="71" t="s">
        <v>1974</v>
      </c>
      <c r="B3" t="s">
        <v>1964</v>
      </c>
      <c r="C3" s="72">
        <v>65760000</v>
      </c>
    </row>
    <row r="4" spans="1:3" ht="13.15">
      <c r="A4" s="71" t="s">
        <v>1974</v>
      </c>
      <c r="B4" t="s">
        <v>1962</v>
      </c>
      <c r="C4" s="72">
        <v>26250000</v>
      </c>
    </row>
    <row r="5" spans="1:3" ht="13.15">
      <c r="A5" s="71" t="s">
        <v>1974</v>
      </c>
      <c r="B5" t="s">
        <v>1963</v>
      </c>
      <c r="C5" s="72">
        <v>77875000</v>
      </c>
    </row>
    <row r="6" spans="1:3" ht="13.15">
      <c r="A6" s="73" t="s">
        <v>1974</v>
      </c>
      <c r="B6" t="s">
        <v>1965</v>
      </c>
      <c r="C6" s="72">
        <v>25300000</v>
      </c>
    </row>
    <row r="7" spans="1:3" ht="13.15">
      <c r="A7" s="71" t="s">
        <v>1972</v>
      </c>
      <c r="B7" t="s">
        <v>1952</v>
      </c>
      <c r="C7" s="72">
        <v>210000000</v>
      </c>
    </row>
    <row r="8" spans="1:3" ht="13.15">
      <c r="A8" s="71" t="s">
        <v>1972</v>
      </c>
      <c r="B8" t="s">
        <v>1955</v>
      </c>
      <c r="C8" s="72">
        <v>313500000</v>
      </c>
    </row>
    <row r="9" spans="1:3" ht="13.15">
      <c r="A9" s="71" t="s">
        <v>1972</v>
      </c>
      <c r="B9" t="s">
        <v>1953</v>
      </c>
      <c r="C9" s="72">
        <v>318400000</v>
      </c>
    </row>
    <row r="10" spans="1:3" ht="13.15">
      <c r="A10" s="71" t="s">
        <v>1972</v>
      </c>
      <c r="B10" t="s">
        <v>1954</v>
      </c>
      <c r="C10" s="72">
        <v>196320000</v>
      </c>
    </row>
    <row r="11" spans="1:3" ht="13.15">
      <c r="A11" s="73" t="s">
        <v>1972</v>
      </c>
      <c r="B11" t="s">
        <v>1951</v>
      </c>
      <c r="C11" s="72">
        <v>19170000</v>
      </c>
    </row>
    <row r="12" spans="1:3" ht="13.15">
      <c r="A12" s="71" t="s">
        <v>1971</v>
      </c>
      <c r="B12" t="s">
        <v>1976</v>
      </c>
      <c r="C12" s="72">
        <v>93800000</v>
      </c>
    </row>
    <row r="13" spans="1:3" ht="13.15">
      <c r="A13" s="71" t="s">
        <v>1971</v>
      </c>
      <c r="B13" t="s">
        <v>1948</v>
      </c>
      <c r="C13" s="72">
        <v>38610000</v>
      </c>
    </row>
    <row r="14" spans="1:3" ht="13.15">
      <c r="A14" s="71" t="s">
        <v>1971</v>
      </c>
      <c r="B14" t="s">
        <v>1977</v>
      </c>
      <c r="C14" s="72">
        <v>13160000</v>
      </c>
    </row>
    <row r="15" spans="1:3" ht="13.15">
      <c r="A15" s="71" t="s">
        <v>1971</v>
      </c>
      <c r="B15" t="s">
        <v>1949</v>
      </c>
      <c r="C15" s="72">
        <v>53800000</v>
      </c>
    </row>
    <row r="16" spans="1:3" ht="13.15">
      <c r="A16" s="73" t="s">
        <v>1971</v>
      </c>
      <c r="B16" t="s">
        <v>1947</v>
      </c>
      <c r="C16" s="72">
        <v>39900000</v>
      </c>
    </row>
    <row r="17" spans="1:3" ht="13.15">
      <c r="A17" s="71" t="s">
        <v>1973</v>
      </c>
      <c r="B17" t="s">
        <v>1975</v>
      </c>
      <c r="C17" s="72">
        <v>33915000</v>
      </c>
    </row>
    <row r="18" spans="1:3" ht="13.15">
      <c r="A18" s="71" t="s">
        <v>1973</v>
      </c>
      <c r="B18" t="s">
        <v>1960</v>
      </c>
      <c r="C18" s="72">
        <v>179800000</v>
      </c>
    </row>
    <row r="19" spans="1:3" ht="13.15">
      <c r="A19" s="71" t="s">
        <v>1973</v>
      </c>
      <c r="B19" t="s">
        <v>1956</v>
      </c>
      <c r="C19" s="72">
        <v>238000000</v>
      </c>
    </row>
    <row r="20" spans="1:3" ht="13.15">
      <c r="A20" s="71" t="s">
        <v>1973</v>
      </c>
      <c r="B20" t="s">
        <v>1958</v>
      </c>
      <c r="C20" s="72">
        <v>323910000</v>
      </c>
    </row>
    <row r="21" spans="1:3" ht="13.15">
      <c r="A21" s="73" t="s">
        <v>1973</v>
      </c>
      <c r="B21" t="s">
        <v>1978</v>
      </c>
      <c r="C21" s="72">
        <v>14450000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475EC-3B72-4349-9E73-5B4EEFA47394}">
  <sheetPr codeName="Sheet7">
    <tabColor theme="6" tint="0.59999389629810485"/>
  </sheetPr>
  <dimension ref="A1:B25"/>
  <sheetViews>
    <sheetView workbookViewId="0"/>
  </sheetViews>
  <sheetFormatPr defaultColWidth="0" defaultRowHeight="12.75" zeroHeight="1"/>
  <cols>
    <col min="1" max="1" width="112.59765625" bestFit="1" customWidth="1"/>
    <col min="2" max="2" width="19.33203125" bestFit="1" customWidth="1"/>
    <col min="3" max="16384" width="9.06640625" hidden="1"/>
  </cols>
  <sheetData>
    <row r="1" spans="1:2">
      <c r="A1" t="s">
        <v>1966</v>
      </c>
      <c r="B1" t="s" vm="1">
        <v>1969</v>
      </c>
    </row>
    <row r="2" spans="1:2"/>
    <row r="3" spans="1:2">
      <c r="A3" t="s">
        <v>1994</v>
      </c>
      <c r="B3" t="s">
        <v>2010</v>
      </c>
    </row>
    <row r="4" spans="1:2">
      <c r="A4" s="21" t="s">
        <v>1958</v>
      </c>
      <c r="B4" s="45">
        <v>307440000</v>
      </c>
    </row>
    <row r="5" spans="1:2">
      <c r="A5" s="21" t="s">
        <v>1953</v>
      </c>
      <c r="B5" s="45">
        <v>298500000</v>
      </c>
    </row>
    <row r="6" spans="1:2">
      <c r="A6" s="21" t="s">
        <v>1955</v>
      </c>
      <c r="B6" s="45">
        <v>292600000</v>
      </c>
    </row>
    <row r="7" spans="1:2">
      <c r="A7" s="21" t="s">
        <v>1956</v>
      </c>
      <c r="B7" s="45">
        <v>221000000</v>
      </c>
    </row>
    <row r="8" spans="1:2">
      <c r="A8" s="21" t="s">
        <v>1952</v>
      </c>
      <c r="B8" s="45">
        <v>200000000</v>
      </c>
    </row>
    <row r="9" spans="1:2">
      <c r="A9" s="21" t="s">
        <v>1954</v>
      </c>
      <c r="B9" s="45">
        <v>192230000</v>
      </c>
    </row>
    <row r="10" spans="1:2">
      <c r="A10" s="21" t="s">
        <v>1960</v>
      </c>
      <c r="B10" s="45">
        <v>179800000</v>
      </c>
    </row>
    <row r="11" spans="1:2">
      <c r="A11" s="21" t="s">
        <v>1976</v>
      </c>
      <c r="B11" s="45">
        <v>93800000</v>
      </c>
    </row>
    <row r="12" spans="1:2">
      <c r="A12" s="21" t="s">
        <v>1963</v>
      </c>
      <c r="B12" s="45">
        <v>73425000</v>
      </c>
    </row>
    <row r="13" spans="1:2">
      <c r="A13" s="21" t="s">
        <v>1964</v>
      </c>
      <c r="B13" s="45">
        <v>60280000</v>
      </c>
    </row>
    <row r="14" spans="1:2">
      <c r="A14" s="21" t="s">
        <v>1949</v>
      </c>
      <c r="B14" s="45">
        <v>53800000</v>
      </c>
    </row>
    <row r="15" spans="1:2">
      <c r="A15" s="21" t="s">
        <v>1947</v>
      </c>
      <c r="B15" s="45">
        <v>39900000</v>
      </c>
    </row>
    <row r="16" spans="1:2">
      <c r="A16" s="21" t="s">
        <v>1948</v>
      </c>
      <c r="B16" s="45">
        <v>38610000</v>
      </c>
    </row>
    <row r="17" spans="1:2">
      <c r="A17" s="21" t="s">
        <v>1975</v>
      </c>
      <c r="B17" s="45">
        <v>32718000</v>
      </c>
    </row>
    <row r="18" spans="1:2">
      <c r="A18" s="21" t="s">
        <v>1962</v>
      </c>
      <c r="B18" s="45">
        <v>25900000</v>
      </c>
    </row>
    <row r="19" spans="1:2">
      <c r="A19" s="21" t="s">
        <v>1961</v>
      </c>
      <c r="B19" s="45">
        <v>25488000</v>
      </c>
    </row>
    <row r="20" spans="1:2">
      <c r="A20" s="21" t="s">
        <v>1965</v>
      </c>
      <c r="B20" s="45">
        <v>22660000</v>
      </c>
    </row>
    <row r="21" spans="1:2">
      <c r="A21" s="21" t="s">
        <v>1978</v>
      </c>
      <c r="B21" s="45">
        <v>13770000</v>
      </c>
    </row>
    <row r="22" spans="1:2">
      <c r="A22" s="21" t="s">
        <v>1951</v>
      </c>
      <c r="B22" s="45">
        <v>12780000</v>
      </c>
    </row>
    <row r="23" spans="1:2">
      <c r="A23" s="21" t="s">
        <v>1977</v>
      </c>
      <c r="B23" s="45">
        <v>9870000</v>
      </c>
    </row>
    <row r="24" spans="1:2"/>
    <row r="25" spans="1:2"/>
  </sheetData>
  <conditionalFormatting sqref="A4:B23">
    <cfRule type="top10" dxfId="84" priority="1" rank="1"/>
  </conditionalFormatting>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64B13-ED41-4603-A7F3-A3625FBAD800}">
  <sheetPr codeName="Sheet10">
    <tabColor theme="8" tint="0.59999389629810485"/>
  </sheetPr>
  <dimension ref="A1:F18"/>
  <sheetViews>
    <sheetView showGridLines="0" workbookViewId="0">
      <selection activeCell="A18" sqref="A18:XFD18"/>
    </sheetView>
  </sheetViews>
  <sheetFormatPr defaultColWidth="0" defaultRowHeight="12.75" zeroHeight="1"/>
  <cols>
    <col min="1" max="1" width="21.1328125" customWidth="1"/>
    <col min="2" max="2" width="27.796875" customWidth="1"/>
    <col min="3" max="6" width="0" hidden="1" customWidth="1"/>
    <col min="7" max="16384" width="9.06640625" hidden="1"/>
  </cols>
  <sheetData>
    <row r="1" spans="1:2"/>
    <row r="2" spans="1:2" ht="13.15">
      <c r="A2" s="36" t="s">
        <v>1992</v>
      </c>
      <c r="B2" s="28" t="s">
        <v>1991</v>
      </c>
    </row>
    <row r="3" spans="1:2">
      <c r="A3" s="38" t="s">
        <v>1993</v>
      </c>
      <c r="B3" s="38" t="s">
        <v>1969</v>
      </c>
    </row>
    <row r="4" spans="1:2" ht="20.65">
      <c r="A4" s="37" t="s">
        <v>1981</v>
      </c>
      <c r="B4" s="37">
        <v>284</v>
      </c>
    </row>
    <row r="5" spans="1:2">
      <c r="A5" s="35"/>
      <c r="B5" s="35"/>
    </row>
    <row r="6" spans="1:2"/>
    <row r="7" spans="1:2"/>
    <row r="8" spans="1:2"/>
    <row r="9" spans="1:2"/>
    <row r="10" spans="1:2"/>
    <row r="11" spans="1:2"/>
    <row r="12" spans="1:2"/>
    <row r="13" spans="1:2"/>
    <row r="14" spans="1:2"/>
    <row r="15" spans="1:2"/>
    <row r="16" spans="1:2"/>
    <row r="17" spans="6:6"/>
    <row r="18" spans="6:6">
      <c r="F18" s="34"/>
    </row>
  </sheetData>
  <sheetProtection pivotTables="0"/>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69F02-CBC3-40F9-BA51-94066260DF8C}">
  <sheetPr codeName="Sheet11">
    <tabColor theme="4" tint="0.59999389629810485"/>
  </sheetPr>
  <dimension ref="A1:D3"/>
  <sheetViews>
    <sheetView workbookViewId="0">
      <selection activeCell="A4" sqref="A4:XFD1048576"/>
    </sheetView>
  </sheetViews>
  <sheetFormatPr defaultColWidth="0" defaultRowHeight="12.75" zeroHeight="1"/>
  <cols>
    <col min="1" max="1" width="18.33203125" bestFit="1" customWidth="1"/>
    <col min="2" max="2" width="20.19921875" bestFit="1" customWidth="1"/>
    <col min="3" max="3" width="15.46484375" bestFit="1" customWidth="1"/>
    <col min="4" max="4" width="29.33203125" bestFit="1" customWidth="1"/>
    <col min="5" max="16384" width="9.06640625" hidden="1"/>
  </cols>
  <sheetData>
    <row r="1" spans="1:4" ht="29.45" customHeight="1"/>
    <row r="2" spans="1:4" ht="15">
      <c r="A2" s="40" t="s">
        <v>1995</v>
      </c>
      <c r="B2" s="41" t="s">
        <v>1996</v>
      </c>
      <c r="C2" s="41" t="s">
        <v>1997</v>
      </c>
      <c r="D2" s="41" t="s">
        <v>2009</v>
      </c>
    </row>
    <row r="3" spans="1:4" ht="22.15">
      <c r="A3" s="43">
        <v>46187</v>
      </c>
      <c r="B3" s="43">
        <v>7</v>
      </c>
      <c r="C3" s="42">
        <v>8</v>
      </c>
      <c r="D3" s="44">
        <v>13409000</v>
      </c>
    </row>
  </sheetData>
  <pageMargins left="0.7" right="0.7" top="0.75" bottom="0.75" header="0.3" footer="0.3"/>
  <pageSetup orientation="portrait"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B4508-6EC8-4519-B21C-99AF5E316AAE}">
  <sheetPr codeName="Sheet12">
    <tabColor theme="7" tint="0.59999389629810485"/>
  </sheetPr>
  <dimension ref="A1:EU21"/>
  <sheetViews>
    <sheetView workbookViewId="0">
      <selection activeCell="B14" sqref="B14"/>
    </sheetView>
  </sheetViews>
  <sheetFormatPr defaultColWidth="0" defaultRowHeight="12.75" zeroHeight="1"/>
  <cols>
    <col min="1" max="1" width="18.796875" bestFit="1" customWidth="1"/>
    <col min="2" max="2" width="14" bestFit="1" customWidth="1"/>
    <col min="3" max="4" width="4.19921875" hidden="1" customWidth="1"/>
    <col min="5" max="5" width="4.1328125" hidden="1" customWidth="1"/>
    <col min="6" max="6" width="4.46484375" hidden="1" customWidth="1"/>
    <col min="7" max="7" width="11.33203125" hidden="1" customWidth="1"/>
    <col min="8" max="8" width="9.1328125" hidden="1" customWidth="1"/>
    <col min="9" max="9" width="11.33203125" hidden="1" customWidth="1"/>
    <col min="10" max="150" width="16.19921875" hidden="1" customWidth="1"/>
    <col min="151" max="151" width="11.33203125" hidden="1" customWidth="1"/>
    <col min="152" max="16384" width="9.06640625" hidden="1"/>
  </cols>
  <sheetData>
    <row r="1" spans="1:2" ht="36" customHeight="1"/>
    <row r="2" spans="1:2">
      <c r="A2" s="20" t="s">
        <v>2002</v>
      </c>
      <c r="B2" s="20" t="s">
        <v>2000</v>
      </c>
    </row>
    <row r="3" spans="1:2">
      <c r="A3" s="20" t="s">
        <v>2001</v>
      </c>
      <c r="B3">
        <v>46187</v>
      </c>
    </row>
    <row r="4" spans="1:2">
      <c r="A4" s="21" t="s">
        <v>280</v>
      </c>
    </row>
    <row r="5" spans="1:2">
      <c r="A5" s="23" t="s">
        <v>1972</v>
      </c>
      <c r="B5">
        <v>1</v>
      </c>
    </row>
    <row r="6" spans="1:2">
      <c r="A6" s="21" t="s">
        <v>304</v>
      </c>
    </row>
    <row r="7" spans="1:2">
      <c r="A7" s="23" t="s">
        <v>1974</v>
      </c>
      <c r="B7">
        <v>1</v>
      </c>
    </row>
    <row r="8" spans="1:2">
      <c r="A8" s="21" t="s">
        <v>478</v>
      </c>
    </row>
    <row r="9" spans="1:2">
      <c r="A9" s="23" t="s">
        <v>1972</v>
      </c>
      <c r="B9">
        <v>1</v>
      </c>
    </row>
    <row r="10" spans="1:2">
      <c r="A10" s="21" t="s">
        <v>806</v>
      </c>
    </row>
    <row r="11" spans="1:2">
      <c r="A11" s="23" t="s">
        <v>1974</v>
      </c>
      <c r="B11">
        <v>1</v>
      </c>
    </row>
    <row r="12" spans="1:2">
      <c r="A12" s="21" t="s">
        <v>1128</v>
      </c>
    </row>
    <row r="13" spans="1:2">
      <c r="A13" s="23" t="s">
        <v>1972</v>
      </c>
      <c r="B13">
        <v>1</v>
      </c>
    </row>
    <row r="14" spans="1:2">
      <c r="A14" s="21" t="s">
        <v>1735</v>
      </c>
    </row>
    <row r="15" spans="1:2">
      <c r="A15" s="23" t="s">
        <v>1973</v>
      </c>
      <c r="B15">
        <v>2</v>
      </c>
    </row>
    <row r="16" spans="1:2">
      <c r="A16" s="21" t="s">
        <v>1793</v>
      </c>
    </row>
    <row r="17" spans="1:2">
      <c r="A17" s="23" t="s">
        <v>1974</v>
      </c>
      <c r="B17">
        <v>1</v>
      </c>
    </row>
    <row r="18" spans="1:2"/>
    <row r="19" spans="1:2"/>
    <row r="20" spans="1:2"/>
    <row r="21" spans="1:2"/>
  </sheetData>
  <conditionalFormatting sqref="A2:B3 A4:A17">
    <cfRule type="containsText" dxfId="40" priority="1" operator="containsText" text="Beauty">
      <formula>NOT(ISERROR(SEARCH("Beauty",A2)))</formula>
    </cfRule>
  </conditionalFormatting>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C9E8C-5E4D-458E-B6CE-FA608C1F64BA}">
  <sheetPr codeName="Sheet13">
    <tabColor theme="5" tint="0.39997558519241921"/>
  </sheetPr>
  <dimension ref="A1:X73"/>
  <sheetViews>
    <sheetView tabSelected="1" topLeftCell="A34" zoomScale="85" zoomScaleNormal="85" workbookViewId="0">
      <selection activeCell="A62" sqref="A62:XFD63"/>
    </sheetView>
  </sheetViews>
  <sheetFormatPr defaultColWidth="0" defaultRowHeight="12.75" zeroHeight="1"/>
  <cols>
    <col min="1" max="17" width="9.06640625" customWidth="1"/>
    <col min="18" max="18" width="9.1328125" customWidth="1"/>
    <col min="19" max="19" width="14.9296875" bestFit="1" customWidth="1"/>
    <col min="20" max="20" width="11.53125" customWidth="1"/>
    <col min="21" max="21" width="13.796875" bestFit="1" customWidth="1"/>
    <col min="22" max="22" width="9.06640625" hidden="1" customWidth="1"/>
    <col min="23" max="23" width="16.06640625" hidden="1" customWidth="1"/>
    <col min="24" max="24" width="15.73046875" hidden="1" customWidth="1"/>
    <col min="25" max="16384" width="9.06640625" hidden="1"/>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19:21"/>
    <row r="18" spans="19:21"/>
    <row r="19" spans="19:21"/>
    <row r="20" spans="19:21"/>
    <row r="21" spans="19:21"/>
    <row r="22" spans="19:21"/>
    <row r="23" spans="19:21"/>
    <row r="24" spans="19:21"/>
    <row r="25" spans="19:21"/>
    <row r="26" spans="19:21"/>
    <row r="27" spans="19:21"/>
    <row r="28" spans="19:21"/>
    <row r="29" spans="19:21"/>
    <row r="30" spans="19:21" ht="34.5">
      <c r="S30" s="46" t="s">
        <v>2001</v>
      </c>
      <c r="T30" s="46" t="s">
        <v>1997</v>
      </c>
      <c r="U30" s="46" t="s">
        <v>2011</v>
      </c>
    </row>
    <row r="31" spans="19:21" ht="15">
      <c r="S31" s="47" t="s">
        <v>1974</v>
      </c>
      <c r="T31" s="48">
        <v>610</v>
      </c>
      <c r="U31" s="49">
        <v>221558000</v>
      </c>
    </row>
    <row r="32" spans="19:21" ht="15">
      <c r="S32" s="47" t="s">
        <v>1972</v>
      </c>
      <c r="T32" s="48">
        <v>103</v>
      </c>
      <c r="U32" s="49">
        <v>1057390000</v>
      </c>
    </row>
    <row r="33" spans="19:21" ht="15">
      <c r="S33" s="47" t="s">
        <v>1971</v>
      </c>
      <c r="T33" s="48">
        <v>63</v>
      </c>
      <c r="U33" s="49">
        <v>239270000</v>
      </c>
    </row>
    <row r="34" spans="19:21" ht="15">
      <c r="S34" s="47" t="s">
        <v>1973</v>
      </c>
      <c r="T34" s="48">
        <v>277</v>
      </c>
      <c r="U34" s="49">
        <v>790075000</v>
      </c>
    </row>
    <row r="35" spans="19:21" ht="15">
      <c r="S35" s="50" t="s">
        <v>1982</v>
      </c>
      <c r="T35" s="51">
        <v>1053</v>
      </c>
      <c r="U35" s="52">
        <v>2308293000</v>
      </c>
    </row>
    <row r="36" spans="19:21"/>
    <row r="37" spans="19:21"/>
    <row r="38" spans="19:21"/>
    <row r="39" spans="19:21"/>
    <row r="40" spans="19:21"/>
    <row r="41" spans="19:21"/>
    <row r="42" spans="19:21"/>
    <row r="43" spans="19:21"/>
    <row r="44" spans="19:21"/>
    <row r="45" spans="19:21"/>
    <row r="46" spans="19:21"/>
    <row r="47" spans="19:21"/>
    <row r="48" spans="19:2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hidden="1"/>
    <row r="63" customFormat="1" hidden="1"/>
    <row r="64" customFormat="1" hidden="1"/>
    <row r="65" customFormat="1" hidden="1"/>
    <row r="66" customFormat="1" hidden="1"/>
    <row r="67" customFormat="1" hidden="1"/>
    <row r="68" customFormat="1" hidden="1"/>
    <row r="69" customFormat="1" hidden="1"/>
    <row r="70" customFormat="1" hidden="1"/>
    <row r="71" customFormat="1" hidden="1"/>
    <row r="72" customFormat="1" hidden="1"/>
    <row r="73" customFormat="1" hidden="1"/>
  </sheetData>
  <pageMargins left="0.7" right="0.7" top="0.75" bottom="0.75" header="0.3" footer="0.3"/>
  <pageSetup orientation="portrait" horizontalDpi="300" verticalDpi="300" r:id="rId2"/>
  <drawing r:id="rId3"/>
  <extLst>
    <ext xmlns:x14="http://schemas.microsoft.com/office/spreadsheetml/2009/9/main" uri="{A8765BA9-456A-4dab-B4F3-ACF838C121DE}">
      <x14:slicerList>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4226-5AF2-4391-8AD8-EBC044BC30E2}">
  <sheetPr codeName="Sheet14">
    <tabColor rgb="FFCC99FF"/>
  </sheetPr>
  <dimension ref="A1:AV49"/>
  <sheetViews>
    <sheetView showGridLines="0" zoomScale="79" zoomScaleNormal="85" workbookViewId="0">
      <selection activeCell="A39" sqref="A39"/>
    </sheetView>
  </sheetViews>
  <sheetFormatPr defaultColWidth="0" defaultRowHeight="12.75" zeroHeight="1"/>
  <cols>
    <col min="1" max="1" width="17" bestFit="1" customWidth="1"/>
    <col min="2" max="2" width="15.3984375" bestFit="1" customWidth="1"/>
    <col min="3" max="3" width="17" bestFit="1" customWidth="1"/>
    <col min="4" max="4" width="16.33203125" bestFit="1" customWidth="1"/>
    <col min="5" max="5" width="11.1328125" bestFit="1" customWidth="1"/>
    <col min="6" max="6" width="14.9296875" bestFit="1" customWidth="1"/>
    <col min="7" max="7" width="12.19921875" bestFit="1" customWidth="1"/>
    <col min="8" max="8" width="8.46484375" bestFit="1" customWidth="1"/>
    <col min="9" max="9" width="11.59765625" customWidth="1"/>
    <col min="10" max="10" width="10" bestFit="1" customWidth="1"/>
    <col min="11" max="11" width="14.265625" customWidth="1"/>
    <col min="12" max="12" width="10.46484375" bestFit="1" customWidth="1"/>
    <col min="13" max="13" width="8.265625" bestFit="1" customWidth="1"/>
    <col min="14" max="14" width="5.796875" bestFit="1" customWidth="1"/>
    <col min="15" max="15" width="8" bestFit="1" customWidth="1"/>
    <col min="16" max="16" width="6.86328125" bestFit="1" customWidth="1"/>
    <col min="17" max="17" width="11.19921875" customWidth="1"/>
    <col min="18" max="18" width="16.59765625" customWidth="1"/>
    <col min="19" max="19" width="16.33203125" hidden="1" customWidth="1"/>
    <col min="20" max="20" width="10.19921875" hidden="1" customWidth="1"/>
    <col min="21" max="21" width="11.265625" hidden="1" customWidth="1"/>
    <col min="22" max="22" width="11.1328125" hidden="1" customWidth="1"/>
    <col min="23" max="23" width="10.19921875" hidden="1" customWidth="1"/>
    <col min="24" max="24" width="11.265625" hidden="1" customWidth="1"/>
    <col min="25" max="25" width="110.53125" hidden="1" customWidth="1"/>
    <col min="26" max="26" width="10.19921875" hidden="1" customWidth="1"/>
    <col min="27" max="27" width="11.265625" hidden="1" customWidth="1"/>
    <col min="28" max="28" width="84.265625" hidden="1" customWidth="1"/>
    <col min="29" max="29" width="10.19921875" hidden="1" customWidth="1"/>
    <col min="30" max="30" width="11.265625" hidden="1" customWidth="1"/>
    <col min="31" max="31" width="38.1328125" hidden="1" customWidth="1"/>
    <col min="32" max="32" width="10.19921875" hidden="1" customWidth="1"/>
    <col min="33" max="33" width="11.265625" hidden="1" customWidth="1"/>
    <col min="34" max="34" width="98.9296875" hidden="1" customWidth="1"/>
    <col min="35" max="35" width="10.19921875" hidden="1" customWidth="1"/>
    <col min="36" max="36" width="11.265625" hidden="1" customWidth="1"/>
    <col min="37" max="37" width="84.3984375" hidden="1" customWidth="1"/>
    <col min="38" max="38" width="10.19921875" hidden="1" customWidth="1"/>
    <col min="39" max="39" width="11.265625" hidden="1" customWidth="1"/>
    <col min="40" max="40" width="77.6640625" hidden="1" customWidth="1"/>
    <col min="41" max="41" width="10.19921875" hidden="1" customWidth="1"/>
    <col min="42" max="42" width="11.265625" hidden="1" customWidth="1"/>
    <col min="43" max="43" width="73.73046875" hidden="1" customWidth="1"/>
    <col min="44" max="44" width="10.19921875" hidden="1" customWidth="1"/>
    <col min="45" max="45" width="11.265625" hidden="1" customWidth="1"/>
    <col min="46" max="46" width="35.73046875" hidden="1" customWidth="1"/>
    <col min="47" max="47" width="10.19921875" hidden="1" customWidth="1"/>
    <col min="48" max="48" width="11.265625" hidden="1" customWidth="1"/>
    <col min="49" max="16384" width="9.06640625" hidden="1"/>
  </cols>
  <sheetData>
    <row r="1" spans="1:5"/>
    <row r="2" spans="1:5" s="53" customFormat="1" ht="24.75">
      <c r="A2"/>
      <c r="C2"/>
      <c r="E2"/>
    </row>
    <row r="3" spans="1:5" ht="25.15">
      <c r="E3" s="54"/>
    </row>
    <row r="4" spans="1:5"/>
    <row r="5" spans="1:5"/>
    <row r="6" spans="1:5"/>
    <row r="7" spans="1:5"/>
    <row r="8" spans="1:5"/>
    <row r="9" spans="1:5"/>
    <row r="10" spans="1:5"/>
    <row r="11" spans="1:5"/>
    <row r="12" spans="1:5"/>
    <row r="13" spans="1:5"/>
    <row r="14" spans="1:5"/>
    <row r="15" spans="1:5"/>
    <row r="16" spans="1:5"/>
    <row r="17" spans="3:10"/>
    <row r="18" spans="3:10"/>
    <row r="19" spans="3:10"/>
    <row r="20" spans="3:10"/>
    <row r="21" spans="3:10"/>
    <row r="22" spans="3:10"/>
    <row r="23" spans="3:10"/>
    <row r="24" spans="3:10"/>
    <row r="25" spans="3:10"/>
    <row r="26" spans="3:10"/>
    <row r="27" spans="3:10"/>
    <row r="28" spans="3:10"/>
    <row r="29" spans="3:10"/>
    <row r="30" spans="3:10" ht="30.75" customHeight="1">
      <c r="C30" s="55" t="s">
        <v>1983</v>
      </c>
      <c r="D30" s="55" t="s">
        <v>1984</v>
      </c>
      <c r="E30" s="56"/>
      <c r="F30" s="56"/>
      <c r="G30" s="56"/>
      <c r="H30" s="56"/>
      <c r="I30" s="56"/>
      <c r="J30" s="56"/>
    </row>
    <row r="31" spans="3:10" ht="17.25">
      <c r="C31" s="57" t="s">
        <v>1999</v>
      </c>
      <c r="D31" s="58" t="s">
        <v>2005</v>
      </c>
      <c r="E31" s="58" t="s">
        <v>2006</v>
      </c>
      <c r="F31" s="58" t="s">
        <v>2007</v>
      </c>
      <c r="G31" s="58" t="s">
        <v>2008</v>
      </c>
      <c r="H31" s="58" t="s">
        <v>2003</v>
      </c>
      <c r="I31" s="58" t="s">
        <v>2004</v>
      </c>
      <c r="J31" s="58" t="s">
        <v>1981</v>
      </c>
    </row>
    <row r="32" spans="3:10">
      <c r="C32" s="59">
        <v>8.3333333333333329E-2</v>
      </c>
      <c r="D32" s="60"/>
      <c r="E32" s="60"/>
      <c r="F32" s="60">
        <v>1</v>
      </c>
      <c r="G32" s="60">
        <v>1</v>
      </c>
      <c r="H32" s="60"/>
      <c r="I32" s="60"/>
      <c r="J32" s="61"/>
    </row>
    <row r="33" spans="3:10">
      <c r="C33" s="62">
        <v>0.16666666666666666</v>
      </c>
      <c r="D33" s="63"/>
      <c r="E33" s="63"/>
      <c r="F33" s="63"/>
      <c r="G33" s="63"/>
      <c r="H33" s="63">
        <v>1</v>
      </c>
      <c r="I33" s="63">
        <v>2</v>
      </c>
      <c r="J33" s="64"/>
    </row>
    <row r="34" spans="3:10">
      <c r="C34" s="62">
        <v>0.25</v>
      </c>
      <c r="D34" s="63">
        <v>1</v>
      </c>
      <c r="E34" s="63">
        <v>2</v>
      </c>
      <c r="F34" s="63">
        <v>1</v>
      </c>
      <c r="G34" s="63">
        <v>3</v>
      </c>
      <c r="H34" s="63">
        <v>5</v>
      </c>
      <c r="I34" s="63">
        <v>7</v>
      </c>
      <c r="J34" s="64">
        <v>22</v>
      </c>
    </row>
    <row r="35" spans="3:10">
      <c r="C35" s="62">
        <v>0.33333333333333331</v>
      </c>
      <c r="D35" s="63">
        <v>4</v>
      </c>
      <c r="E35" s="63">
        <v>4</v>
      </c>
      <c r="F35" s="63">
        <v>4</v>
      </c>
      <c r="G35" s="63">
        <v>7</v>
      </c>
      <c r="H35" s="63">
        <v>8</v>
      </c>
      <c r="I35" s="63">
        <v>8</v>
      </c>
      <c r="J35" s="64">
        <v>13</v>
      </c>
    </row>
    <row r="36" spans="3:10">
      <c r="C36" s="62">
        <v>0.41666666666666669</v>
      </c>
      <c r="D36" s="63">
        <v>6</v>
      </c>
      <c r="E36" s="63">
        <v>10</v>
      </c>
      <c r="F36" s="63">
        <v>7</v>
      </c>
      <c r="G36" s="63">
        <v>12</v>
      </c>
      <c r="H36" s="63">
        <v>8</v>
      </c>
      <c r="I36" s="63">
        <v>13</v>
      </c>
      <c r="J36" s="64">
        <v>16</v>
      </c>
    </row>
    <row r="37" spans="3:10">
      <c r="C37" s="62">
        <v>0.5</v>
      </c>
      <c r="D37" s="63">
        <v>9</v>
      </c>
      <c r="E37" s="63">
        <v>20</v>
      </c>
      <c r="F37" s="63">
        <v>26</v>
      </c>
      <c r="G37" s="63">
        <v>20</v>
      </c>
      <c r="H37" s="63">
        <v>21</v>
      </c>
      <c r="I37" s="65">
        <v>45</v>
      </c>
      <c r="J37" s="66">
        <v>42</v>
      </c>
    </row>
    <row r="38" spans="3:10">
      <c r="C38" s="62">
        <v>0.58333333333333337</v>
      </c>
      <c r="D38" s="63">
        <v>2</v>
      </c>
      <c r="E38" s="63">
        <v>2</v>
      </c>
      <c r="F38" s="63">
        <v>1</v>
      </c>
      <c r="G38" s="63">
        <v>8</v>
      </c>
      <c r="H38" s="63">
        <v>4</v>
      </c>
      <c r="I38" s="63">
        <v>13</v>
      </c>
      <c r="J38" s="64">
        <v>19</v>
      </c>
    </row>
    <row r="39" spans="3:10">
      <c r="C39" s="62">
        <v>0.66666666666666663</v>
      </c>
      <c r="D39" s="63">
        <v>2</v>
      </c>
      <c r="E39" s="63">
        <v>2</v>
      </c>
      <c r="F39" s="63">
        <v>5</v>
      </c>
      <c r="G39" s="63">
        <v>3</v>
      </c>
      <c r="H39" s="63">
        <v>3</v>
      </c>
      <c r="I39" s="63">
        <v>13</v>
      </c>
      <c r="J39" s="64">
        <v>16</v>
      </c>
    </row>
    <row r="40" spans="3:10">
      <c r="C40" s="62">
        <v>0.75</v>
      </c>
      <c r="D40" s="63">
        <v>2</v>
      </c>
      <c r="E40" s="63">
        <v>1</v>
      </c>
      <c r="F40" s="63">
        <v>2</v>
      </c>
      <c r="G40" s="63"/>
      <c r="H40" s="63">
        <v>2</v>
      </c>
      <c r="I40" s="63">
        <v>4</v>
      </c>
      <c r="J40" s="64">
        <v>9</v>
      </c>
    </row>
    <row r="41" spans="3:10">
      <c r="C41" s="62">
        <v>0.83333333333333337</v>
      </c>
      <c r="D41" s="63">
        <v>6</v>
      </c>
      <c r="E41" s="63">
        <v>21</v>
      </c>
      <c r="F41" s="63">
        <v>18</v>
      </c>
      <c r="G41" s="63">
        <v>23</v>
      </c>
      <c r="H41" s="63">
        <v>26</v>
      </c>
      <c r="I41" s="65">
        <v>46</v>
      </c>
      <c r="J41" s="66">
        <v>50</v>
      </c>
    </row>
    <row r="42" spans="3:10">
      <c r="C42" s="62">
        <v>0.91666666666666663</v>
      </c>
      <c r="D42" s="63">
        <v>12</v>
      </c>
      <c r="E42" s="63">
        <v>16</v>
      </c>
      <c r="F42" s="63">
        <v>15</v>
      </c>
      <c r="G42" s="63">
        <v>24</v>
      </c>
      <c r="H42" s="63">
        <v>14</v>
      </c>
      <c r="I42" s="65">
        <v>43</v>
      </c>
      <c r="J42" s="66">
        <v>61</v>
      </c>
    </row>
    <row r="43" spans="3:10">
      <c r="C43" s="62">
        <v>0</v>
      </c>
      <c r="D43" s="63">
        <v>10</v>
      </c>
      <c r="E43" s="63">
        <v>19</v>
      </c>
      <c r="F43" s="63">
        <v>22</v>
      </c>
      <c r="G43" s="63">
        <v>9</v>
      </c>
      <c r="H43" s="63">
        <v>17</v>
      </c>
      <c r="I43" s="65">
        <v>36</v>
      </c>
      <c r="J43" s="66">
        <v>46</v>
      </c>
    </row>
    <row r="44" spans="3:10" ht="15">
      <c r="C44" s="67" t="s">
        <v>1982</v>
      </c>
      <c r="D44" s="68">
        <v>54</v>
      </c>
      <c r="E44" s="68">
        <v>97</v>
      </c>
      <c r="F44" s="68">
        <v>102</v>
      </c>
      <c r="G44" s="68">
        <v>110</v>
      </c>
      <c r="H44" s="68">
        <v>109</v>
      </c>
      <c r="I44" s="68">
        <v>230</v>
      </c>
      <c r="J44" s="69">
        <v>294</v>
      </c>
    </row>
    <row r="45" spans="3:10"/>
    <row r="46" spans="3:10"/>
    <row r="47" spans="3:10"/>
    <row r="48" spans="3:10"/>
    <row r="49"/>
  </sheetData>
  <conditionalFormatting pivot="1" sqref="D32:J43">
    <cfRule type="colorScale" priority="1">
      <colorScale>
        <cfvo type="min"/>
        <cfvo type="max"/>
        <color rgb="FFFCFCFF"/>
        <color rgb="FF002060"/>
      </colorScale>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C5D1484E-7649-433F-92A0-E64687A88A04}">
  <ds:schemaRefs/>
</ds:datastoreItem>
</file>

<file path=customXml/itemProps2.xml><?xml version="1.0" encoding="utf-8"?>
<ds:datastoreItem xmlns:ds="http://schemas.openxmlformats.org/officeDocument/2006/customXml" ds:itemID="{8B5A96C9-61CF-4258-A21A-14A770BA6AC0}">
  <ds:schemaRefs/>
</ds:datastoreItem>
</file>

<file path=customXml/itemProps3.xml><?xml version="1.0" encoding="utf-8"?>
<ds:datastoreItem xmlns:ds="http://schemas.openxmlformats.org/officeDocument/2006/customXml" ds:itemID="{A6B7E839-6DC6-45A5-B1C2-A19982D41985}">
  <ds:schemaRefs/>
</ds:datastoreItem>
</file>

<file path=customXml/itemProps4.xml><?xml version="1.0" encoding="utf-8"?>
<ds:datastoreItem xmlns:ds="http://schemas.openxmlformats.org/officeDocument/2006/customXml" ds:itemID="{B79A2856-6E45-4F09-AA65-68A3AF43484B}">
  <ds:schemaRefs/>
</ds:datastoreItem>
</file>

<file path=customXml/itemProps5.xml><?xml version="1.0" encoding="utf-8"?>
<ds:datastoreItem xmlns:ds="http://schemas.openxmlformats.org/officeDocument/2006/customXml" ds:itemID="{B007AD0A-F92E-4699-8EDC-61392A1B893C}">
  <ds:schemaRefs/>
</ds:datastoreItem>
</file>

<file path=customXml/itemProps6.xml><?xml version="1.0" encoding="utf-8"?>
<ds:datastoreItem xmlns:ds="http://schemas.openxmlformats.org/officeDocument/2006/customXml" ds:itemID="{55F7B0F9-7F26-4C9D-9003-FC58E29C25E1}">
  <ds:schemaRefs/>
</ds:datastoreItem>
</file>

<file path=customXml/itemProps7.xml><?xml version="1.0" encoding="utf-8"?>
<ds:datastoreItem xmlns:ds="http://schemas.openxmlformats.org/officeDocument/2006/customXml" ds:itemID="{62E765D2-F03A-4B58-89C9-50E5E64C283E}">
  <ds:schemaRefs/>
</ds:datastoreItem>
</file>

<file path=customXml/itemProps8.xml><?xml version="1.0" encoding="utf-8"?>
<ds:datastoreItem xmlns:ds="http://schemas.openxmlformats.org/officeDocument/2006/customXml" ds:itemID="{CD640FB3-DB50-494C-9C0C-F5381C8BA02C}">
  <ds:schemaRefs/>
</ds:datastoreItem>
</file>

<file path=customXml/itemProps9.xml><?xml version="1.0" encoding="utf-8"?>
<ds:datastoreItem xmlns:ds="http://schemas.openxmlformats.org/officeDocument/2006/customXml" ds:itemID="{DA3F29E4-B4AD-48A7-9AF7-C822E53F2F05}">
  <ds:schemaRefs/>
</ds:datastoreItem>
</file>

<file path=customXml/itemProps10.xml><?xml version="1.0" encoding="utf-8"?>
<ds:datastoreItem xmlns:ds="http://schemas.openxmlformats.org/officeDocument/2006/customXml" ds:itemID="{A9BB3F0D-3F80-41B0-A71A-B930496CFAB7}">
  <ds:schemaRefs/>
</ds:datastoreItem>
</file>

<file path=customXml/itemProps11.xml><?xml version="1.0" encoding="utf-8"?>
<ds:datastoreItem xmlns:ds="http://schemas.openxmlformats.org/officeDocument/2006/customXml" ds:itemID="{AE7F8A65-E466-4C8B-A1DD-16AE50B89FAC}">
  <ds:schemaRefs/>
</ds:datastoreItem>
</file>

<file path=customXml/itemProps12.xml><?xml version="1.0" encoding="utf-8"?>
<ds:datastoreItem xmlns:ds="http://schemas.openxmlformats.org/officeDocument/2006/customXml" ds:itemID="{083DB0A8-F332-4CC5-AD08-157DFC4840E1}">
  <ds:schemaRefs/>
</ds:datastoreItem>
</file>

<file path=customXml/itemProps13.xml><?xml version="1.0" encoding="utf-8"?>
<ds:datastoreItem xmlns:ds="http://schemas.openxmlformats.org/officeDocument/2006/customXml" ds:itemID="{C4B628AA-C97E-48D1-A9CB-B35A1E41E917}">
  <ds:schemaRefs/>
</ds:datastoreItem>
</file>

<file path=customXml/itemProps14.xml><?xml version="1.0" encoding="utf-8"?>
<ds:datastoreItem xmlns:ds="http://schemas.openxmlformats.org/officeDocument/2006/customXml" ds:itemID="{414574F3-1D5E-4011-A8FF-5870493CD25E}">
  <ds:schemaRefs/>
</ds:datastoreItem>
</file>

<file path=customXml/itemProps15.xml><?xml version="1.0" encoding="utf-8"?>
<ds:datastoreItem xmlns:ds="http://schemas.openxmlformats.org/officeDocument/2006/customXml" ds:itemID="{FC2ADDAD-64CB-4A72-8501-4841C1BD3538}">
  <ds:schemaRefs/>
</ds:datastoreItem>
</file>

<file path=customXml/itemProps16.xml><?xml version="1.0" encoding="utf-8"?>
<ds:datastoreItem xmlns:ds="http://schemas.openxmlformats.org/officeDocument/2006/customXml" ds:itemID="{5293949D-40C3-4EA2-B200-6BACC401696E}">
  <ds:schemaRefs/>
</ds:datastoreItem>
</file>

<file path=customXml/itemProps17.xml><?xml version="1.0" encoding="utf-8"?>
<ds:datastoreItem xmlns:ds="http://schemas.openxmlformats.org/officeDocument/2006/customXml" ds:itemID="{DDD76AA7-24D3-42D5-A69E-892406AE6E6C}">
  <ds:schemaRefs>
    <ds:schemaRef ds:uri="http://www.w3.org/2001/XMLSchema"/>
    <ds:schemaRef ds:uri="http://microsoft.data.visualization.engine.tours/1.0"/>
  </ds:schemaRefs>
</ds:datastoreItem>
</file>

<file path=customXml/itemProps18.xml><?xml version="1.0" encoding="utf-8"?>
<ds:datastoreItem xmlns:ds="http://schemas.openxmlformats.org/officeDocument/2006/customXml" ds:itemID="{D56271D7-9DBE-4311-81F2-1641BCB31591}">
  <ds:schemaRefs/>
</ds:datastoreItem>
</file>

<file path=customXml/itemProps19.xml><?xml version="1.0" encoding="utf-8"?>
<ds:datastoreItem xmlns:ds="http://schemas.openxmlformats.org/officeDocument/2006/customXml" ds:itemID="{EC743C9C-E6D9-4EC2-AF38-21E820149A19}">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0678443B-B180-490D-8D5E-63F05CF5B20D}">
  <ds:schemaRefs/>
</ds:datastoreItem>
</file>

<file path=customXml/itemProps21.xml><?xml version="1.0" encoding="utf-8"?>
<ds:datastoreItem xmlns:ds="http://schemas.openxmlformats.org/officeDocument/2006/customXml" ds:itemID="{0909ADF3-4251-4E1B-A575-40590EE8F539}">
  <ds:schemaRefs/>
</ds:datastoreItem>
</file>

<file path=customXml/itemProps22.xml><?xml version="1.0" encoding="utf-8"?>
<ds:datastoreItem xmlns:ds="http://schemas.openxmlformats.org/officeDocument/2006/customXml" ds:itemID="{233523F4-0F63-4FC3-A242-CE0AB13216DA}">
  <ds:schemaRefs/>
</ds:datastoreItem>
</file>

<file path=customXml/itemProps23.xml><?xml version="1.0" encoding="utf-8"?>
<ds:datastoreItem xmlns:ds="http://schemas.openxmlformats.org/officeDocument/2006/customXml" ds:itemID="{D93D86E8-092D-407A-A08D-AE18CBFBFBB9}">
  <ds:schemaRefs/>
</ds:datastoreItem>
</file>

<file path=customXml/itemProps24.xml><?xml version="1.0" encoding="utf-8"?>
<ds:datastoreItem xmlns:ds="http://schemas.openxmlformats.org/officeDocument/2006/customXml" ds:itemID="{DDD3C1D9-8416-4D4F-B9CB-B4F85748DF25}">
  <ds:schemaRefs/>
</ds:datastoreItem>
</file>

<file path=customXml/itemProps25.xml><?xml version="1.0" encoding="utf-8"?>
<ds:datastoreItem xmlns:ds="http://schemas.openxmlformats.org/officeDocument/2006/customXml" ds:itemID="{88BED348-08E5-4ED2-92A8-F5F672C118C9}">
  <ds:schemaRefs/>
</ds:datastoreItem>
</file>

<file path=customXml/itemProps26.xml><?xml version="1.0" encoding="utf-8"?>
<ds:datastoreItem xmlns:ds="http://schemas.openxmlformats.org/officeDocument/2006/customXml" ds:itemID="{4019561D-3EC4-44D1-92B4-B98C60DDC859}">
  <ds:schemaRefs/>
</ds:datastoreItem>
</file>

<file path=customXml/itemProps27.xml><?xml version="1.0" encoding="utf-8"?>
<ds:datastoreItem xmlns:ds="http://schemas.openxmlformats.org/officeDocument/2006/customXml" ds:itemID="{E55E0EFD-5B59-42C6-B4DA-8F9E734E5845}">
  <ds:schemaRefs/>
</ds:datastoreItem>
</file>

<file path=customXml/itemProps28.xml><?xml version="1.0" encoding="utf-8"?>
<ds:datastoreItem xmlns:ds="http://schemas.openxmlformats.org/officeDocument/2006/customXml" ds:itemID="{E704DADC-89E2-4AD0-813B-2FF1B6A7CC35}">
  <ds:schemaRefs/>
</ds:datastoreItem>
</file>

<file path=customXml/itemProps29.xml><?xml version="1.0" encoding="utf-8"?>
<ds:datastoreItem xmlns:ds="http://schemas.openxmlformats.org/officeDocument/2006/customXml" ds:itemID="{41FC884E-CBFB-4C18-B060-48F2B4C1C41A}">
  <ds:schemaRefs/>
</ds:datastoreItem>
</file>

<file path=customXml/itemProps30.xml><?xml version="1.0" encoding="utf-8"?>
<ds:datastoreItem xmlns:ds="http://schemas.openxmlformats.org/officeDocument/2006/customXml" ds:itemID="{28924C12-F6A4-4D74-BC97-DF0D94DE0899}">
  <ds:schemaRefs/>
</ds:datastoreItem>
</file>

<file path=customXml/itemProps31.xml><?xml version="1.0" encoding="utf-8"?>
<ds:datastoreItem xmlns:ds="http://schemas.openxmlformats.org/officeDocument/2006/customXml" ds:itemID="{0884B8F8-3FF6-4873-9F72-ECABBFB158A0}">
  <ds:schemaRefs/>
</ds:datastoreItem>
</file>

<file path=customXml/itemProps32.xml><?xml version="1.0" encoding="utf-8"?>
<ds:datastoreItem xmlns:ds="http://schemas.openxmlformats.org/officeDocument/2006/customXml" ds:itemID="{C0AA42F9-4B14-4C03-8C80-AD444184E7F1}">
  <ds:schemaRefs/>
</ds:datastoreItem>
</file>

<file path=customXml/itemProps33.xml><?xml version="1.0" encoding="utf-8"?>
<ds:datastoreItem xmlns:ds="http://schemas.openxmlformats.org/officeDocument/2006/customXml" ds:itemID="{E93CCDFA-AE6C-48B8-99F7-D79DB6021CF3}">
  <ds:schemaRefs/>
</ds:datastoreItem>
</file>

<file path=customXml/itemProps34.xml><?xml version="1.0" encoding="utf-8"?>
<ds:datastoreItem xmlns:ds="http://schemas.openxmlformats.org/officeDocument/2006/customXml" ds:itemID="{FCF94946-2AC9-410D-B54E-F49EDC0638DB}">
  <ds:schemaRefs/>
</ds:datastoreItem>
</file>

<file path=customXml/itemProps35.xml><?xml version="1.0" encoding="utf-8"?>
<ds:datastoreItem xmlns:ds="http://schemas.openxmlformats.org/officeDocument/2006/customXml" ds:itemID="{8CF75A9A-0997-4263-A340-FCB430556732}">
  <ds:schemaRefs/>
</ds:datastoreItem>
</file>

<file path=customXml/itemProps36.xml><?xml version="1.0" encoding="utf-8"?>
<ds:datastoreItem xmlns:ds="http://schemas.openxmlformats.org/officeDocument/2006/customXml" ds:itemID="{F6B2B98D-3CE2-4683-B3B2-6AB6189F1EBD}">
  <ds:schemaRefs/>
</ds:datastoreItem>
</file>

<file path=customXml/itemProps37.xml><?xml version="1.0" encoding="utf-8"?>
<ds:datastoreItem xmlns:ds="http://schemas.openxmlformats.org/officeDocument/2006/customXml" ds:itemID="{D3FF2298-A64D-4A4D-9AD6-008E5D52EB11}">
  <ds:schemaRefs/>
</ds:datastoreItem>
</file>

<file path=customXml/itemProps38.xml><?xml version="1.0" encoding="utf-8"?>
<ds:datastoreItem xmlns:ds="http://schemas.openxmlformats.org/officeDocument/2006/customXml" ds:itemID="{F51E6BF1-9A7D-44B7-8641-B32D95F678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#Instruction</vt:lpstr>
      <vt:lpstr>#Answer</vt:lpstr>
      <vt:lpstr>-transaction</vt:lpstr>
      <vt:lpstr>-item</vt:lpstr>
      <vt:lpstr>-status</vt:lpstr>
      <vt:lpstr>-category</vt:lpstr>
      <vt:lpstr>treemap</vt:lpstr>
      <vt:lpstr>Q1</vt:lpstr>
      <vt:lpstr>Q2</vt:lpstr>
      <vt:lpstr>Q3</vt:lpstr>
      <vt:lpstr>Q4</vt:lpstr>
      <vt:lpstr>Q5</vt:lpstr>
      <vt:lpstr>Q6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QMinh</dc:creator>
  <cp:lastModifiedBy>Bui Quang Minh</cp:lastModifiedBy>
  <dcterms:created xsi:type="dcterms:W3CDTF">2024-03-01T07:16:29Z</dcterms:created>
  <dcterms:modified xsi:type="dcterms:W3CDTF">2024-03-15T14:48:06Z</dcterms:modified>
</cp:coreProperties>
</file>