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32299374d593d7/LCA_agri^Mspatial/SpLCA_paper/R_cal/Code_published/Data/"/>
    </mc:Choice>
  </mc:AlternateContent>
  <xr:revisionPtr revIDLastSave="40" documentId="8_{81F4EAC3-8F31-4306-918A-0139B0CBCE43}" xr6:coauthVersionLast="46" xr6:coauthVersionMax="46" xr10:uidLastSave="{582711B0-4436-4CAC-9ED0-68DBC350EDB3}"/>
  <bookViews>
    <workbookView xWindow="1695" yWindow="885" windowWidth="24420" windowHeight="12120" activeTab="3" xr2:uid="{2ED26B29-09C9-4714-A0B5-F560253DCD93}"/>
  </bookViews>
  <sheets>
    <sheet name="summary" sheetId="1" r:id="rId1"/>
    <sheet name="farm_energy" sheetId="2" r:id="rId2"/>
    <sheet name="farm_feed" sheetId="4" r:id="rId3"/>
    <sheet name="Farm_char_4DairyGEM" sheetId="7" r:id="rId4"/>
    <sheet name="DairyGEM" sheetId="8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" i="8" l="1"/>
  <c r="M3" i="8"/>
  <c r="M6" i="8" l="1"/>
  <c r="M4" i="8" l="1"/>
  <c r="M5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D45" i="2" l="1"/>
  <c r="D44" i="2"/>
  <c r="F43" i="2"/>
  <c r="F38" i="2"/>
  <c r="F36" i="2"/>
  <c r="D34" i="2"/>
  <c r="D32" i="2"/>
  <c r="F22" i="2"/>
  <c r="F3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Susie WU</author>
  </authors>
  <commentList>
    <comment ref="A8" authorId="0" shapeId="0" xr:uid="{175179F6-B1B2-44A5-8280-4C32A9826B9D}">
      <text>
        <r>
          <rPr>
            <b/>
            <sz val="9"/>
            <color indexed="81"/>
            <rFont val="Tahoma"/>
            <family val="2"/>
          </rPr>
          <t>Susie WU:</t>
        </r>
        <r>
          <rPr>
            <sz val="9"/>
            <color indexed="81"/>
            <rFont val="Tahoma"/>
            <family val="2"/>
          </rPr>
          <t xml:space="preserve">
breed different, Gsey
</t>
        </r>
      </text>
    </comment>
    <comment ref="G8" authorId="0" shapeId="0" xr:uid="{98B08DCE-C726-46CA-8CA7-DEB98054DD2C}">
      <text>
        <r>
          <rPr>
            <b/>
            <sz val="9"/>
            <color indexed="81"/>
            <rFont val="Tahoma"/>
            <family val="2"/>
          </rPr>
          <t>Susie WU:</t>
        </r>
        <r>
          <rPr>
            <sz val="9"/>
            <color indexed="81"/>
            <rFont val="Tahoma"/>
            <family val="2"/>
          </rPr>
          <t xml:space="preserve">
low methane due to diff. cow breed: 
if small holstein, total is </t>
        </r>
        <r>
          <rPr>
            <b/>
            <sz val="9"/>
            <color indexed="81"/>
            <rFont val="Tahoma"/>
            <family val="2"/>
          </rPr>
          <t>1581</t>
        </r>
        <r>
          <rPr>
            <sz val="9"/>
            <color indexed="81"/>
            <rFont val="Tahoma"/>
            <family val="2"/>
          </rPr>
          <t>!</t>
        </r>
      </text>
    </comment>
  </commentList>
</comments>
</file>

<file path=xl/sharedStrings.xml><?xml version="1.0" encoding="utf-8"?>
<sst xmlns="http://schemas.openxmlformats.org/spreadsheetml/2006/main" count="1109" uniqueCount="269">
  <si>
    <t xml:space="preserve">farm1 </t>
  </si>
  <si>
    <t>farm2</t>
  </si>
  <si>
    <t>farm3</t>
  </si>
  <si>
    <t>farm4</t>
  </si>
  <si>
    <t>farm6</t>
  </si>
  <si>
    <t>farm8</t>
  </si>
  <si>
    <t>farm9</t>
  </si>
  <si>
    <t>farm10</t>
  </si>
  <si>
    <t>farm11</t>
  </si>
  <si>
    <t xml:space="preserve">Lat </t>
  </si>
  <si>
    <t>Long</t>
  </si>
  <si>
    <t>farm14</t>
  </si>
  <si>
    <t>farm15</t>
  </si>
  <si>
    <t>farm16</t>
  </si>
  <si>
    <t>farm17</t>
  </si>
  <si>
    <t>farm18</t>
  </si>
  <si>
    <t>farm20</t>
  </si>
  <si>
    <t>farm21</t>
  </si>
  <si>
    <t>farm22</t>
  </si>
  <si>
    <t>farm23</t>
  </si>
  <si>
    <t>farm24</t>
  </si>
  <si>
    <t>farm26</t>
  </si>
  <si>
    <t>farm27</t>
  </si>
  <si>
    <t>farm30</t>
  </si>
  <si>
    <t>farm31</t>
  </si>
  <si>
    <t>farm35</t>
  </si>
  <si>
    <t>farm39</t>
  </si>
  <si>
    <t>farm40</t>
  </si>
  <si>
    <t>farm41</t>
  </si>
  <si>
    <t>farm42</t>
  </si>
  <si>
    <t>farm43</t>
  </si>
  <si>
    <t>farm44</t>
  </si>
  <si>
    <t>farm45</t>
  </si>
  <si>
    <t>farm46</t>
  </si>
  <si>
    <t>farm47</t>
  </si>
  <si>
    <t>farm50</t>
  </si>
  <si>
    <t>farm51</t>
  </si>
  <si>
    <t>farm55</t>
  </si>
  <si>
    <t>farm56</t>
  </si>
  <si>
    <t>farm57</t>
  </si>
  <si>
    <t>farm59</t>
  </si>
  <si>
    <t>farm60</t>
  </si>
  <si>
    <t>farm61</t>
  </si>
  <si>
    <t>farm62</t>
  </si>
  <si>
    <t>farm65</t>
  </si>
  <si>
    <t>farm66</t>
  </si>
  <si>
    <t>farm68</t>
  </si>
  <si>
    <t xml:space="preserve"> </t>
  </si>
  <si>
    <t>electricity (kWh)</t>
  </si>
  <si>
    <t>Total annual income (RMB)</t>
  </si>
  <si>
    <t>Grazing distance from farm location (km)</t>
  </si>
  <si>
    <t>Estimated total pasture areas (ha)</t>
  </si>
  <si>
    <t>Coal (tons)</t>
  </si>
  <si>
    <t>Electricity expenditure (ten thousand yuan)</t>
  </si>
  <si>
    <t>Coal expenditure (ten thousand yuan)</t>
  </si>
  <si>
    <t>Cattle breed</t>
  </si>
  <si>
    <t>high quality hay</t>
  </si>
  <si>
    <t>low quality hay</t>
  </si>
  <si>
    <t>Produced feed properties:</t>
  </si>
  <si>
    <t>crude protein (%DM)</t>
  </si>
  <si>
    <t>degradable protein (%CP)</t>
  </si>
  <si>
    <t>acid detergent insoluble protein (%CP)</t>
  </si>
  <si>
    <t>net energy of lactation (Mcal/kg DM)</t>
  </si>
  <si>
    <t>neutral detergent fiber (%DM)</t>
  </si>
  <si>
    <t>water use in production (kg/kg DM)</t>
  </si>
  <si>
    <t>low quality hay (ton DM)</t>
  </si>
  <si>
    <t>Type</t>
  </si>
  <si>
    <t>No storage</t>
  </si>
  <si>
    <t>Stave silo桶状青贮塔</t>
  </si>
  <si>
    <t>Width (m)</t>
  </si>
  <si>
    <t>Depth (m)</t>
  </si>
  <si>
    <t>Sealed silo密封筒仓</t>
  </si>
  <si>
    <t>Bale silage草捆青贮</t>
  </si>
  <si>
    <t xml:space="preserve">Silo(青贮)type and dimension </t>
  </si>
  <si>
    <t xml:space="preserve">Silo(青贮)type </t>
  </si>
  <si>
    <t>Pasture</t>
  </si>
  <si>
    <t>Grazing animals</t>
  </si>
  <si>
    <t>Time on pasture</t>
  </si>
  <si>
    <t>Soil</t>
  </si>
  <si>
    <t>Soil type</t>
  </si>
  <si>
    <t>Soil acidity</t>
  </si>
  <si>
    <t>Older heifers</t>
  </si>
  <si>
    <t>Older heifers and dry cows</t>
  </si>
  <si>
    <t>All heifers</t>
  </si>
  <si>
    <t>All heifers and dry cows</t>
  </si>
  <si>
    <t>Lactating cows</t>
  </si>
  <si>
    <t>Older heifers and all cows</t>
  </si>
  <si>
    <t>All animals</t>
  </si>
  <si>
    <t>Quarter days during grazing seasons</t>
  </si>
  <si>
    <t>Half days during grazing seasons</t>
  </si>
  <si>
    <t>Full days during grazing seasons</t>
  </si>
  <si>
    <t>Deep loam</t>
  </si>
  <si>
    <t>Shallow clay loam</t>
  </si>
  <si>
    <t>Deep sandy loam</t>
  </si>
  <si>
    <t>Medium sandy loam</t>
  </si>
  <si>
    <t>Shallow loamy sand</t>
  </si>
  <si>
    <t>Neutral</t>
  </si>
  <si>
    <t>Low</t>
  </si>
  <si>
    <t>Moderate</t>
  </si>
  <si>
    <t>Moderaty high</t>
  </si>
  <si>
    <t>High</t>
  </si>
  <si>
    <t xml:space="preserve">Very high </t>
  </si>
  <si>
    <t>Growing season (months per year)</t>
  </si>
  <si>
    <t xml:space="preserve">Pasture Quality </t>
  </si>
  <si>
    <t>Early spring</t>
  </si>
  <si>
    <t>Late spring</t>
  </si>
  <si>
    <t>Summer</t>
  </si>
  <si>
    <t>Early fall</t>
  </si>
  <si>
    <t>Season</t>
  </si>
  <si>
    <t>total digestible nutrients (%DM)</t>
  </si>
  <si>
    <t>Late fall &amp; winter</t>
  </si>
  <si>
    <t>Herd</t>
  </si>
  <si>
    <t>Number of lactating animals</t>
  </si>
  <si>
    <t>Young stock over one year old</t>
  </si>
  <si>
    <t>Young stock under one year old</t>
  </si>
  <si>
    <t>First lactation animals (%)</t>
  </si>
  <si>
    <t>Jersey</t>
  </si>
  <si>
    <t>Ayrshire</t>
  </si>
  <si>
    <t>Small holstein</t>
  </si>
  <si>
    <t>Large holstein</t>
  </si>
  <si>
    <t>Facilities</t>
  </si>
  <si>
    <t xml:space="preserve">Cow housing </t>
  </si>
  <si>
    <t>None</t>
  </si>
  <si>
    <t>Open lot</t>
  </si>
  <si>
    <t>Bedded pack barn</t>
  </si>
  <si>
    <t>Tie stall barn</t>
  </si>
  <si>
    <t>Free stalls and open lot</t>
  </si>
  <si>
    <t>Free stalls barn, naturally ventilated</t>
  </si>
  <si>
    <t>Free stall barn, mechanically ventilated</t>
  </si>
  <si>
    <t>Calf hutches and open lot</t>
  </si>
  <si>
    <t xml:space="preserve">Manure collection and hauling </t>
  </si>
  <si>
    <t>Collection method</t>
  </si>
  <si>
    <t>Field application method</t>
  </si>
  <si>
    <t>Manure type</t>
  </si>
  <si>
    <t>Storage</t>
  </si>
  <si>
    <t>Average diameter (m)</t>
  </si>
  <si>
    <t xml:space="preserve">Storage capacity (t) </t>
  </si>
  <si>
    <t xml:space="preserve">Period </t>
  </si>
  <si>
    <t>Hand scraping and gutter cleaners</t>
  </si>
  <si>
    <t>Scrapper with loader</t>
  </si>
  <si>
    <t>Scrapper with vcuum</t>
  </si>
  <si>
    <t>Flush system</t>
  </si>
  <si>
    <t>Direct injection</t>
  </si>
  <si>
    <t>Band speading</t>
  </si>
  <si>
    <t>Broadcast spreading</t>
  </si>
  <si>
    <t>Dry (70%DM)</t>
  </si>
  <si>
    <t>Solid (20%DM)</t>
  </si>
  <si>
    <t>Semi-solid(12-14%DM)</t>
  </si>
  <si>
    <t>Slurry (8-10%DM)</t>
  </si>
  <si>
    <t>Liquid-slurry (5-7%DM)</t>
  </si>
  <si>
    <t>Same day</t>
  </si>
  <si>
    <t>Within 2 days</t>
  </si>
  <si>
    <t>Within a week</t>
  </si>
  <si>
    <t>No incorporation</t>
  </si>
  <si>
    <t>No storage or daily hauling</t>
  </si>
  <si>
    <t>4 months storage</t>
  </si>
  <si>
    <t>12 months storage</t>
  </si>
  <si>
    <t>Bottom loaded tank or pit</t>
  </si>
  <si>
    <t>Average depth (m)</t>
  </si>
  <si>
    <t>Other feed properties:</t>
  </si>
  <si>
    <t>Feed1_soybean meal</t>
  </si>
  <si>
    <t>Feed2_cottonseed</t>
  </si>
  <si>
    <t xml:space="preserve">Feed4_ </t>
  </si>
  <si>
    <t xml:space="preserve">Feed5_ </t>
  </si>
  <si>
    <t xml:space="preserve">feed2 type  </t>
  </si>
  <si>
    <t xml:space="preserve">feed3 type  </t>
  </si>
  <si>
    <t xml:space="preserve">feed4 type  </t>
  </si>
  <si>
    <t xml:space="preserve">feed5 type  </t>
  </si>
  <si>
    <t>vinasse 酒糟</t>
  </si>
  <si>
    <t>hay 干草</t>
  </si>
  <si>
    <t>rape meal 油菜糠</t>
  </si>
  <si>
    <t>wheat bran 麦麸</t>
  </si>
  <si>
    <t>straw 秸秆</t>
  </si>
  <si>
    <t xml:space="preserve">maize silage玉米青贮 </t>
  </si>
  <si>
    <t>phacelia silage黑麦青贮</t>
  </si>
  <si>
    <t>grass silage牧草青贮</t>
  </si>
  <si>
    <t>alfalfa silage苜蓿青贮</t>
  </si>
  <si>
    <t>wheat grain小麦粒</t>
  </si>
  <si>
    <t>maize grain玉米粒</t>
  </si>
  <si>
    <t>oat grain燕麦粒</t>
  </si>
  <si>
    <t>soybean meal 豆饼</t>
  </si>
  <si>
    <t>maize chop 玉米粉</t>
  </si>
  <si>
    <t>concentrate feed精饲料</t>
  </si>
  <si>
    <t>Manure incorporation by tillage</t>
    <phoneticPr fontId="1" type="noConversion"/>
  </si>
  <si>
    <t>Stack</t>
    <phoneticPr fontId="1" type="noConversion"/>
  </si>
  <si>
    <t xml:space="preserve">Heifer housing </t>
    <phoneticPr fontId="3" type="noConversion"/>
  </si>
  <si>
    <t>high quality hay (ton DM)</t>
    <phoneticPr fontId="3" type="noConversion"/>
  </si>
  <si>
    <t>添加种类</t>
    <phoneticPr fontId="3" type="noConversion"/>
  </si>
  <si>
    <t>体重</t>
    <phoneticPr fontId="3" type="noConversion"/>
  </si>
  <si>
    <t>No incorporation</t>
    <phoneticPr fontId="1" type="noConversion"/>
  </si>
  <si>
    <t>hay 干草</t>
    <phoneticPr fontId="3" type="noConversion"/>
  </si>
  <si>
    <t>本地奶牛</t>
  </si>
  <si>
    <t>西门塔尔</t>
  </si>
  <si>
    <t>半改良</t>
  </si>
  <si>
    <t>本地牛</t>
  </si>
  <si>
    <t>西门塔尔改良</t>
  </si>
  <si>
    <t>三河牛</t>
  </si>
  <si>
    <t>高产奶牛肉牛改良</t>
  </si>
  <si>
    <t>三河牛转西门塔尔</t>
  </si>
  <si>
    <t>改良</t>
  </si>
  <si>
    <t>cottonseed meal</t>
    <phoneticPr fontId="3" type="noConversion"/>
  </si>
  <si>
    <t>Pellets  颗粒料</t>
    <phoneticPr fontId="3" type="noConversion"/>
  </si>
  <si>
    <t>Sprayed corn  喷浆玉米</t>
  </si>
  <si>
    <t>Silage corn 青储玉米</t>
    <phoneticPr fontId="3" type="noConversion"/>
  </si>
  <si>
    <t>Pellets  颗粒料</t>
  </si>
  <si>
    <t>Silage corn 青储玉米</t>
  </si>
  <si>
    <t>Corn feed  玉米料</t>
  </si>
  <si>
    <t>玉米面</t>
    <phoneticPr fontId="3" type="noConversion"/>
  </si>
  <si>
    <t>盐砖</t>
    <phoneticPr fontId="3" type="noConversion"/>
  </si>
  <si>
    <t>玉米饼</t>
    <phoneticPr fontId="3" type="noConversion"/>
  </si>
  <si>
    <t>油菜秸秆</t>
    <phoneticPr fontId="3" type="noConversion"/>
  </si>
  <si>
    <t>秸秆</t>
    <phoneticPr fontId="3" type="noConversion"/>
  </si>
  <si>
    <t>牛奶料</t>
    <phoneticPr fontId="3" type="noConversion"/>
  </si>
  <si>
    <t>Purchased feeds input</t>
    <phoneticPr fontId="3" type="noConversion"/>
  </si>
  <si>
    <t>NA</t>
    <phoneticPr fontId="3" type="noConversion"/>
  </si>
  <si>
    <t>Small holstein</t>
    <phoneticPr fontId="3" type="noConversion"/>
  </si>
  <si>
    <t>Brown swiss</t>
    <phoneticPr fontId="3" type="noConversion"/>
  </si>
  <si>
    <t>animal type</t>
    <phoneticPr fontId="3" type="noConversion"/>
  </si>
  <si>
    <t>acid detergent insoluble protein (%CP)</t>
    <phoneticPr fontId="3" type="noConversion"/>
  </si>
  <si>
    <t>neutral detergent fiber (%DM)</t>
    <phoneticPr fontId="3" type="noConversion"/>
  </si>
  <si>
    <t>Feed3_</t>
    <phoneticPr fontId="3" type="noConversion"/>
  </si>
  <si>
    <t>degradable protein (%CP)</t>
    <phoneticPr fontId="3" type="noConversion"/>
  </si>
  <si>
    <t>Grazing</t>
  </si>
  <si>
    <t>Hydrogen Sulfide</t>
  </si>
  <si>
    <t>VOC (Ozone Equivalents)</t>
  </si>
  <si>
    <t>Housed animals</t>
  </si>
  <si>
    <t xml:space="preserve">Grazing animals </t>
  </si>
  <si>
    <t>Nitrous Oxide</t>
  </si>
  <si>
    <t xml:space="preserve">Grazing </t>
  </si>
  <si>
    <t>Feed production</t>
  </si>
  <si>
    <t>Drinking</t>
  </si>
  <si>
    <t xml:space="preserve">Animal cooling </t>
  </si>
  <si>
    <t>Parlor and equipment cleaning</t>
  </si>
  <si>
    <t xml:space="preserve">Methane total </t>
  </si>
  <si>
    <t>玉米面</t>
  </si>
  <si>
    <t>玉米皮</t>
  </si>
  <si>
    <t>(37-100) tDM</t>
  </si>
  <si>
    <t>Guernsey</t>
  </si>
  <si>
    <t>Target milk production (kg/cow)</t>
  </si>
  <si>
    <t>只喂自己打的干草</t>
    <phoneticPr fontId="3" type="noConversion"/>
  </si>
  <si>
    <t>无</t>
    <phoneticPr fontId="3" type="noConversion"/>
  </si>
  <si>
    <t>NA</t>
  </si>
  <si>
    <t>Methane (total annual kg)</t>
  </si>
  <si>
    <t>Total (excl. feed)</t>
  </si>
  <si>
    <t>Total water (m3)</t>
  </si>
  <si>
    <t>Live weight (ton)</t>
  </si>
  <si>
    <t>diesel_onsite (liter)</t>
  </si>
  <si>
    <r>
      <rPr>
        <sz val="11"/>
        <rFont val="等线"/>
        <family val="2"/>
      </rPr>
      <t>本地奶牛</t>
    </r>
  </si>
  <si>
    <r>
      <rPr>
        <sz val="11"/>
        <rFont val="等线"/>
        <family val="2"/>
      </rPr>
      <t>西门塔尔</t>
    </r>
  </si>
  <si>
    <r>
      <rPr>
        <sz val="11"/>
        <rFont val="等线"/>
        <family val="2"/>
      </rPr>
      <t>半改良</t>
    </r>
  </si>
  <si>
    <r>
      <rPr>
        <sz val="11"/>
        <rFont val="等线"/>
        <family val="2"/>
      </rPr>
      <t>本地牛</t>
    </r>
  </si>
  <si>
    <r>
      <rPr>
        <sz val="11"/>
        <rFont val="等线"/>
        <family val="2"/>
      </rPr>
      <t>西门塔尔改良</t>
    </r>
  </si>
  <si>
    <r>
      <rPr>
        <sz val="11"/>
        <rFont val="等线"/>
        <family val="2"/>
      </rPr>
      <t>三河牛</t>
    </r>
  </si>
  <si>
    <r>
      <rPr>
        <sz val="11"/>
        <rFont val="等线"/>
        <family val="2"/>
      </rPr>
      <t>高产奶牛肉牛改良</t>
    </r>
  </si>
  <si>
    <r>
      <rPr>
        <sz val="11"/>
        <rFont val="等线"/>
        <family val="2"/>
      </rPr>
      <t>三河牛转西门塔尔</t>
    </r>
  </si>
  <si>
    <r>
      <rPr>
        <sz val="11"/>
        <rFont val="等线"/>
        <family val="2"/>
      </rPr>
      <t>改良</t>
    </r>
  </si>
  <si>
    <t>Ammonia (annual kg)</t>
  </si>
  <si>
    <t xml:space="preserve">Water Use (Mg) 10^3kg </t>
  </si>
  <si>
    <t>Annual pasture available (t DM)</t>
  </si>
  <si>
    <t>Produced feeds and annual input amount (ton DM)</t>
  </si>
  <si>
    <t xml:space="preserve">feed1 type  </t>
  </si>
  <si>
    <r>
      <t>Maximum fed (</t>
    </r>
    <r>
      <rPr>
        <b/>
        <sz val="11"/>
        <rFont val="Calibri"/>
        <family val="2"/>
        <scheme val="minor"/>
      </rPr>
      <t>kg DM/cow/day</t>
    </r>
    <r>
      <rPr>
        <sz val="11"/>
        <rFont val="Calibri"/>
        <family val="2"/>
        <scheme val="minor"/>
      </rPr>
      <t>)</t>
    </r>
  </si>
  <si>
    <r>
      <t>Purchased</t>
    </r>
    <r>
      <rPr>
        <b/>
        <sz val="11"/>
        <rFont val="Calibri"/>
        <family val="2"/>
        <scheme val="minor"/>
      </rPr>
      <t xml:space="preserve"> feed1 (annual total ton)</t>
    </r>
  </si>
  <si>
    <r>
      <t xml:space="preserve">Purchased </t>
    </r>
    <r>
      <rPr>
        <b/>
        <sz val="11"/>
        <rFont val="Calibri"/>
        <family val="2"/>
        <scheme val="minor"/>
      </rPr>
      <t>feed2</t>
    </r>
    <r>
      <rPr>
        <sz val="11"/>
        <rFont val="Calibri"/>
        <family val="2"/>
        <scheme val="minor"/>
      </rPr>
      <t xml:space="preserve"> (annual total ton)</t>
    </r>
  </si>
  <si>
    <r>
      <t xml:space="preserve">Purchased </t>
    </r>
    <r>
      <rPr>
        <b/>
        <sz val="11"/>
        <rFont val="Calibri"/>
        <family val="2"/>
        <scheme val="minor"/>
      </rPr>
      <t>feed3</t>
    </r>
    <r>
      <rPr>
        <sz val="11"/>
        <rFont val="Calibri"/>
        <family val="2"/>
        <scheme val="minor"/>
      </rPr>
      <t xml:space="preserve"> (annual total ton)</t>
    </r>
  </si>
  <si>
    <r>
      <t xml:space="preserve">Purchased </t>
    </r>
    <r>
      <rPr>
        <b/>
        <sz val="11"/>
        <rFont val="Calibri"/>
        <family val="2"/>
        <scheme val="minor"/>
      </rPr>
      <t xml:space="preserve">feed4 </t>
    </r>
    <r>
      <rPr>
        <sz val="11"/>
        <rFont val="Calibri"/>
        <family val="2"/>
        <scheme val="minor"/>
      </rPr>
      <t>(annual total kg)</t>
    </r>
  </si>
  <si>
    <r>
      <t xml:space="preserve">Purchased </t>
    </r>
    <r>
      <rPr>
        <b/>
        <sz val="11"/>
        <rFont val="Calibri"/>
        <family val="2"/>
        <scheme val="minor"/>
      </rPr>
      <t>feed5</t>
    </r>
    <r>
      <rPr>
        <sz val="11"/>
        <rFont val="Calibri"/>
        <family val="2"/>
        <scheme val="minor"/>
      </rPr>
      <t xml:space="preserve"> (annual total kg)</t>
    </r>
  </si>
  <si>
    <r>
      <rPr>
        <sz val="11"/>
        <rFont val="宋体"/>
        <family val="3"/>
        <charset val="134"/>
      </rPr>
      <t>玉米面</t>
    </r>
  </si>
  <si>
    <r>
      <rPr>
        <sz val="11"/>
        <rFont val="宋体"/>
        <family val="3"/>
        <charset val="134"/>
      </rPr>
      <t>浆玉米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</si>
</sst>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宋体"/>
      <family val="3"/>
      <charset val="134"/>
    </font>
    <font>
      <sz val="12"/>
      <name val="Times New Roman"/>
      <family val="1"/>
    </font>
    <font>
      <sz val="11"/>
      <name val="等线"/>
      <family val="2"/>
    </font>
    <font>
      <sz val="1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6" fillId="2" borderId="7" applyNumberFormat="0" applyFont="0" applyAlignment="0" applyProtection="0"/>
    <xf numFmtId="0" fontId="9" fillId="3" borderId="0" applyNumberFormat="0" applyBorder="0" applyAlignment="0" applyProtection="0"/>
    <xf numFmtId="0" fontId="10" fillId="4" borderId="25" applyNumberFormat="0" applyAlignment="0" applyProtection="0"/>
  </cellStyleXfs>
  <cellXfs count="85">
    <xf numFmtId="0" fontId="0" fillId="0" borderId="0" xfId="0"/>
    <xf numFmtId="0" fontId="4" fillId="0" borderId="0" xfId="0" applyFont="1"/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0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Fill="1" applyBorder="1"/>
    <xf numFmtId="0" fontId="0" fillId="0" borderId="11" xfId="0" applyBorder="1"/>
    <xf numFmtId="0" fontId="0" fillId="0" borderId="13" xfId="0" applyBorder="1"/>
    <xf numFmtId="0" fontId="2" fillId="0" borderId="0" xfId="0" applyFont="1" applyBorder="1" applyAlignment="1">
      <alignment wrapText="1"/>
    </xf>
    <xf numFmtId="0" fontId="2" fillId="0" borderId="11" xfId="0" applyFont="1" applyBorder="1"/>
    <xf numFmtId="0" fontId="2" fillId="0" borderId="12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11" fillId="0" borderId="2" xfId="0" applyFont="1" applyFill="1" applyBorder="1" applyAlignment="1">
      <alignment wrapText="1"/>
    </xf>
    <xf numFmtId="0" fontId="12" fillId="0" borderId="0" xfId="0" applyFont="1" applyFill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/>
    <xf numFmtId="164" fontId="5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5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horizontal="center"/>
    </xf>
    <xf numFmtId="0" fontId="12" fillId="0" borderId="22" xfId="0" applyFont="1" applyFill="1" applyBorder="1" applyAlignment="1">
      <alignment horizontal="center"/>
    </xf>
    <xf numFmtId="0" fontId="12" fillId="0" borderId="23" xfId="0" applyFont="1" applyFill="1" applyBorder="1" applyAlignment="1">
      <alignment horizontal="center"/>
    </xf>
    <xf numFmtId="0" fontId="12" fillId="0" borderId="24" xfId="0" applyFont="1" applyFill="1" applyBorder="1" applyAlignment="1">
      <alignment horizontal="center"/>
    </xf>
    <xf numFmtId="0" fontId="5" fillId="0" borderId="0" xfId="0" applyFont="1" applyFill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22" xfId="0" applyFont="1" applyFill="1" applyBorder="1" applyAlignment="1"/>
    <xf numFmtId="0" fontId="12" fillId="0" borderId="0" xfId="0" applyFont="1" applyFill="1" applyAlignment="1">
      <alignment horizontal="center"/>
    </xf>
    <xf numFmtId="0" fontId="2" fillId="0" borderId="1" xfId="0" applyFont="1" applyFill="1" applyBorder="1" applyAlignment="1">
      <alignment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2" fillId="0" borderId="9" xfId="0" applyFont="1" applyFill="1" applyBorder="1" applyAlignment="1">
      <alignment wrapText="1"/>
    </xf>
    <xf numFmtId="0" fontId="12" fillId="0" borderId="10" xfId="0" applyFont="1" applyFill="1" applyBorder="1" applyAlignment="1">
      <alignment wrapText="1"/>
    </xf>
    <xf numFmtId="0" fontId="12" fillId="0" borderId="4" xfId="0" applyFont="1" applyFill="1" applyBorder="1" applyAlignment="1">
      <alignment vertical="center" wrapText="1"/>
    </xf>
    <xf numFmtId="0" fontId="12" fillId="0" borderId="18" xfId="0" applyFont="1" applyFill="1" applyBorder="1" applyAlignment="1">
      <alignment vertical="center" wrapText="1"/>
    </xf>
    <xf numFmtId="0" fontId="12" fillId="0" borderId="21" xfId="1" applyFont="1" applyFill="1" applyBorder="1" applyAlignment="1">
      <alignment vertical="center" wrapText="1"/>
    </xf>
    <xf numFmtId="0" fontId="11" fillId="0" borderId="7" xfId="1" applyFont="1" applyFill="1" applyAlignment="1">
      <alignment vertical="center" wrapText="1"/>
    </xf>
    <xf numFmtId="0" fontId="12" fillId="0" borderId="19" xfId="1" applyFont="1" applyFill="1" applyBorder="1" applyAlignment="1">
      <alignment vertical="center" wrapText="1"/>
    </xf>
    <xf numFmtId="0" fontId="11" fillId="0" borderId="20" xfId="1" applyFont="1" applyFill="1" applyBorder="1" applyAlignment="1">
      <alignment vertical="center" wrapText="1"/>
    </xf>
    <xf numFmtId="0" fontId="12" fillId="0" borderId="25" xfId="3" applyFont="1" applyFill="1" applyAlignment="1">
      <alignment vertical="center" wrapText="1"/>
    </xf>
    <xf numFmtId="0" fontId="11" fillId="0" borderId="25" xfId="3" applyFont="1" applyFill="1" applyAlignment="1">
      <alignment vertical="center" wrapText="1"/>
    </xf>
    <xf numFmtId="0" fontId="12" fillId="0" borderId="19" xfId="2" applyFont="1" applyFill="1" applyBorder="1" applyAlignment="1">
      <alignment vertical="center" wrapText="1"/>
    </xf>
    <xf numFmtId="0" fontId="11" fillId="0" borderId="20" xfId="2" applyFont="1" applyFill="1" applyBorder="1" applyAlignment="1">
      <alignment vertical="center" wrapText="1"/>
    </xf>
    <xf numFmtId="0" fontId="12" fillId="0" borderId="11" xfId="0" applyFont="1" applyFill="1" applyBorder="1" applyAlignment="1">
      <alignment wrapText="1"/>
    </xf>
    <xf numFmtId="0" fontId="12" fillId="0" borderId="0" xfId="0" applyFont="1" applyFill="1" applyBorder="1"/>
    <xf numFmtId="0" fontId="12" fillId="0" borderId="12" xfId="0" applyFont="1" applyFill="1" applyBorder="1"/>
    <xf numFmtId="0" fontId="12" fillId="0" borderId="16" xfId="1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2" fillId="0" borderId="12" xfId="0" applyFont="1" applyFill="1" applyBorder="1" applyAlignment="1">
      <alignment wrapText="1"/>
    </xf>
    <xf numFmtId="0" fontId="16" fillId="0" borderId="0" xfId="0" applyFont="1" applyFill="1" applyAlignment="1">
      <alignment horizontal="left" vertical="center"/>
    </xf>
    <xf numFmtId="0" fontId="12" fillId="0" borderId="13" xfId="0" applyFont="1" applyFill="1" applyBorder="1" applyAlignment="1">
      <alignment wrapText="1"/>
    </xf>
    <xf numFmtId="0" fontId="12" fillId="0" borderId="14" xfId="0" applyFont="1" applyFill="1" applyBorder="1"/>
    <xf numFmtId="0" fontId="12" fillId="0" borderId="15" xfId="0" applyFont="1" applyFill="1" applyBorder="1"/>
    <xf numFmtId="0" fontId="11" fillId="0" borderId="8" xfId="0" applyFont="1" applyFill="1" applyBorder="1"/>
    <xf numFmtId="0" fontId="12" fillId="0" borderId="9" xfId="0" applyFont="1" applyFill="1" applyBorder="1"/>
    <xf numFmtId="0" fontId="12" fillId="0" borderId="10" xfId="0" applyFont="1" applyFill="1" applyBorder="1"/>
    <xf numFmtId="0" fontId="12" fillId="0" borderId="17" xfId="1" applyFont="1" applyFill="1" applyBorder="1" applyAlignment="1">
      <alignment wrapText="1"/>
    </xf>
    <xf numFmtId="0" fontId="12" fillId="0" borderId="14" xfId="0" applyFont="1" applyFill="1" applyBorder="1" applyAlignment="1">
      <alignment wrapText="1"/>
    </xf>
    <xf numFmtId="0" fontId="12" fillId="0" borderId="15" xfId="0" applyFont="1" applyFill="1" applyBorder="1" applyAlignment="1">
      <alignment wrapText="1"/>
    </xf>
  </cellXfs>
  <cellStyles count="4">
    <cellStyle name="Good" xfId="2" builtinId="26"/>
    <cellStyle name="Input" xfId="3" builtinId="20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D349-3344-421D-9CC9-722BB5143063}">
  <dimension ref="A1:V46"/>
  <sheetViews>
    <sheetView zoomScaleNormal="100" workbookViewId="0">
      <selection activeCell="J12" sqref="J12"/>
    </sheetView>
  </sheetViews>
  <sheetFormatPr defaultRowHeight="15"/>
  <cols>
    <col min="1" max="1" width="8.85546875" style="36"/>
    <col min="2" max="2" width="9.42578125" style="36" bestFit="1" customWidth="1"/>
    <col min="3" max="3" width="11.140625" style="2" customWidth="1"/>
    <col min="4" max="4" width="15.85546875" style="2" customWidth="1"/>
    <col min="5" max="5" width="8.85546875" style="2" customWidth="1"/>
    <col min="6" max="6" width="9.140625" style="2" customWidth="1"/>
    <col min="7" max="7" width="14.7109375" style="2" customWidth="1"/>
    <col min="8" max="8" width="14" style="2" customWidth="1"/>
    <col min="9" max="9" width="14.28515625" style="2" customWidth="1"/>
    <col min="10" max="10" width="15.85546875" style="2" customWidth="1"/>
    <col min="11" max="22" width="8.85546875" style="36"/>
    <col min="23" max="16384" width="9.140625" style="22"/>
  </cols>
  <sheetData>
    <row r="1" spans="1:11" ht="39" customHeight="1">
      <c r="C1" s="35"/>
      <c r="D1" s="35" t="s">
        <v>49</v>
      </c>
      <c r="E1" s="35" t="s">
        <v>9</v>
      </c>
      <c r="F1" s="35" t="s">
        <v>10</v>
      </c>
      <c r="G1" s="35" t="s">
        <v>50</v>
      </c>
      <c r="H1" s="35" t="s">
        <v>51</v>
      </c>
      <c r="I1" s="35" t="s">
        <v>245</v>
      </c>
      <c r="J1" s="35" t="s">
        <v>55</v>
      </c>
    </row>
    <row r="2" spans="1:11" ht="15.75">
      <c r="A2" s="36" t="s">
        <v>0</v>
      </c>
      <c r="B2" s="2">
        <v>49.296278999999998</v>
      </c>
      <c r="C2" s="2">
        <v>119.845325</v>
      </c>
      <c r="D2" s="35">
        <v>2.5649999999999999</v>
      </c>
      <c r="E2" s="2">
        <v>49.296278999999998</v>
      </c>
      <c r="F2" s="2">
        <v>119.845325</v>
      </c>
      <c r="G2" s="2">
        <v>20</v>
      </c>
      <c r="H2" s="37">
        <v>60</v>
      </c>
      <c r="I2" s="2">
        <v>75</v>
      </c>
      <c r="J2" s="2" t="s">
        <v>247</v>
      </c>
      <c r="K2" s="38"/>
    </row>
    <row r="3" spans="1:11">
      <c r="A3" s="36" t="s">
        <v>1</v>
      </c>
      <c r="B3" s="2">
        <v>49.297195000000002</v>
      </c>
      <c r="C3" s="2">
        <v>119.84538499999999</v>
      </c>
      <c r="D3" s="2">
        <v>2.8200000000000003</v>
      </c>
      <c r="E3" s="2">
        <v>49.297195000000002</v>
      </c>
      <c r="F3" s="2">
        <v>119.84538499999999</v>
      </c>
      <c r="G3" s="2">
        <v>20</v>
      </c>
      <c r="H3" s="37">
        <v>56.666666666666664</v>
      </c>
      <c r="I3" s="2">
        <v>100</v>
      </c>
      <c r="J3" s="2" t="s">
        <v>247</v>
      </c>
    </row>
    <row r="4" spans="1:11">
      <c r="A4" s="36" t="s">
        <v>2</v>
      </c>
      <c r="B4" s="2">
        <v>49.349567</v>
      </c>
      <c r="C4" s="2">
        <v>120.14993800000001</v>
      </c>
      <c r="D4" s="2">
        <v>10.456</v>
      </c>
      <c r="E4" s="2">
        <v>49.349567</v>
      </c>
      <c r="F4" s="2">
        <v>120.14993800000001</v>
      </c>
      <c r="G4" s="2">
        <v>10</v>
      </c>
      <c r="H4" s="37">
        <v>133.33333333333334</v>
      </c>
      <c r="I4" s="2">
        <v>50</v>
      </c>
      <c r="J4" s="2" t="s">
        <v>247</v>
      </c>
    </row>
    <row r="5" spans="1:11">
      <c r="A5" s="36" t="s">
        <v>3</v>
      </c>
      <c r="B5" s="2">
        <v>49.349314999999997</v>
      </c>
      <c r="C5" s="2">
        <v>120.147322</v>
      </c>
      <c r="D5" s="2">
        <v>25.444799999999997</v>
      </c>
      <c r="E5" s="2">
        <v>49.349314999999997</v>
      </c>
      <c r="F5" s="2">
        <v>120.147322</v>
      </c>
      <c r="G5" s="2">
        <v>5</v>
      </c>
      <c r="H5" s="37">
        <v>33.333333333333336</v>
      </c>
      <c r="I5" s="2">
        <v>0</v>
      </c>
      <c r="J5" s="2" t="s">
        <v>247</v>
      </c>
    </row>
    <row r="6" spans="1:11">
      <c r="A6" s="36" t="s">
        <v>4</v>
      </c>
      <c r="B6" s="2">
        <v>49.303967</v>
      </c>
      <c r="C6" s="2">
        <v>119.913837</v>
      </c>
      <c r="D6" s="2">
        <v>6.5</v>
      </c>
      <c r="E6" s="2">
        <v>49.303967</v>
      </c>
      <c r="F6" s="2">
        <v>119.913837</v>
      </c>
      <c r="G6" s="2">
        <v>10</v>
      </c>
      <c r="H6" s="37">
        <v>80</v>
      </c>
      <c r="I6" s="2">
        <v>50</v>
      </c>
      <c r="J6" s="2" t="s">
        <v>247</v>
      </c>
    </row>
    <row r="7" spans="1:11">
      <c r="A7" s="36" t="s">
        <v>5</v>
      </c>
      <c r="B7" s="2">
        <v>48.97486</v>
      </c>
      <c r="C7" s="2">
        <v>119.90564500000001</v>
      </c>
      <c r="D7" s="2">
        <v>18.649999999999999</v>
      </c>
      <c r="E7" s="2">
        <v>48.97486</v>
      </c>
      <c r="F7" s="2">
        <v>119.90564500000001</v>
      </c>
      <c r="G7" s="2">
        <v>10</v>
      </c>
      <c r="H7" s="37">
        <v>171</v>
      </c>
      <c r="I7" s="2">
        <v>100</v>
      </c>
      <c r="J7" s="42" t="s">
        <v>248</v>
      </c>
    </row>
    <row r="8" spans="1:11">
      <c r="A8" s="36" t="s">
        <v>6</v>
      </c>
      <c r="B8" s="2">
        <v>48.998325999999999</v>
      </c>
      <c r="C8" s="2">
        <v>119.771811</v>
      </c>
      <c r="D8" s="2">
        <v>28.35</v>
      </c>
      <c r="E8" s="2">
        <v>48.998325999999999</v>
      </c>
      <c r="F8" s="2">
        <v>119.771811</v>
      </c>
      <c r="G8" s="2">
        <v>20</v>
      </c>
      <c r="H8" s="37">
        <v>633.33333333333337</v>
      </c>
      <c r="I8" s="2">
        <v>150</v>
      </c>
      <c r="J8" s="42" t="s">
        <v>249</v>
      </c>
    </row>
    <row r="9" spans="1:11">
      <c r="A9" s="36" t="s">
        <v>7</v>
      </c>
      <c r="B9" s="2">
        <v>49.059848000000002</v>
      </c>
      <c r="C9" s="2">
        <v>119.76885299999999</v>
      </c>
      <c r="D9" s="2">
        <v>3.6100000000000003</v>
      </c>
      <c r="E9" s="2">
        <v>49.059848000000002</v>
      </c>
      <c r="F9" s="2">
        <v>119.76885299999999</v>
      </c>
      <c r="G9" s="2">
        <v>9</v>
      </c>
      <c r="H9" s="37">
        <v>40</v>
      </c>
      <c r="I9" s="2">
        <v>100</v>
      </c>
      <c r="J9" s="42" t="s">
        <v>250</v>
      </c>
    </row>
    <row r="10" spans="1:11">
      <c r="A10" s="36" t="s">
        <v>8</v>
      </c>
      <c r="B10" s="2">
        <v>49.114324000000003</v>
      </c>
      <c r="C10" s="2">
        <v>119.669678</v>
      </c>
      <c r="D10" s="2">
        <v>13.2</v>
      </c>
      <c r="E10" s="2">
        <v>49.114324000000003</v>
      </c>
      <c r="F10" s="2">
        <v>119.669678</v>
      </c>
      <c r="G10" s="2">
        <v>10</v>
      </c>
      <c r="H10" s="37">
        <v>233.33333333333334</v>
      </c>
      <c r="I10" s="2">
        <v>100</v>
      </c>
      <c r="J10" s="42" t="s">
        <v>250</v>
      </c>
    </row>
    <row r="11" spans="1:11">
      <c r="A11" s="36" t="s">
        <v>11</v>
      </c>
      <c r="B11" s="2">
        <v>48.521715999999998</v>
      </c>
      <c r="C11" s="2">
        <v>119.813659</v>
      </c>
      <c r="D11" s="2">
        <v>67.924999999999997</v>
      </c>
      <c r="E11" s="2">
        <v>48.521715999999998</v>
      </c>
      <c r="F11" s="2">
        <v>119.813659</v>
      </c>
      <c r="G11" s="2">
        <v>1</v>
      </c>
      <c r="H11" s="37">
        <v>413.33333333333331</v>
      </c>
      <c r="I11" s="2">
        <v>200</v>
      </c>
      <c r="J11" s="42" t="s">
        <v>250</v>
      </c>
    </row>
    <row r="12" spans="1:11">
      <c r="A12" s="36" t="s">
        <v>12</v>
      </c>
      <c r="B12" s="2">
        <v>48.396192999999997</v>
      </c>
      <c r="C12" s="2">
        <v>119.778604</v>
      </c>
      <c r="D12" s="2">
        <v>13.5</v>
      </c>
      <c r="E12" s="2">
        <v>48.396192999999997</v>
      </c>
      <c r="F12" s="2">
        <v>119.778604</v>
      </c>
      <c r="G12" s="2">
        <v>6</v>
      </c>
      <c r="H12" s="37">
        <v>59.2</v>
      </c>
      <c r="I12" s="2">
        <v>200</v>
      </c>
      <c r="J12" s="42" t="s">
        <v>250</v>
      </c>
    </row>
    <row r="13" spans="1:11">
      <c r="A13" s="36" t="s">
        <v>13</v>
      </c>
      <c r="B13" s="2">
        <v>49.474071000000002</v>
      </c>
      <c r="C13" s="2">
        <v>118.554445</v>
      </c>
      <c r="D13" s="2">
        <v>6.35</v>
      </c>
      <c r="E13" s="2">
        <v>49.474071000000002</v>
      </c>
      <c r="F13" s="2">
        <v>118.554445</v>
      </c>
      <c r="G13" s="2">
        <v>5</v>
      </c>
      <c r="H13" s="37">
        <v>0</v>
      </c>
      <c r="I13" s="2">
        <v>150</v>
      </c>
      <c r="J13" s="42" t="s">
        <v>250</v>
      </c>
    </row>
    <row r="14" spans="1:11">
      <c r="A14" s="36" t="s">
        <v>14</v>
      </c>
      <c r="B14" s="2">
        <v>49.472188000000003</v>
      </c>
      <c r="C14" s="2">
        <v>118.554456</v>
      </c>
      <c r="D14" s="2">
        <v>36.25</v>
      </c>
      <c r="E14" s="2">
        <v>49.472188000000003</v>
      </c>
      <c r="F14" s="2">
        <v>118.554456</v>
      </c>
      <c r="G14" s="2">
        <v>10</v>
      </c>
      <c r="H14" s="37">
        <v>133.33333333333334</v>
      </c>
      <c r="I14" s="2">
        <v>150</v>
      </c>
      <c r="J14" s="42" t="s">
        <v>250</v>
      </c>
    </row>
    <row r="15" spans="1:11">
      <c r="A15" s="36" t="s">
        <v>15</v>
      </c>
      <c r="B15" s="2">
        <v>49.475254</v>
      </c>
      <c r="C15" s="2">
        <v>118.54895399999999</v>
      </c>
      <c r="D15" s="2">
        <v>38.380000000000003</v>
      </c>
      <c r="E15" s="2">
        <v>49.475254</v>
      </c>
      <c r="F15" s="2">
        <v>118.54895399999999</v>
      </c>
      <c r="G15" s="2">
        <v>5</v>
      </c>
      <c r="H15" s="37">
        <v>473.33333333333331</v>
      </c>
      <c r="I15" s="2">
        <v>100</v>
      </c>
      <c r="J15" s="42" t="s">
        <v>250</v>
      </c>
    </row>
    <row r="16" spans="1:11">
      <c r="A16" s="36" t="s">
        <v>16</v>
      </c>
      <c r="B16" s="2">
        <v>49.638342000000002</v>
      </c>
      <c r="C16" s="2">
        <v>118.53023</v>
      </c>
      <c r="D16" s="2">
        <v>5.7</v>
      </c>
      <c r="E16" s="2">
        <v>49.638342000000002</v>
      </c>
      <c r="F16" s="2">
        <v>118.53023</v>
      </c>
      <c r="G16" s="2">
        <v>4</v>
      </c>
      <c r="H16" s="37">
        <v>153.33333333333334</v>
      </c>
      <c r="I16" s="2">
        <v>200</v>
      </c>
      <c r="J16" s="42" t="s">
        <v>250</v>
      </c>
    </row>
    <row r="17" spans="1:10">
      <c r="A17" s="36" t="s">
        <v>17</v>
      </c>
      <c r="B17" s="2">
        <v>49.509742000000003</v>
      </c>
      <c r="C17" s="2">
        <v>118.646905</v>
      </c>
      <c r="D17" s="2">
        <v>24.85</v>
      </c>
      <c r="E17" s="2">
        <v>49.509742000000003</v>
      </c>
      <c r="F17" s="2">
        <v>118.646905</v>
      </c>
      <c r="G17" s="2">
        <v>6</v>
      </c>
      <c r="H17" s="37">
        <v>366.66666666666669</v>
      </c>
      <c r="I17" s="2">
        <v>75</v>
      </c>
      <c r="J17" s="42" t="s">
        <v>250</v>
      </c>
    </row>
    <row r="18" spans="1:10">
      <c r="A18" s="36" t="s">
        <v>18</v>
      </c>
      <c r="B18" s="2">
        <v>49.569800999999998</v>
      </c>
      <c r="C18" s="2">
        <v>118.743754</v>
      </c>
      <c r="D18" s="2">
        <v>59.449999999999996</v>
      </c>
      <c r="E18" s="2">
        <v>49.569800999999998</v>
      </c>
      <c r="F18" s="2">
        <v>118.743754</v>
      </c>
      <c r="G18" s="2">
        <v>2</v>
      </c>
      <c r="H18" s="37">
        <v>600</v>
      </c>
      <c r="I18" s="2">
        <v>150</v>
      </c>
      <c r="J18" s="42" t="s">
        <v>248</v>
      </c>
    </row>
    <row r="19" spans="1:10">
      <c r="A19" s="36" t="s">
        <v>19</v>
      </c>
      <c r="B19" s="2">
        <v>49.543427000000001</v>
      </c>
      <c r="C19" s="2">
        <v>118.781885</v>
      </c>
      <c r="D19" s="2">
        <v>19.399999999999999</v>
      </c>
      <c r="E19" s="2">
        <v>49.543427000000001</v>
      </c>
      <c r="F19" s="2">
        <v>118.781885</v>
      </c>
      <c r="G19" s="2">
        <v>6</v>
      </c>
      <c r="H19" s="37">
        <v>462.66666666666669</v>
      </c>
      <c r="I19" s="2">
        <v>150</v>
      </c>
      <c r="J19" s="42" t="s">
        <v>250</v>
      </c>
    </row>
    <row r="20" spans="1:10">
      <c r="A20" s="36" t="s">
        <v>20</v>
      </c>
      <c r="B20" s="2">
        <v>49.476235000000003</v>
      </c>
      <c r="C20" s="2">
        <v>118.556445</v>
      </c>
      <c r="D20" s="2">
        <v>13.5</v>
      </c>
      <c r="E20" s="2">
        <v>49.476235000000003</v>
      </c>
      <c r="F20" s="2">
        <v>118.556445</v>
      </c>
      <c r="G20" s="2">
        <v>5</v>
      </c>
      <c r="H20" s="37">
        <v>0</v>
      </c>
      <c r="I20" s="2">
        <v>150</v>
      </c>
      <c r="J20" s="42" t="s">
        <v>251</v>
      </c>
    </row>
    <row r="21" spans="1:10">
      <c r="A21" s="36" t="s">
        <v>21</v>
      </c>
      <c r="B21" s="2">
        <v>49.481229999999996</v>
      </c>
      <c r="C21" s="2">
        <v>120.02080599999999</v>
      </c>
      <c r="D21" s="2">
        <v>3</v>
      </c>
      <c r="E21" s="2">
        <v>49.481229999999996</v>
      </c>
      <c r="F21" s="2">
        <v>120.02080599999999</v>
      </c>
      <c r="G21" s="2">
        <v>15</v>
      </c>
      <c r="H21" s="37">
        <v>42.666666666666664</v>
      </c>
      <c r="I21" s="2">
        <v>100</v>
      </c>
      <c r="J21" s="2" t="s">
        <v>250</v>
      </c>
    </row>
    <row r="22" spans="1:10">
      <c r="A22" s="36" t="s">
        <v>22</v>
      </c>
      <c r="B22" s="2">
        <v>49.481335000000001</v>
      </c>
      <c r="C22" s="2">
        <v>120.021114</v>
      </c>
      <c r="D22" s="2">
        <v>3.55</v>
      </c>
      <c r="E22" s="2">
        <v>49.481335000000001</v>
      </c>
      <c r="F22" s="2">
        <v>120.021114</v>
      </c>
      <c r="G22" s="2">
        <v>15</v>
      </c>
      <c r="H22" s="37">
        <v>61.333333333333336</v>
      </c>
      <c r="I22" s="2">
        <v>100</v>
      </c>
      <c r="J22" s="2" t="s">
        <v>250</v>
      </c>
    </row>
    <row r="23" spans="1:10">
      <c r="A23" s="36" t="s">
        <v>23</v>
      </c>
      <c r="B23" s="2">
        <v>49.481653000000001</v>
      </c>
      <c r="C23" s="2">
        <v>120.37302699999999</v>
      </c>
      <c r="D23" s="2">
        <v>4.25</v>
      </c>
      <c r="E23" s="2">
        <v>49.481653000000001</v>
      </c>
      <c r="F23" s="2">
        <v>120.37302699999999</v>
      </c>
      <c r="G23" s="2">
        <v>5</v>
      </c>
      <c r="H23" s="37">
        <v>13.333333333333334</v>
      </c>
      <c r="I23" s="2">
        <v>100</v>
      </c>
      <c r="J23" s="2" t="s">
        <v>247</v>
      </c>
    </row>
    <row r="24" spans="1:10">
      <c r="A24" s="36" t="s">
        <v>24</v>
      </c>
      <c r="B24" s="2">
        <v>49.480156999999998</v>
      </c>
      <c r="C24" s="2">
        <v>120.377769</v>
      </c>
      <c r="D24" s="2">
        <v>5.0999999999999996</v>
      </c>
      <c r="E24" s="2">
        <v>49.480156999999998</v>
      </c>
      <c r="F24" s="2">
        <v>120.377769</v>
      </c>
      <c r="G24" s="2">
        <v>6</v>
      </c>
      <c r="H24" s="37">
        <v>16.666666666666668</v>
      </c>
      <c r="I24" s="2">
        <v>200</v>
      </c>
      <c r="J24" s="2" t="s">
        <v>247</v>
      </c>
    </row>
    <row r="25" spans="1:10">
      <c r="A25" s="36" t="s">
        <v>25</v>
      </c>
      <c r="B25" s="2">
        <v>49.449738000000004</v>
      </c>
      <c r="C25" s="2">
        <v>120.259574</v>
      </c>
      <c r="D25" s="2">
        <v>16.16</v>
      </c>
      <c r="E25" s="2">
        <v>49.449738000000004</v>
      </c>
      <c r="F25" s="2">
        <v>120.259574</v>
      </c>
      <c r="G25" s="2">
        <v>20</v>
      </c>
      <c r="H25" s="37">
        <v>46.666666666666664</v>
      </c>
      <c r="I25" s="2">
        <v>100</v>
      </c>
      <c r="J25" s="2" t="s">
        <v>252</v>
      </c>
    </row>
    <row r="26" spans="1:10">
      <c r="A26" s="36" t="s">
        <v>26</v>
      </c>
      <c r="B26" s="2">
        <v>49.449579</v>
      </c>
      <c r="C26" s="2">
        <v>120.25675099999999</v>
      </c>
      <c r="D26" s="2">
        <v>9</v>
      </c>
      <c r="E26" s="2">
        <v>49.449579</v>
      </c>
      <c r="F26" s="2">
        <v>120.25675099999999</v>
      </c>
      <c r="G26" s="2">
        <v>5</v>
      </c>
      <c r="H26" s="37">
        <v>40</v>
      </c>
      <c r="I26" s="2">
        <v>75</v>
      </c>
      <c r="J26" s="2" t="s">
        <v>247</v>
      </c>
    </row>
    <row r="27" spans="1:10">
      <c r="A27" s="36" t="s">
        <v>27</v>
      </c>
      <c r="B27" s="2">
        <v>49.447203999999999</v>
      </c>
      <c r="C27" s="2">
        <v>120.262007</v>
      </c>
      <c r="D27" s="2">
        <v>9</v>
      </c>
      <c r="E27" s="2">
        <v>49.447203999999999</v>
      </c>
      <c r="F27" s="2">
        <v>120.262007</v>
      </c>
      <c r="G27" s="2">
        <v>10</v>
      </c>
      <c r="H27" s="37">
        <v>33.333333333333336</v>
      </c>
      <c r="I27" s="2">
        <v>75</v>
      </c>
      <c r="J27" s="2" t="s">
        <v>250</v>
      </c>
    </row>
    <row r="28" spans="1:10">
      <c r="A28" s="36" t="s">
        <v>28</v>
      </c>
      <c r="B28" s="2">
        <v>49.513446999999999</v>
      </c>
      <c r="C28" s="2">
        <v>120.470637</v>
      </c>
      <c r="D28" s="2">
        <v>2.1</v>
      </c>
      <c r="E28" s="2">
        <v>49.513446999999999</v>
      </c>
      <c r="F28" s="2">
        <v>120.470637</v>
      </c>
      <c r="G28" s="2">
        <v>5</v>
      </c>
      <c r="H28" s="2" t="s">
        <v>214</v>
      </c>
      <c r="I28" s="2">
        <v>150</v>
      </c>
      <c r="J28" s="2" t="s">
        <v>250</v>
      </c>
    </row>
    <row r="29" spans="1:10">
      <c r="A29" s="36" t="s">
        <v>29</v>
      </c>
      <c r="B29" s="2">
        <v>49.446041999999998</v>
      </c>
      <c r="C29" s="2">
        <v>120.17681399999999</v>
      </c>
      <c r="D29" s="2">
        <v>6.9</v>
      </c>
      <c r="E29" s="2">
        <v>49.446041999999998</v>
      </c>
      <c r="F29" s="2">
        <v>120.17681399999999</v>
      </c>
      <c r="G29" s="2">
        <v>15</v>
      </c>
      <c r="H29" s="37">
        <v>154</v>
      </c>
      <c r="I29" s="2">
        <v>100</v>
      </c>
      <c r="J29" s="2" t="s">
        <v>253</v>
      </c>
    </row>
    <row r="30" spans="1:10">
      <c r="A30" s="36" t="s">
        <v>30</v>
      </c>
      <c r="B30" s="2">
        <v>49.443741000000003</v>
      </c>
      <c r="C30" s="2">
        <v>120.167621</v>
      </c>
      <c r="D30" s="2">
        <v>26.44</v>
      </c>
      <c r="E30" s="2">
        <v>49.443741000000003</v>
      </c>
      <c r="F30" s="2">
        <v>120.167621</v>
      </c>
      <c r="G30" s="2">
        <v>5</v>
      </c>
      <c r="H30" s="37">
        <v>50</v>
      </c>
      <c r="I30" s="2">
        <v>150</v>
      </c>
      <c r="J30" s="2" t="s">
        <v>254</v>
      </c>
    </row>
    <row r="31" spans="1:10">
      <c r="A31" s="36" t="s">
        <v>31</v>
      </c>
      <c r="B31" s="2">
        <v>49.444937000000003</v>
      </c>
      <c r="C31" s="2">
        <v>120.174166</v>
      </c>
      <c r="D31" s="2">
        <v>5.4</v>
      </c>
      <c r="E31" s="2">
        <v>49.444937000000003</v>
      </c>
      <c r="F31" s="2">
        <v>120.174166</v>
      </c>
      <c r="G31" s="2">
        <v>2</v>
      </c>
      <c r="H31" s="37">
        <v>48</v>
      </c>
      <c r="I31" s="2">
        <v>100</v>
      </c>
      <c r="J31" s="2" t="s">
        <v>247</v>
      </c>
    </row>
    <row r="32" spans="1:10">
      <c r="A32" s="36" t="s">
        <v>32</v>
      </c>
      <c r="B32" s="2">
        <v>49.450335000000003</v>
      </c>
      <c r="C32" s="2">
        <v>120.159278</v>
      </c>
      <c r="D32" s="2">
        <v>17.603999999999999</v>
      </c>
      <c r="E32" s="2">
        <v>49.450335000000003</v>
      </c>
      <c r="F32" s="2">
        <v>120.159278</v>
      </c>
      <c r="G32" s="2">
        <v>8</v>
      </c>
      <c r="H32" s="37">
        <v>66.666666666666671</v>
      </c>
      <c r="I32" s="2">
        <v>100</v>
      </c>
      <c r="J32" s="2" t="s">
        <v>247</v>
      </c>
    </row>
    <row r="33" spans="1:10">
      <c r="A33" s="36" t="s">
        <v>33</v>
      </c>
      <c r="B33" s="2">
        <v>49.580430999999997</v>
      </c>
      <c r="C33" s="2">
        <v>120.58607499999999</v>
      </c>
      <c r="D33" s="2">
        <v>6.51</v>
      </c>
      <c r="E33" s="2">
        <v>49.580430999999997</v>
      </c>
      <c r="F33" s="2">
        <v>120.58607499999999</v>
      </c>
      <c r="G33" s="2">
        <v>8.5</v>
      </c>
      <c r="H33" s="37">
        <v>23.333333333333332</v>
      </c>
      <c r="I33" s="2">
        <v>75</v>
      </c>
      <c r="J33" s="2" t="s">
        <v>252</v>
      </c>
    </row>
    <row r="34" spans="1:10">
      <c r="A34" s="36" t="s">
        <v>34</v>
      </c>
      <c r="B34" s="2">
        <v>49.578403999999999</v>
      </c>
      <c r="C34" s="2">
        <v>120.589191</v>
      </c>
      <c r="D34" s="2">
        <v>4.2</v>
      </c>
      <c r="E34" s="2">
        <v>49.578403999999999</v>
      </c>
      <c r="F34" s="2">
        <v>120.589191</v>
      </c>
      <c r="G34" s="2">
        <v>6</v>
      </c>
      <c r="H34" s="2" t="s">
        <v>214</v>
      </c>
      <c r="I34" s="2">
        <v>75</v>
      </c>
      <c r="J34" s="2" t="s">
        <v>250</v>
      </c>
    </row>
    <row r="35" spans="1:10">
      <c r="A35" s="36" t="s">
        <v>35</v>
      </c>
      <c r="B35" s="2">
        <v>48.926133999999998</v>
      </c>
      <c r="C35" s="2">
        <v>119.77094099999999</v>
      </c>
      <c r="D35" s="2">
        <v>15.11</v>
      </c>
      <c r="E35" s="2">
        <v>48.926133999999998</v>
      </c>
      <c r="F35" s="2">
        <v>119.77094099999999</v>
      </c>
      <c r="G35" s="2">
        <v>20</v>
      </c>
      <c r="H35" s="37">
        <v>40</v>
      </c>
      <c r="I35" s="2">
        <v>100</v>
      </c>
      <c r="J35" s="2" t="s">
        <v>250</v>
      </c>
    </row>
    <row r="36" spans="1:10">
      <c r="A36" s="36" t="s">
        <v>36</v>
      </c>
      <c r="B36" s="2">
        <v>48.936883999999999</v>
      </c>
      <c r="C36" s="2">
        <v>119.771164</v>
      </c>
      <c r="D36" s="2">
        <v>13.4</v>
      </c>
      <c r="E36" s="2">
        <v>48.936883999999999</v>
      </c>
      <c r="F36" s="2">
        <v>119.771164</v>
      </c>
      <c r="G36" s="2">
        <v>20</v>
      </c>
      <c r="H36" s="37">
        <v>133.33333333333334</v>
      </c>
      <c r="I36" s="2">
        <v>150</v>
      </c>
      <c r="J36" s="2" t="s">
        <v>250</v>
      </c>
    </row>
    <row r="37" spans="1:10">
      <c r="A37" s="36" t="s">
        <v>37</v>
      </c>
      <c r="B37" s="2">
        <v>48.946368</v>
      </c>
      <c r="C37" s="2">
        <v>119.975222</v>
      </c>
      <c r="D37" s="2">
        <v>19.8</v>
      </c>
      <c r="E37" s="2">
        <v>48.946368</v>
      </c>
      <c r="F37" s="2">
        <v>119.975222</v>
      </c>
      <c r="G37" s="2">
        <v>6</v>
      </c>
      <c r="H37" s="37">
        <v>333.33333333333331</v>
      </c>
      <c r="I37" s="2">
        <v>150</v>
      </c>
      <c r="J37" s="2" t="s">
        <v>250</v>
      </c>
    </row>
    <row r="38" spans="1:10">
      <c r="A38" s="36" t="s">
        <v>38</v>
      </c>
      <c r="B38" s="2">
        <v>48.854179000000002</v>
      </c>
      <c r="C38" s="2">
        <v>120.283278</v>
      </c>
      <c r="D38" s="2">
        <v>6.25</v>
      </c>
      <c r="E38" s="2">
        <v>48.854179000000002</v>
      </c>
      <c r="F38" s="2">
        <v>120.283278</v>
      </c>
      <c r="G38" s="2">
        <v>20</v>
      </c>
      <c r="H38" s="37">
        <v>133.33333333333334</v>
      </c>
      <c r="I38" s="2">
        <v>175</v>
      </c>
      <c r="J38" s="2" t="s">
        <v>250</v>
      </c>
    </row>
    <row r="39" spans="1:10">
      <c r="A39" s="36" t="s">
        <v>39</v>
      </c>
      <c r="B39" s="2">
        <v>48.854955500000003</v>
      </c>
      <c r="C39" s="2">
        <v>120.2831855</v>
      </c>
      <c r="D39" s="2">
        <v>35.700000000000003</v>
      </c>
      <c r="E39" s="2" t="s">
        <v>214</v>
      </c>
      <c r="F39" s="2" t="s">
        <v>214</v>
      </c>
      <c r="G39" s="2">
        <v>6</v>
      </c>
      <c r="H39" s="37">
        <v>280</v>
      </c>
      <c r="I39" s="2">
        <v>150</v>
      </c>
      <c r="J39" s="2" t="s">
        <v>250</v>
      </c>
    </row>
    <row r="40" spans="1:10">
      <c r="A40" s="36" t="s">
        <v>40</v>
      </c>
      <c r="B40" s="2">
        <v>48.856614</v>
      </c>
      <c r="C40" s="2">
        <v>120.305847</v>
      </c>
      <c r="D40" s="2">
        <v>1.6</v>
      </c>
      <c r="E40" s="2">
        <v>48.856614</v>
      </c>
      <c r="F40" s="2">
        <v>120.305847</v>
      </c>
      <c r="G40" s="2">
        <v>10</v>
      </c>
      <c r="H40" s="37">
        <v>46.666666666666664</v>
      </c>
      <c r="I40" s="2">
        <v>150</v>
      </c>
      <c r="J40" s="2" t="s">
        <v>247</v>
      </c>
    </row>
    <row r="41" spans="1:10">
      <c r="A41" s="36" t="s">
        <v>41</v>
      </c>
      <c r="B41" s="2">
        <v>48.805546</v>
      </c>
      <c r="C41" s="2">
        <v>120.159395</v>
      </c>
      <c r="D41" s="2">
        <v>47.9</v>
      </c>
      <c r="E41" s="2">
        <v>48.805546</v>
      </c>
      <c r="F41" s="2">
        <v>120.159395</v>
      </c>
      <c r="G41" s="2">
        <v>20</v>
      </c>
      <c r="H41" s="37">
        <v>166.66666666666666</v>
      </c>
      <c r="I41" s="2">
        <v>150</v>
      </c>
      <c r="J41" s="2" t="s">
        <v>250</v>
      </c>
    </row>
    <row r="42" spans="1:10">
      <c r="A42" s="36" t="s">
        <v>42</v>
      </c>
      <c r="B42" s="2">
        <v>48.710030000000003</v>
      </c>
      <c r="C42" s="2">
        <v>119.81122999999999</v>
      </c>
      <c r="D42" s="2">
        <v>6.6000000000000005</v>
      </c>
      <c r="E42" s="2">
        <v>48.710030000000003</v>
      </c>
      <c r="F42" s="2">
        <v>119.81122999999999</v>
      </c>
      <c r="G42" s="2">
        <v>20</v>
      </c>
      <c r="H42" s="37">
        <v>233.33333333333334</v>
      </c>
      <c r="I42" s="2">
        <v>150</v>
      </c>
      <c r="J42" s="2" t="s">
        <v>250</v>
      </c>
    </row>
    <row r="43" spans="1:10">
      <c r="A43" s="36" t="s">
        <v>43</v>
      </c>
      <c r="B43" s="2">
        <v>48.716523000000002</v>
      </c>
      <c r="C43" s="2">
        <v>119.803113</v>
      </c>
      <c r="D43" s="2">
        <v>5.88</v>
      </c>
      <c r="E43" s="2" t="s">
        <v>214</v>
      </c>
      <c r="F43" s="2" t="s">
        <v>214</v>
      </c>
      <c r="G43" s="2">
        <v>10</v>
      </c>
      <c r="H43" s="37">
        <v>60</v>
      </c>
      <c r="I43" s="2">
        <v>150</v>
      </c>
      <c r="J43" s="2" t="s">
        <v>250</v>
      </c>
    </row>
    <row r="44" spans="1:10">
      <c r="A44" s="36" t="s">
        <v>44</v>
      </c>
      <c r="B44" s="2">
        <v>48.546829000000002</v>
      </c>
      <c r="C44" s="2">
        <v>120.004936</v>
      </c>
      <c r="D44" s="2">
        <v>10.199999999999999</v>
      </c>
      <c r="E44" s="2">
        <v>48.546829000000002</v>
      </c>
      <c r="F44" s="2">
        <v>120.004936</v>
      </c>
      <c r="G44" s="2">
        <v>20</v>
      </c>
      <c r="H44" s="37">
        <v>200</v>
      </c>
      <c r="I44" s="2">
        <v>150</v>
      </c>
      <c r="J44" s="2" t="s">
        <v>250</v>
      </c>
    </row>
    <row r="45" spans="1:10">
      <c r="A45" s="36" t="s">
        <v>45</v>
      </c>
      <c r="B45" s="2">
        <v>48.777053000000002</v>
      </c>
      <c r="C45" s="2">
        <v>119.85621</v>
      </c>
      <c r="D45" s="2">
        <v>22.53</v>
      </c>
      <c r="E45" s="2">
        <v>48.777053000000002</v>
      </c>
      <c r="F45" s="2">
        <v>119.85621</v>
      </c>
      <c r="G45" s="2">
        <v>5</v>
      </c>
      <c r="H45" s="37">
        <v>533.33333333333337</v>
      </c>
      <c r="I45" s="2">
        <v>150</v>
      </c>
      <c r="J45" s="2" t="s">
        <v>250</v>
      </c>
    </row>
    <row r="46" spans="1:10">
      <c r="A46" s="36" t="s">
        <v>46</v>
      </c>
      <c r="B46" s="2">
        <v>48.633978999999997</v>
      </c>
      <c r="C46" s="2">
        <v>118.94835999999999</v>
      </c>
      <c r="D46" s="2">
        <v>23.2</v>
      </c>
      <c r="E46" s="2">
        <v>48.633978999999997</v>
      </c>
      <c r="F46" s="2">
        <v>118.94835999999999</v>
      </c>
      <c r="G46" s="2">
        <v>20</v>
      </c>
      <c r="H46" s="37">
        <v>166.66666666666666</v>
      </c>
      <c r="I46" s="2">
        <v>150</v>
      </c>
      <c r="J46" s="2" t="s">
        <v>255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3C9D-8B86-4317-B4A1-A8A5F1F81D9A}">
  <dimension ref="A1:W51"/>
  <sheetViews>
    <sheetView workbookViewId="0">
      <selection activeCell="A9" sqref="A9"/>
    </sheetView>
  </sheetViews>
  <sheetFormatPr defaultRowHeight="15"/>
  <cols>
    <col min="1" max="1" width="8.85546875" style="36"/>
    <col min="2" max="2" width="15.7109375" style="2" customWidth="1"/>
    <col min="3" max="3" width="15.42578125" style="2" bestFit="1" customWidth="1"/>
    <col min="4" max="4" width="19.42578125" style="2" customWidth="1"/>
    <col min="5" max="5" width="10.7109375" style="2" bestFit="1" customWidth="1"/>
    <col min="6" max="6" width="19" style="2" customWidth="1"/>
    <col min="7" max="9" width="8.85546875" style="40"/>
    <col min="10" max="16384" width="9.140625" style="22"/>
  </cols>
  <sheetData>
    <row r="1" spans="1:23" s="41" customFormat="1" ht="76.5" customHeight="1">
      <c r="A1" s="39"/>
      <c r="B1" s="35" t="s">
        <v>246</v>
      </c>
      <c r="C1" s="2" t="s">
        <v>48</v>
      </c>
      <c r="D1" s="35" t="s">
        <v>53</v>
      </c>
      <c r="E1" s="2" t="s">
        <v>52</v>
      </c>
      <c r="F1" s="35" t="s">
        <v>54</v>
      </c>
      <c r="G1" s="40"/>
      <c r="H1" s="40"/>
      <c r="I1" s="40"/>
    </row>
    <row r="2" spans="1:23" ht="13.9" customHeight="1">
      <c r="A2" s="36" t="s">
        <v>0</v>
      </c>
      <c r="B2" s="2">
        <v>300</v>
      </c>
      <c r="C2" s="2">
        <v>2040</v>
      </c>
      <c r="D2" s="2">
        <v>9.9960000000000007E-2</v>
      </c>
      <c r="E2" s="2">
        <v>8.5</v>
      </c>
      <c r="F2" s="2">
        <v>0.32300000000000001</v>
      </c>
    </row>
    <row r="3" spans="1:23" ht="13.9" customHeight="1">
      <c r="A3" s="36" t="s">
        <v>1</v>
      </c>
      <c r="B3" s="2">
        <v>500</v>
      </c>
      <c r="C3" s="2">
        <v>2450</v>
      </c>
      <c r="D3" s="2">
        <f>C3*0.49/10000</f>
        <v>0.12005</v>
      </c>
      <c r="E3" s="2">
        <v>9</v>
      </c>
      <c r="F3" s="2">
        <f>9*260/10000</f>
        <v>0.23400000000000001</v>
      </c>
    </row>
    <row r="4" spans="1:23" ht="13.9" customHeight="1">
      <c r="A4" s="36" t="s">
        <v>2</v>
      </c>
      <c r="B4" s="2">
        <v>500</v>
      </c>
      <c r="C4" s="2">
        <v>2000</v>
      </c>
      <c r="D4" s="2">
        <v>0.1</v>
      </c>
      <c r="E4" s="2">
        <v>10</v>
      </c>
      <c r="F4" s="2">
        <v>0.32</v>
      </c>
    </row>
    <row r="5" spans="1:23" ht="13.9" customHeight="1">
      <c r="A5" s="36" t="s">
        <v>3</v>
      </c>
      <c r="B5" s="2">
        <v>400</v>
      </c>
      <c r="C5" s="2">
        <v>2200</v>
      </c>
      <c r="D5" s="2">
        <v>0.11</v>
      </c>
      <c r="E5" s="2">
        <v>8</v>
      </c>
      <c r="F5" s="2">
        <v>0.25600000000000001</v>
      </c>
    </row>
    <row r="6" spans="1:23" ht="13.9" customHeight="1">
      <c r="A6" s="36" t="s">
        <v>4</v>
      </c>
      <c r="B6" s="2">
        <v>800</v>
      </c>
      <c r="C6" s="2">
        <v>2800</v>
      </c>
      <c r="D6" s="2">
        <v>0.14000000000000001</v>
      </c>
      <c r="E6" s="2">
        <v>10</v>
      </c>
      <c r="F6" s="2">
        <v>0.38</v>
      </c>
    </row>
    <row r="7" spans="1:23" ht="13.9" customHeight="1">
      <c r="A7" s="36" t="s">
        <v>5</v>
      </c>
      <c r="B7" s="2">
        <v>600</v>
      </c>
      <c r="C7" s="2">
        <v>0</v>
      </c>
      <c r="D7" s="2">
        <v>0.6</v>
      </c>
      <c r="E7" s="2">
        <v>15</v>
      </c>
      <c r="F7" s="2">
        <v>0.6</v>
      </c>
    </row>
    <row r="8" spans="1:23" ht="13.9" customHeight="1">
      <c r="A8" s="36" t="s">
        <v>6</v>
      </c>
      <c r="B8" s="2">
        <v>1000</v>
      </c>
      <c r="C8" s="2">
        <v>3700</v>
      </c>
      <c r="D8" s="2">
        <v>0.17019999999999999</v>
      </c>
      <c r="E8" s="2">
        <v>10</v>
      </c>
      <c r="F8" s="2">
        <v>0.3</v>
      </c>
    </row>
    <row r="9" spans="1:23" ht="13.9" customHeight="1">
      <c r="A9" s="36" t="s">
        <v>7</v>
      </c>
      <c r="B9" s="2">
        <v>400</v>
      </c>
      <c r="C9" s="2">
        <v>2200</v>
      </c>
      <c r="D9" s="2">
        <v>0.1012</v>
      </c>
      <c r="E9" s="2">
        <v>7</v>
      </c>
      <c r="F9" s="2">
        <v>0.19600000000000001</v>
      </c>
    </row>
    <row r="10" spans="1:23" ht="13.9" customHeight="1">
      <c r="A10" s="36" t="s">
        <v>8</v>
      </c>
      <c r="B10" s="2">
        <v>120</v>
      </c>
      <c r="C10" s="2">
        <v>4300</v>
      </c>
      <c r="D10" s="2">
        <v>0.1978</v>
      </c>
      <c r="E10" s="2">
        <v>17</v>
      </c>
      <c r="F10" s="2">
        <v>0.56100000000000005</v>
      </c>
    </row>
    <row r="11" spans="1:23" ht="13.9" customHeight="1">
      <c r="A11" s="36" t="s">
        <v>11</v>
      </c>
      <c r="B11" s="2">
        <v>600</v>
      </c>
      <c r="C11" s="2">
        <v>2660</v>
      </c>
      <c r="D11" s="2">
        <v>0.1197</v>
      </c>
      <c r="E11" s="2">
        <v>25</v>
      </c>
      <c r="F11" s="2">
        <v>0.75</v>
      </c>
    </row>
    <row r="12" spans="1:23" ht="13.9" customHeight="1">
      <c r="A12" s="36" t="s">
        <v>12</v>
      </c>
      <c r="B12" s="2">
        <v>100</v>
      </c>
      <c r="C12" s="2">
        <v>851</v>
      </c>
      <c r="D12" s="2">
        <v>0.04</v>
      </c>
      <c r="E12" s="2">
        <v>10</v>
      </c>
      <c r="F12" s="2">
        <v>0.2</v>
      </c>
    </row>
    <row r="13" spans="1:23" ht="13.9" customHeight="1">
      <c r="A13" s="36" t="s">
        <v>13</v>
      </c>
      <c r="B13" s="2">
        <v>400</v>
      </c>
      <c r="C13" s="2">
        <v>1695</v>
      </c>
      <c r="D13" s="2">
        <v>7.7969999999999998E-2</v>
      </c>
      <c r="E13" s="2">
        <v>10</v>
      </c>
      <c r="F13" s="2">
        <v>0.3</v>
      </c>
    </row>
    <row r="14" spans="1:23" ht="13.9" customHeight="1">
      <c r="A14" s="36" t="s">
        <v>14</v>
      </c>
      <c r="B14" s="2">
        <v>600</v>
      </c>
      <c r="C14" s="2">
        <v>3000</v>
      </c>
      <c r="D14" s="2">
        <v>0.12</v>
      </c>
      <c r="E14" s="2">
        <v>11</v>
      </c>
      <c r="F14" s="2">
        <v>0.33</v>
      </c>
    </row>
    <row r="15" spans="1:23" ht="13.9" customHeight="1">
      <c r="A15" s="36" t="s">
        <v>15</v>
      </c>
      <c r="B15" s="2">
        <v>400</v>
      </c>
      <c r="C15" s="2">
        <v>2600</v>
      </c>
      <c r="D15" s="2">
        <v>0.1196</v>
      </c>
      <c r="E15" s="2">
        <v>10</v>
      </c>
      <c r="F15" s="2">
        <v>0.36</v>
      </c>
      <c r="W15" s="22" t="s">
        <v>47</v>
      </c>
    </row>
    <row r="16" spans="1:23" ht="13.9" customHeight="1">
      <c r="A16" s="36" t="s">
        <v>16</v>
      </c>
      <c r="B16" s="2">
        <v>200</v>
      </c>
      <c r="C16" s="2">
        <v>900</v>
      </c>
      <c r="D16" s="2">
        <v>3.5999999999999997E-2</v>
      </c>
      <c r="E16" s="2">
        <v>10</v>
      </c>
      <c r="F16" s="2">
        <v>0.4</v>
      </c>
    </row>
    <row r="17" spans="1:6" ht="13.9" customHeight="1">
      <c r="A17" s="36" t="s">
        <v>17</v>
      </c>
      <c r="B17" s="2">
        <v>200</v>
      </c>
      <c r="C17" s="2">
        <v>0</v>
      </c>
      <c r="D17" s="2">
        <v>0.08</v>
      </c>
      <c r="E17" s="2">
        <v>15</v>
      </c>
      <c r="F17" s="2">
        <v>0.42</v>
      </c>
    </row>
    <row r="18" spans="1:6" ht="13.9" customHeight="1">
      <c r="A18" s="36" t="s">
        <v>18</v>
      </c>
      <c r="B18" s="2">
        <v>600</v>
      </c>
      <c r="C18" s="2">
        <v>2600</v>
      </c>
      <c r="D18" s="2">
        <v>0.11700000000000001</v>
      </c>
      <c r="E18" s="2">
        <v>10</v>
      </c>
      <c r="F18" s="2">
        <v>0.38</v>
      </c>
    </row>
    <row r="19" spans="1:6" ht="13.9" customHeight="1">
      <c r="A19" s="36" t="s">
        <v>19</v>
      </c>
      <c r="B19" s="2">
        <v>200</v>
      </c>
      <c r="C19" s="2">
        <v>2666</v>
      </c>
      <c r="D19" s="2">
        <v>0.12</v>
      </c>
      <c r="E19" s="2">
        <v>12</v>
      </c>
      <c r="F19" s="2">
        <v>0.48</v>
      </c>
    </row>
    <row r="20" spans="1:6" ht="13.9" customHeight="1">
      <c r="A20" s="36" t="s">
        <v>20</v>
      </c>
      <c r="B20" s="2">
        <v>400</v>
      </c>
      <c r="C20" s="2">
        <v>900</v>
      </c>
      <c r="D20" s="2">
        <v>4.0500000000000001E-2</v>
      </c>
      <c r="E20" s="2">
        <v>12</v>
      </c>
      <c r="F20" s="2">
        <v>0.432</v>
      </c>
    </row>
    <row r="21" spans="1:6" ht="13.9" customHeight="1">
      <c r="A21" s="36" t="s">
        <v>21</v>
      </c>
      <c r="B21" s="2">
        <v>200</v>
      </c>
      <c r="C21" s="2">
        <v>2400</v>
      </c>
      <c r="D21" s="2">
        <v>0.12</v>
      </c>
      <c r="E21" s="2">
        <v>9</v>
      </c>
      <c r="F21" s="2">
        <v>0.28799999999999998</v>
      </c>
    </row>
    <row r="22" spans="1:6" ht="13.9" customHeight="1">
      <c r="A22" s="36" t="s">
        <v>22</v>
      </c>
      <c r="B22" s="2">
        <v>1050</v>
      </c>
      <c r="C22" s="2">
        <v>2400</v>
      </c>
      <c r="D22" s="2">
        <v>0.12</v>
      </c>
      <c r="E22" s="2">
        <v>11</v>
      </c>
      <c r="F22" s="2">
        <f>11*0.032</f>
        <v>0.35199999999999998</v>
      </c>
    </row>
    <row r="23" spans="1:6" ht="13.9" customHeight="1">
      <c r="A23" s="36" t="s">
        <v>23</v>
      </c>
      <c r="B23" s="2">
        <v>240</v>
      </c>
      <c r="C23" s="2">
        <v>1002</v>
      </c>
      <c r="D23" s="2">
        <v>7.1999999999999995E-2</v>
      </c>
      <c r="E23" s="2">
        <v>8</v>
      </c>
      <c r="F23" s="2">
        <v>0.24</v>
      </c>
    </row>
    <row r="24" spans="1:6" ht="13.9" customHeight="1">
      <c r="A24" s="36" t="s">
        <v>24</v>
      </c>
      <c r="B24" s="2">
        <v>540</v>
      </c>
      <c r="C24" s="2">
        <v>1400</v>
      </c>
      <c r="D24" s="2">
        <v>9.9400000000000002E-2</v>
      </c>
      <c r="E24" s="2">
        <v>7</v>
      </c>
      <c r="F24" s="2">
        <v>0.252</v>
      </c>
    </row>
    <row r="25" spans="1:6" ht="13.9" customHeight="1">
      <c r="A25" s="36" t="s">
        <v>25</v>
      </c>
      <c r="B25" s="2">
        <v>2000</v>
      </c>
      <c r="C25" s="2">
        <v>2000</v>
      </c>
      <c r="D25" s="2">
        <v>0.14360000000000001</v>
      </c>
      <c r="E25" s="2">
        <v>9</v>
      </c>
      <c r="F25" s="2">
        <v>0.32400000000000001</v>
      </c>
    </row>
    <row r="26" spans="1:6" ht="13.9" customHeight="1">
      <c r="A26" s="36" t="s">
        <v>26</v>
      </c>
      <c r="B26" s="2">
        <v>180</v>
      </c>
      <c r="C26" s="2">
        <v>500</v>
      </c>
      <c r="D26" s="2">
        <v>3.5999999999999997E-2</v>
      </c>
      <c r="E26" s="2">
        <v>7</v>
      </c>
      <c r="F26" s="2">
        <v>0.252</v>
      </c>
    </row>
    <row r="27" spans="1:6" ht="13.9" customHeight="1">
      <c r="A27" s="36" t="s">
        <v>27</v>
      </c>
      <c r="B27" s="2">
        <v>2500</v>
      </c>
      <c r="C27" s="2">
        <v>2089</v>
      </c>
      <c r="D27" s="2">
        <v>0.15</v>
      </c>
      <c r="E27" s="2">
        <v>8</v>
      </c>
      <c r="F27" s="2">
        <v>0.2</v>
      </c>
    </row>
    <row r="28" spans="1:6" ht="13.9" customHeight="1">
      <c r="A28" s="36" t="s">
        <v>28</v>
      </c>
      <c r="B28" s="2">
        <v>360</v>
      </c>
      <c r="C28" s="2">
        <v>836</v>
      </c>
      <c r="D28" s="2">
        <v>0.06</v>
      </c>
      <c r="E28" s="2">
        <v>7</v>
      </c>
      <c r="F28" s="2">
        <v>0.245</v>
      </c>
    </row>
    <row r="29" spans="1:6" ht="13.9" customHeight="1">
      <c r="A29" s="36" t="s">
        <v>29</v>
      </c>
      <c r="B29" s="2">
        <v>400</v>
      </c>
      <c r="C29" s="2">
        <v>1337</v>
      </c>
      <c r="D29" s="2">
        <v>9.6000000000000002E-2</v>
      </c>
      <c r="E29" s="2">
        <v>7</v>
      </c>
      <c r="F29" s="2">
        <v>0.28000000000000003</v>
      </c>
    </row>
    <row r="30" spans="1:6" ht="13.9" customHeight="1">
      <c r="A30" s="36" t="s">
        <v>30</v>
      </c>
      <c r="B30" s="2">
        <v>2000</v>
      </c>
      <c r="C30" s="2">
        <v>2500</v>
      </c>
      <c r="D30" s="2">
        <v>0.18</v>
      </c>
      <c r="E30" s="2">
        <v>13.5</v>
      </c>
      <c r="F30" s="2">
        <v>0.5</v>
      </c>
    </row>
    <row r="31" spans="1:6" ht="13.9" customHeight="1">
      <c r="A31" s="36" t="s">
        <v>31</v>
      </c>
      <c r="B31" s="2">
        <v>413</v>
      </c>
      <c r="C31" s="2">
        <v>770</v>
      </c>
      <c r="D31" s="2">
        <v>0.06</v>
      </c>
      <c r="E31" s="2">
        <v>8</v>
      </c>
      <c r="F31" s="2">
        <v>0.33600000000000002</v>
      </c>
    </row>
    <row r="32" spans="1:6" ht="13.9" customHeight="1">
      <c r="A32" s="36" t="s">
        <v>32</v>
      </c>
      <c r="B32" s="2">
        <v>4000</v>
      </c>
      <c r="C32" s="2">
        <v>2000</v>
      </c>
      <c r="D32" s="2">
        <f>0.2*0.718</f>
        <v>0.14360000000000001</v>
      </c>
      <c r="E32" s="2">
        <v>10</v>
      </c>
      <c r="F32" s="2">
        <v>0.36</v>
      </c>
    </row>
    <row r="33" spans="1:6" ht="13.9" customHeight="1">
      <c r="A33" s="36" t="s">
        <v>33</v>
      </c>
      <c r="B33" s="2">
        <v>120</v>
      </c>
      <c r="C33" s="2">
        <v>2000</v>
      </c>
      <c r="D33" s="2">
        <v>0.14000000000000001</v>
      </c>
      <c r="E33" s="2">
        <v>8</v>
      </c>
      <c r="F33" s="2">
        <v>0.27200000000000002</v>
      </c>
    </row>
    <row r="34" spans="1:6" ht="13.9" customHeight="1">
      <c r="A34" s="36" t="s">
        <v>34</v>
      </c>
      <c r="B34" s="2">
        <v>1000</v>
      </c>
      <c r="C34" s="2">
        <v>2000</v>
      </c>
      <c r="D34" s="2">
        <f>0.2*0.718</f>
        <v>0.14360000000000001</v>
      </c>
      <c r="E34" s="2">
        <v>10</v>
      </c>
      <c r="F34" s="2">
        <v>0.4</v>
      </c>
    </row>
    <row r="35" spans="1:6" ht="13.9" customHeight="1">
      <c r="A35" s="36" t="s">
        <v>35</v>
      </c>
      <c r="B35" s="2">
        <v>1200</v>
      </c>
      <c r="C35" s="2">
        <v>2204</v>
      </c>
      <c r="D35" s="2">
        <v>0.11</v>
      </c>
      <c r="E35" s="2">
        <v>10</v>
      </c>
      <c r="F35" s="2">
        <v>0.4</v>
      </c>
    </row>
    <row r="36" spans="1:6" ht="13.9" customHeight="1">
      <c r="A36" s="36" t="s">
        <v>36</v>
      </c>
      <c r="B36" s="2">
        <v>1200</v>
      </c>
      <c r="C36" s="2">
        <v>12000</v>
      </c>
      <c r="D36" s="2">
        <v>0.6</v>
      </c>
      <c r="E36" s="2">
        <v>15</v>
      </c>
      <c r="F36" s="2">
        <f>15*0.036</f>
        <v>0.53999999999999992</v>
      </c>
    </row>
    <row r="37" spans="1:6" ht="13.9" customHeight="1">
      <c r="A37" s="36" t="s">
        <v>37</v>
      </c>
      <c r="B37" s="2">
        <v>330</v>
      </c>
      <c r="C37" s="2">
        <v>5013</v>
      </c>
      <c r="D37" s="2">
        <v>0.36</v>
      </c>
      <c r="E37" s="2">
        <v>15</v>
      </c>
      <c r="F37" s="2">
        <v>0.45</v>
      </c>
    </row>
    <row r="38" spans="1:6" ht="13.9" customHeight="1">
      <c r="A38" s="36" t="s">
        <v>38</v>
      </c>
      <c r="B38" s="2">
        <v>2000</v>
      </c>
      <c r="C38" s="2">
        <v>2400</v>
      </c>
      <c r="D38" s="2">
        <v>0.12</v>
      </c>
      <c r="E38" s="2">
        <v>25</v>
      </c>
      <c r="F38" s="2">
        <f>25*0.04</f>
        <v>1</v>
      </c>
    </row>
    <row r="39" spans="1:6" ht="13.9" customHeight="1">
      <c r="A39" s="36" t="s">
        <v>39</v>
      </c>
      <c r="B39" s="2">
        <v>4180</v>
      </c>
      <c r="C39" s="2">
        <v>2553</v>
      </c>
      <c r="D39" s="2">
        <v>0.12</v>
      </c>
      <c r="E39" s="2">
        <v>12</v>
      </c>
      <c r="F39" s="2">
        <v>0.48</v>
      </c>
    </row>
    <row r="40" spans="1:6" ht="13.9" customHeight="1">
      <c r="A40" s="36" t="s">
        <v>40</v>
      </c>
      <c r="B40" s="2">
        <v>200</v>
      </c>
      <c r="C40" s="2">
        <v>1200</v>
      </c>
      <c r="D40" s="2">
        <v>0.06</v>
      </c>
      <c r="E40" s="2">
        <v>7</v>
      </c>
      <c r="F40" s="2">
        <v>0.28000000000000003</v>
      </c>
    </row>
    <row r="41" spans="1:6" ht="13.9" customHeight="1">
      <c r="A41" s="36" t="s">
        <v>41</v>
      </c>
      <c r="B41" s="2">
        <v>2400</v>
      </c>
      <c r="C41" s="2">
        <v>3600</v>
      </c>
      <c r="D41" s="2">
        <v>0.18</v>
      </c>
      <c r="E41" s="2">
        <v>15</v>
      </c>
      <c r="F41" s="2">
        <v>0.6</v>
      </c>
    </row>
    <row r="42" spans="1:6" ht="13.9" customHeight="1">
      <c r="A42" s="36" t="s">
        <v>42</v>
      </c>
      <c r="B42" s="2">
        <v>4000</v>
      </c>
      <c r="C42" s="2">
        <v>2400</v>
      </c>
      <c r="D42" s="2">
        <v>0.1128</v>
      </c>
      <c r="E42" s="2">
        <v>10</v>
      </c>
      <c r="F42" s="2">
        <v>0.28000000000000003</v>
      </c>
    </row>
    <row r="43" spans="1:6" ht="13.9" customHeight="1">
      <c r="A43" s="36" t="s">
        <v>43</v>
      </c>
      <c r="B43" s="2">
        <v>1080</v>
      </c>
      <c r="C43" s="2">
        <v>1670</v>
      </c>
      <c r="D43" s="2">
        <v>0.12</v>
      </c>
      <c r="E43" s="2">
        <v>15</v>
      </c>
      <c r="F43" s="2">
        <f>15*0.024</f>
        <v>0.36</v>
      </c>
    </row>
    <row r="44" spans="1:6" ht="13.9" customHeight="1">
      <c r="A44" s="36" t="s">
        <v>44</v>
      </c>
      <c r="B44" s="2">
        <v>2000</v>
      </c>
      <c r="C44" s="2">
        <v>2400</v>
      </c>
      <c r="D44" s="2">
        <f>0.24*0.47</f>
        <v>0.11279999999999998</v>
      </c>
      <c r="E44" s="2">
        <v>10</v>
      </c>
      <c r="F44" s="2">
        <v>0.32</v>
      </c>
    </row>
    <row r="45" spans="1:6" ht="13.9" customHeight="1">
      <c r="A45" s="36" t="s">
        <v>45</v>
      </c>
      <c r="B45" s="2">
        <v>1400</v>
      </c>
      <c r="C45" s="2">
        <v>480</v>
      </c>
      <c r="D45" s="2">
        <f>0.4*0.048</f>
        <v>1.9200000000000002E-2</v>
      </c>
      <c r="E45" s="2">
        <v>10</v>
      </c>
      <c r="F45" s="2">
        <v>0.5</v>
      </c>
    </row>
    <row r="46" spans="1:6" ht="13.9" customHeight="1">
      <c r="A46" s="36" t="s">
        <v>46</v>
      </c>
      <c r="B46" s="2">
        <v>325</v>
      </c>
      <c r="C46" s="2">
        <v>2000</v>
      </c>
      <c r="E46" s="2">
        <v>15</v>
      </c>
      <c r="F46" s="2">
        <v>0.6</v>
      </c>
    </row>
    <row r="47" spans="1:6" ht="13.9" customHeight="1"/>
    <row r="48" spans="1:6" ht="13.9" customHeight="1"/>
    <row r="49" ht="13.9" customHeight="1"/>
    <row r="50" ht="13.9" customHeight="1"/>
    <row r="51" ht="13.9" customHeight="1"/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9861C-6194-48DB-8E2C-DF3355583A42}">
  <dimension ref="A1:AM47"/>
  <sheetViews>
    <sheetView workbookViewId="0">
      <pane ySplit="2" topLeftCell="A33" activePane="bottomLeft" state="frozen"/>
      <selection pane="bottomLeft" activeCell="A3" sqref="A3:A47"/>
    </sheetView>
  </sheetViews>
  <sheetFormatPr defaultRowHeight="15"/>
  <cols>
    <col min="1" max="1" width="9.140625" style="36"/>
    <col min="2" max="3" width="16.85546875" style="22" customWidth="1"/>
    <col min="4" max="4" width="14" style="22" bestFit="1" customWidth="1"/>
    <col min="5" max="5" width="24.140625" style="22" customWidth="1"/>
    <col min="6" max="6" width="14" style="22" customWidth="1"/>
    <col min="7" max="7" width="18.140625" style="22" bestFit="1" customWidth="1"/>
    <col min="8" max="8" width="14.28515625" style="22" customWidth="1"/>
    <col min="9" max="9" width="22.85546875" style="22" bestFit="1" customWidth="1"/>
    <col min="10" max="10" width="14" style="22" customWidth="1"/>
    <col min="11" max="11" width="17.28515625" style="22" customWidth="1"/>
    <col min="12" max="12" width="14" style="22" customWidth="1"/>
    <col min="13" max="13" width="16.5703125" style="22" customWidth="1"/>
    <col min="14" max="14" width="9.140625" style="22"/>
    <col min="15" max="15" width="29" style="22" hidden="1" customWidth="1"/>
    <col min="16" max="16" width="12.7109375" style="22" customWidth="1"/>
    <col min="17" max="17" width="29.5703125" style="22" customWidth="1"/>
    <col min="18" max="18" width="16.7109375" style="22" customWidth="1"/>
    <col min="19" max="19" width="14.42578125" style="22" customWidth="1"/>
    <col min="20" max="20" width="15.28515625" style="22" customWidth="1"/>
    <col min="21" max="21" width="14.140625" style="22" customWidth="1"/>
    <col min="22" max="23" width="13.140625" style="22" bestFit="1" customWidth="1"/>
    <col min="24" max="24" width="12" style="22" customWidth="1"/>
    <col min="25" max="25" width="0" style="22" hidden="1" customWidth="1"/>
    <col min="26" max="26" width="4.5703125" style="22" customWidth="1"/>
    <col min="27" max="27" width="20" style="22" customWidth="1"/>
    <col min="28" max="34" width="11.28515625" style="22" customWidth="1"/>
    <col min="35" max="16384" width="9.140625" style="22"/>
  </cols>
  <sheetData>
    <row r="1" spans="1:39" s="47" customFormat="1" ht="38.25" customHeight="1">
      <c r="A1" s="46"/>
      <c r="B1" s="51" t="s">
        <v>259</v>
      </c>
      <c r="C1" s="51"/>
      <c r="D1" s="52" t="s">
        <v>213</v>
      </c>
      <c r="E1" s="53"/>
      <c r="F1" s="53"/>
      <c r="G1" s="53"/>
      <c r="H1" s="53"/>
      <c r="I1" s="53"/>
      <c r="J1" s="53"/>
      <c r="K1" s="53"/>
      <c r="L1" s="53"/>
      <c r="M1" s="53"/>
      <c r="Q1" s="54" t="s">
        <v>58</v>
      </c>
      <c r="R1" s="55" t="s">
        <v>59</v>
      </c>
      <c r="S1" s="55" t="s">
        <v>221</v>
      </c>
      <c r="T1" s="55" t="s">
        <v>218</v>
      </c>
      <c r="U1" s="55" t="s">
        <v>62</v>
      </c>
      <c r="V1" s="55" t="s">
        <v>219</v>
      </c>
      <c r="W1" s="56" t="s">
        <v>64</v>
      </c>
      <c r="AA1" s="54" t="s">
        <v>159</v>
      </c>
      <c r="AB1" s="57" t="s">
        <v>59</v>
      </c>
      <c r="AC1" s="57" t="s">
        <v>60</v>
      </c>
      <c r="AD1" s="57" t="s">
        <v>61</v>
      </c>
      <c r="AE1" s="57" t="s">
        <v>62</v>
      </c>
      <c r="AF1" s="57" t="s">
        <v>63</v>
      </c>
      <c r="AG1" s="57" t="s">
        <v>261</v>
      </c>
      <c r="AH1" s="58" t="s">
        <v>64</v>
      </c>
    </row>
    <row r="2" spans="1:39" s="47" customFormat="1" ht="51.75" customHeight="1" thickBot="1">
      <c r="A2" s="46"/>
      <c r="B2" s="59" t="s">
        <v>186</v>
      </c>
      <c r="C2" s="60" t="s">
        <v>65</v>
      </c>
      <c r="D2" s="61" t="s">
        <v>262</v>
      </c>
      <c r="E2" s="62" t="s">
        <v>260</v>
      </c>
      <c r="F2" s="63" t="s">
        <v>263</v>
      </c>
      <c r="G2" s="64" t="s">
        <v>164</v>
      </c>
      <c r="H2" s="65" t="s">
        <v>264</v>
      </c>
      <c r="I2" s="66" t="s">
        <v>165</v>
      </c>
      <c r="J2" s="67" t="s">
        <v>265</v>
      </c>
      <c r="K2" s="68" t="s">
        <v>166</v>
      </c>
      <c r="L2" s="63" t="s">
        <v>266</v>
      </c>
      <c r="M2" s="64" t="s">
        <v>167</v>
      </c>
      <c r="Q2" s="69" t="s">
        <v>56</v>
      </c>
      <c r="R2" s="70">
        <v>21</v>
      </c>
      <c r="S2" s="70">
        <v>70</v>
      </c>
      <c r="T2" s="70">
        <v>6.5</v>
      </c>
      <c r="U2" s="70">
        <v>1.4330000000000001</v>
      </c>
      <c r="V2" s="70">
        <v>40</v>
      </c>
      <c r="W2" s="71">
        <v>900</v>
      </c>
      <c r="AA2" s="72" t="s">
        <v>160</v>
      </c>
      <c r="AB2" s="73">
        <v>49</v>
      </c>
      <c r="AC2" s="73">
        <v>70</v>
      </c>
      <c r="AD2" s="73">
        <v>3</v>
      </c>
      <c r="AE2" s="73">
        <v>1.94</v>
      </c>
      <c r="AF2" s="73">
        <v>14</v>
      </c>
      <c r="AG2" s="73">
        <v>0</v>
      </c>
      <c r="AH2" s="74">
        <v>1000</v>
      </c>
    </row>
    <row r="3" spans="1:39" ht="21" customHeight="1" thickBot="1">
      <c r="A3" s="36" t="s">
        <v>0</v>
      </c>
      <c r="B3" s="2">
        <v>12.5</v>
      </c>
      <c r="D3" s="22">
        <v>25</v>
      </c>
      <c r="E3" s="22" t="s">
        <v>169</v>
      </c>
      <c r="F3" s="22">
        <v>12</v>
      </c>
      <c r="G3" s="22" t="s">
        <v>204</v>
      </c>
      <c r="O3" s="75" t="s">
        <v>173</v>
      </c>
      <c r="Q3" s="76" t="s">
        <v>57</v>
      </c>
      <c r="R3" s="77">
        <v>9.6</v>
      </c>
      <c r="S3" s="77">
        <v>35</v>
      </c>
      <c r="T3" s="77">
        <v>5</v>
      </c>
      <c r="U3" s="77">
        <v>1.02</v>
      </c>
      <c r="V3" s="77">
        <v>27.2</v>
      </c>
      <c r="W3" s="78" t="s">
        <v>241</v>
      </c>
      <c r="AA3" s="72" t="s">
        <v>161</v>
      </c>
      <c r="AB3" s="73"/>
      <c r="AC3" s="73"/>
      <c r="AD3" s="73"/>
      <c r="AE3" s="73"/>
      <c r="AF3" s="73"/>
      <c r="AG3" s="73"/>
      <c r="AH3" s="74"/>
      <c r="AJ3" s="79" t="s">
        <v>73</v>
      </c>
      <c r="AK3" s="80" t="s">
        <v>74</v>
      </c>
      <c r="AL3" s="80" t="s">
        <v>69</v>
      </c>
      <c r="AM3" s="81" t="s">
        <v>70</v>
      </c>
    </row>
    <row r="4" spans="1:39" ht="45">
      <c r="A4" s="36" t="s">
        <v>1</v>
      </c>
      <c r="B4" s="2">
        <v>20</v>
      </c>
      <c r="D4" s="22">
        <v>11.25</v>
      </c>
      <c r="E4" s="22" t="s">
        <v>169</v>
      </c>
      <c r="F4" s="22">
        <v>6</v>
      </c>
      <c r="G4" s="22" t="s">
        <v>204</v>
      </c>
      <c r="H4" s="22">
        <v>13</v>
      </c>
      <c r="I4" s="22" t="s">
        <v>205</v>
      </c>
      <c r="O4" s="75" t="s">
        <v>174</v>
      </c>
      <c r="T4" s="49"/>
      <c r="W4" s="49"/>
      <c r="AA4" s="72" t="s">
        <v>220</v>
      </c>
      <c r="AB4" s="73"/>
      <c r="AC4" s="73"/>
      <c r="AD4" s="73"/>
      <c r="AE4" s="73"/>
      <c r="AF4" s="73"/>
      <c r="AG4" s="73"/>
      <c r="AH4" s="74"/>
      <c r="AJ4" s="69" t="s">
        <v>56</v>
      </c>
      <c r="AK4" s="70" t="s">
        <v>67</v>
      </c>
      <c r="AL4" s="70"/>
      <c r="AM4" s="71"/>
    </row>
    <row r="5" spans="1:39" ht="45.75" thickBot="1">
      <c r="A5" s="36" t="s">
        <v>2</v>
      </c>
      <c r="B5" s="2">
        <v>25</v>
      </c>
      <c r="D5" s="22">
        <v>11.25</v>
      </c>
      <c r="E5" s="22" t="s">
        <v>169</v>
      </c>
      <c r="F5" s="22">
        <v>10</v>
      </c>
      <c r="G5" s="22" t="s">
        <v>204</v>
      </c>
      <c r="H5" s="22">
        <v>17.5</v>
      </c>
      <c r="I5" s="22" t="s">
        <v>202</v>
      </c>
      <c r="O5" s="75" t="s">
        <v>176</v>
      </c>
      <c r="AA5" s="72" t="s">
        <v>162</v>
      </c>
      <c r="AB5" s="73"/>
      <c r="AC5" s="73"/>
      <c r="AD5" s="73"/>
      <c r="AE5" s="73"/>
      <c r="AF5" s="73"/>
      <c r="AG5" s="73"/>
      <c r="AH5" s="74"/>
      <c r="AJ5" s="76" t="s">
        <v>57</v>
      </c>
      <c r="AK5" s="77" t="s">
        <v>67</v>
      </c>
      <c r="AL5" s="77"/>
      <c r="AM5" s="78"/>
    </row>
    <row r="6" spans="1:39">
      <c r="A6" s="36" t="s">
        <v>3</v>
      </c>
      <c r="B6" s="2">
        <v>15</v>
      </c>
      <c r="D6" s="22">
        <v>50</v>
      </c>
      <c r="E6" s="22" t="s">
        <v>169</v>
      </c>
      <c r="F6" s="22">
        <v>10</v>
      </c>
      <c r="G6" s="22" t="s">
        <v>204</v>
      </c>
      <c r="H6" s="22">
        <v>30</v>
      </c>
      <c r="I6" s="22" t="s">
        <v>202</v>
      </c>
      <c r="O6" s="75" t="s">
        <v>175</v>
      </c>
      <c r="AA6" s="72" t="s">
        <v>163</v>
      </c>
      <c r="AB6" s="73"/>
      <c r="AC6" s="73"/>
      <c r="AD6" s="73"/>
      <c r="AE6" s="73"/>
      <c r="AF6" s="73"/>
      <c r="AG6" s="73"/>
      <c r="AH6" s="74"/>
    </row>
    <row r="7" spans="1:39">
      <c r="A7" s="36" t="s">
        <v>4</v>
      </c>
      <c r="B7" s="2">
        <v>30</v>
      </c>
      <c r="D7" s="22">
        <v>6.25</v>
      </c>
      <c r="E7" s="22" t="s">
        <v>169</v>
      </c>
      <c r="F7" s="22">
        <v>5</v>
      </c>
      <c r="G7" s="22" t="s">
        <v>178</v>
      </c>
      <c r="O7" s="75" t="s">
        <v>177</v>
      </c>
      <c r="AA7" s="72"/>
      <c r="AB7" s="73"/>
      <c r="AC7" s="73"/>
      <c r="AD7" s="73"/>
      <c r="AE7" s="73"/>
      <c r="AF7" s="73"/>
      <c r="AG7" s="73"/>
      <c r="AH7" s="74"/>
    </row>
    <row r="8" spans="1:39">
      <c r="A8" s="36" t="s">
        <v>5</v>
      </c>
      <c r="B8" s="2">
        <v>8</v>
      </c>
      <c r="D8" s="22">
        <v>40</v>
      </c>
      <c r="E8" s="22" t="s">
        <v>168</v>
      </c>
      <c r="F8" s="22">
        <v>10</v>
      </c>
      <c r="G8" s="22" t="s">
        <v>235</v>
      </c>
      <c r="O8" s="75" t="s">
        <v>190</v>
      </c>
      <c r="AA8" s="72"/>
      <c r="AB8" s="73"/>
      <c r="AC8" s="73"/>
      <c r="AD8" s="73"/>
      <c r="AE8" s="73"/>
      <c r="AF8" s="73"/>
      <c r="AG8" s="73"/>
      <c r="AH8" s="74"/>
    </row>
    <row r="9" spans="1:39" ht="15.75" thickBot="1">
      <c r="A9" s="36" t="s">
        <v>6</v>
      </c>
      <c r="B9" s="2">
        <v>40.5</v>
      </c>
      <c r="D9" s="22">
        <v>150</v>
      </c>
      <c r="E9" s="22" t="s">
        <v>169</v>
      </c>
      <c r="O9" s="22" t="s">
        <v>201</v>
      </c>
      <c r="Y9" s="22" t="s">
        <v>67</v>
      </c>
      <c r="AA9" s="82"/>
      <c r="AB9" s="83"/>
      <c r="AC9" s="83"/>
      <c r="AD9" s="83"/>
      <c r="AE9" s="83"/>
      <c r="AF9" s="83"/>
      <c r="AG9" s="83"/>
      <c r="AH9" s="84"/>
    </row>
    <row r="10" spans="1:39">
      <c r="A10" s="36" t="s">
        <v>7</v>
      </c>
      <c r="B10" s="2">
        <v>16.25</v>
      </c>
      <c r="D10" s="22">
        <v>108</v>
      </c>
      <c r="E10" s="22" t="s">
        <v>168</v>
      </c>
      <c r="F10" s="22">
        <v>4.8</v>
      </c>
      <c r="G10" s="22" t="s">
        <v>234</v>
      </c>
      <c r="O10" s="22" t="s">
        <v>202</v>
      </c>
      <c r="Y10" s="22" t="s">
        <v>68</v>
      </c>
    </row>
    <row r="11" spans="1:39">
      <c r="A11" s="36" t="s">
        <v>8</v>
      </c>
      <c r="B11" s="2">
        <v>10</v>
      </c>
      <c r="D11" s="22">
        <v>70</v>
      </c>
      <c r="E11" s="22" t="s">
        <v>169</v>
      </c>
      <c r="O11" s="75" t="s">
        <v>178</v>
      </c>
      <c r="Y11" s="22" t="s">
        <v>71</v>
      </c>
    </row>
    <row r="12" spans="1:39">
      <c r="A12" s="36" t="s">
        <v>11</v>
      </c>
      <c r="B12" s="2">
        <v>175</v>
      </c>
      <c r="E12" s="22" t="s">
        <v>169</v>
      </c>
      <c r="F12" s="22">
        <v>6</v>
      </c>
      <c r="G12" s="22" t="s">
        <v>204</v>
      </c>
      <c r="O12" s="75" t="s">
        <v>171</v>
      </c>
      <c r="Y12" s="22" t="s">
        <v>72</v>
      </c>
    </row>
    <row r="13" spans="1:39">
      <c r="A13" s="36" t="s">
        <v>12</v>
      </c>
      <c r="B13" s="2">
        <v>12.5</v>
      </c>
      <c r="D13" s="22">
        <v>62.5</v>
      </c>
      <c r="E13" s="22" t="s">
        <v>169</v>
      </c>
      <c r="F13" s="22">
        <v>3.75</v>
      </c>
      <c r="G13" s="22" t="s">
        <v>178</v>
      </c>
      <c r="H13" s="22">
        <v>3.1</v>
      </c>
      <c r="I13" s="22" t="s">
        <v>180</v>
      </c>
      <c r="O13" s="75" t="s">
        <v>181</v>
      </c>
    </row>
    <row r="14" spans="1:39">
      <c r="A14" s="36" t="s">
        <v>13</v>
      </c>
      <c r="B14" s="2">
        <v>0</v>
      </c>
      <c r="D14" s="22">
        <v>75</v>
      </c>
      <c r="E14" s="22" t="s">
        <v>169</v>
      </c>
      <c r="F14" s="22">
        <v>0.5</v>
      </c>
      <c r="G14" s="22" t="s">
        <v>204</v>
      </c>
      <c r="H14" s="22">
        <v>1</v>
      </c>
      <c r="I14" s="22" t="s">
        <v>178</v>
      </c>
      <c r="O14" s="22" t="s">
        <v>172</v>
      </c>
    </row>
    <row r="15" spans="1:39">
      <c r="A15" s="36" t="s">
        <v>14</v>
      </c>
      <c r="B15" s="2">
        <v>25</v>
      </c>
      <c r="D15" s="22">
        <v>100</v>
      </c>
      <c r="E15" s="22" t="s">
        <v>169</v>
      </c>
      <c r="O15" s="75" t="s">
        <v>180</v>
      </c>
    </row>
    <row r="16" spans="1:39">
      <c r="A16" s="36" t="s">
        <v>15</v>
      </c>
      <c r="B16" s="2">
        <v>8</v>
      </c>
      <c r="D16" s="22">
        <v>240</v>
      </c>
      <c r="E16" s="22" t="s">
        <v>169</v>
      </c>
      <c r="F16" s="22">
        <v>2.25</v>
      </c>
      <c r="G16" s="22" t="s">
        <v>180</v>
      </c>
      <c r="H16" s="22">
        <v>2.5</v>
      </c>
      <c r="I16" s="22" t="s">
        <v>207</v>
      </c>
      <c r="O16" s="22" t="s">
        <v>168</v>
      </c>
    </row>
    <row r="17" spans="1:15">
      <c r="A17" s="36" t="s">
        <v>16</v>
      </c>
      <c r="B17" s="2">
        <v>0</v>
      </c>
      <c r="D17" s="22">
        <v>112.5</v>
      </c>
      <c r="E17" s="22" t="s">
        <v>169</v>
      </c>
      <c r="F17" s="22">
        <v>0.5</v>
      </c>
      <c r="G17" s="22" t="s">
        <v>204</v>
      </c>
      <c r="O17" s="22" t="s">
        <v>203</v>
      </c>
    </row>
    <row r="18" spans="1:15">
      <c r="A18" s="36" t="s">
        <v>17</v>
      </c>
      <c r="B18" s="2">
        <v>125</v>
      </c>
      <c r="D18" s="22">
        <v>50</v>
      </c>
      <c r="E18" s="22" t="s">
        <v>169</v>
      </c>
      <c r="O18" s="75" t="s">
        <v>179</v>
      </c>
    </row>
    <row r="19" spans="1:15">
      <c r="A19" s="36" t="s">
        <v>18</v>
      </c>
      <c r="B19" s="2">
        <v>60</v>
      </c>
      <c r="D19" s="22">
        <v>114.5</v>
      </c>
      <c r="E19" s="22" t="s">
        <v>169</v>
      </c>
      <c r="F19" s="22">
        <v>5</v>
      </c>
      <c r="G19" s="22" t="s">
        <v>178</v>
      </c>
      <c r="O19" s="2" t="s">
        <v>267</v>
      </c>
    </row>
    <row r="20" spans="1:15">
      <c r="A20" s="36" t="s">
        <v>19</v>
      </c>
      <c r="B20" s="2" t="s">
        <v>241</v>
      </c>
      <c r="D20" s="22">
        <v>100</v>
      </c>
      <c r="E20" s="22" t="s">
        <v>169</v>
      </c>
      <c r="O20" s="2" t="s">
        <v>268</v>
      </c>
    </row>
    <row r="21" spans="1:15">
      <c r="A21" s="36" t="s">
        <v>20</v>
      </c>
      <c r="B21" s="2">
        <v>0</v>
      </c>
      <c r="D21" s="22">
        <v>100</v>
      </c>
      <c r="E21" s="22" t="s">
        <v>169</v>
      </c>
      <c r="F21" s="22">
        <v>6</v>
      </c>
      <c r="G21" s="22" t="s">
        <v>204</v>
      </c>
      <c r="H21" s="22">
        <v>0.5</v>
      </c>
      <c r="I21" s="22" t="s">
        <v>182</v>
      </c>
      <c r="J21" s="22">
        <v>1.5</v>
      </c>
      <c r="K21" s="22" t="s">
        <v>207</v>
      </c>
      <c r="L21" s="22">
        <v>0.5</v>
      </c>
      <c r="M21" s="22" t="s">
        <v>171</v>
      </c>
      <c r="O21" s="75" t="s">
        <v>200</v>
      </c>
    </row>
    <row r="22" spans="1:15">
      <c r="A22" s="36" t="s">
        <v>21</v>
      </c>
      <c r="B22" s="2">
        <v>67.5</v>
      </c>
      <c r="D22" s="22">
        <v>2</v>
      </c>
      <c r="E22" s="22" t="s">
        <v>182</v>
      </c>
      <c r="F22" s="22">
        <v>0.3</v>
      </c>
      <c r="G22" s="22" t="s">
        <v>208</v>
      </c>
    </row>
    <row r="23" spans="1:15">
      <c r="A23" s="36" t="s">
        <v>22</v>
      </c>
      <c r="B23" s="2">
        <v>82</v>
      </c>
      <c r="D23" s="22">
        <v>0.3</v>
      </c>
      <c r="E23" s="22" t="s">
        <v>180</v>
      </c>
      <c r="F23" s="22">
        <v>4</v>
      </c>
      <c r="G23" s="22" t="s">
        <v>209</v>
      </c>
    </row>
    <row r="24" spans="1:15">
      <c r="A24" s="36" t="s">
        <v>23</v>
      </c>
      <c r="B24" s="2">
        <v>13.5</v>
      </c>
      <c r="D24" s="22">
        <v>22.5</v>
      </c>
      <c r="E24" s="22" t="s">
        <v>169</v>
      </c>
      <c r="F24" s="22">
        <v>2</v>
      </c>
      <c r="G24" s="22" t="s">
        <v>204</v>
      </c>
      <c r="H24" s="22">
        <v>1</v>
      </c>
      <c r="I24" s="22" t="s">
        <v>206</v>
      </c>
    </row>
    <row r="25" spans="1:15">
      <c r="A25" s="36" t="s">
        <v>24</v>
      </c>
      <c r="B25" s="2">
        <v>67.5</v>
      </c>
      <c r="D25" s="22">
        <v>40</v>
      </c>
      <c r="E25" s="22" t="s">
        <v>169</v>
      </c>
      <c r="F25" s="22">
        <v>4.5</v>
      </c>
      <c r="G25" s="22" t="s">
        <v>204</v>
      </c>
    </row>
    <row r="26" spans="1:15">
      <c r="A26" s="36" t="s">
        <v>25</v>
      </c>
      <c r="B26" s="2">
        <v>125</v>
      </c>
      <c r="D26" s="22">
        <v>12</v>
      </c>
      <c r="E26" s="22" t="s">
        <v>204</v>
      </c>
      <c r="F26" s="22">
        <v>15</v>
      </c>
      <c r="G26" s="22" t="s">
        <v>206</v>
      </c>
      <c r="I26" s="22" t="s">
        <v>172</v>
      </c>
    </row>
    <row r="27" spans="1:15">
      <c r="A27" s="36" t="s">
        <v>26</v>
      </c>
      <c r="B27" s="2">
        <v>44.5</v>
      </c>
      <c r="D27" s="22">
        <v>5</v>
      </c>
      <c r="E27" s="22" t="s">
        <v>178</v>
      </c>
      <c r="F27" s="22">
        <v>2</v>
      </c>
      <c r="G27" s="22" t="s">
        <v>204</v>
      </c>
    </row>
    <row r="28" spans="1:15">
      <c r="A28" s="36" t="s">
        <v>27</v>
      </c>
      <c r="B28" s="2">
        <v>450</v>
      </c>
      <c r="D28" s="22">
        <v>56.25</v>
      </c>
      <c r="E28" s="22" t="s">
        <v>210</v>
      </c>
    </row>
    <row r="29" spans="1:15">
      <c r="A29" s="36" t="s">
        <v>28</v>
      </c>
      <c r="B29" s="2">
        <v>112.5</v>
      </c>
      <c r="D29" s="22">
        <v>0.04</v>
      </c>
      <c r="E29" s="22" t="s">
        <v>208</v>
      </c>
    </row>
    <row r="30" spans="1:15">
      <c r="A30" s="36" t="s">
        <v>29</v>
      </c>
      <c r="B30" s="2">
        <v>144</v>
      </c>
      <c r="D30" s="22">
        <v>15</v>
      </c>
      <c r="E30" s="22" t="s">
        <v>204</v>
      </c>
      <c r="F30" s="22">
        <v>4</v>
      </c>
      <c r="G30" s="22" t="s">
        <v>206</v>
      </c>
    </row>
    <row r="31" spans="1:15">
      <c r="A31" s="36" t="s">
        <v>30</v>
      </c>
      <c r="B31" s="2">
        <v>145</v>
      </c>
      <c r="D31" s="22">
        <v>11</v>
      </c>
      <c r="E31" s="22" t="s">
        <v>204</v>
      </c>
      <c r="F31" s="22">
        <v>27</v>
      </c>
      <c r="G31" s="22" t="s">
        <v>205</v>
      </c>
      <c r="H31" s="22">
        <v>1.5</v>
      </c>
      <c r="I31" s="22" t="s">
        <v>180</v>
      </c>
      <c r="J31" s="22">
        <v>3</v>
      </c>
      <c r="K31" s="22" t="s">
        <v>207</v>
      </c>
    </row>
    <row r="32" spans="1:15">
      <c r="A32" s="36" t="s">
        <v>31</v>
      </c>
      <c r="B32" s="2">
        <v>159.4</v>
      </c>
      <c r="D32" s="22">
        <v>10</v>
      </c>
      <c r="E32" s="22" t="s">
        <v>204</v>
      </c>
      <c r="F32" s="22">
        <v>2</v>
      </c>
      <c r="G32" s="22" t="s">
        <v>206</v>
      </c>
      <c r="H32" s="22">
        <v>0.05</v>
      </c>
      <c r="I32" s="22" t="s">
        <v>208</v>
      </c>
    </row>
    <row r="33" spans="1:9">
      <c r="A33" s="36" t="s">
        <v>32</v>
      </c>
      <c r="B33" s="2">
        <v>105</v>
      </c>
      <c r="D33" s="22">
        <v>137</v>
      </c>
      <c r="E33" s="22" t="s">
        <v>169</v>
      </c>
      <c r="F33" s="22">
        <v>13</v>
      </c>
      <c r="G33" s="22" t="s">
        <v>204</v>
      </c>
      <c r="I33" s="22" t="s">
        <v>211</v>
      </c>
    </row>
    <row r="34" spans="1:9">
      <c r="A34" s="36" t="s">
        <v>33</v>
      </c>
      <c r="B34" s="2">
        <v>45</v>
      </c>
      <c r="D34" s="22">
        <v>5</v>
      </c>
      <c r="E34" s="22" t="s">
        <v>169</v>
      </c>
      <c r="F34" s="22">
        <v>4.5</v>
      </c>
      <c r="G34" s="22" t="s">
        <v>204</v>
      </c>
    </row>
    <row r="35" spans="1:9">
      <c r="A35" s="36" t="s">
        <v>34</v>
      </c>
      <c r="B35" s="2">
        <v>72</v>
      </c>
      <c r="D35" s="22">
        <v>22.5</v>
      </c>
      <c r="E35" s="22" t="s">
        <v>169</v>
      </c>
      <c r="F35" s="22">
        <v>5</v>
      </c>
      <c r="G35" s="22" t="s">
        <v>204</v>
      </c>
      <c r="H35" s="22">
        <v>3</v>
      </c>
      <c r="I35" s="22" t="s">
        <v>170</v>
      </c>
    </row>
    <row r="36" spans="1:9">
      <c r="A36" s="36" t="s">
        <v>35</v>
      </c>
      <c r="B36" s="2">
        <v>82.5</v>
      </c>
      <c r="D36" s="22">
        <v>57.5</v>
      </c>
      <c r="E36" s="22" t="s">
        <v>169</v>
      </c>
    </row>
    <row r="37" spans="1:9">
      <c r="A37" s="36" t="s">
        <v>36</v>
      </c>
      <c r="B37" s="2">
        <v>225</v>
      </c>
      <c r="D37" s="22">
        <v>2</v>
      </c>
      <c r="E37" s="22" t="s">
        <v>212</v>
      </c>
    </row>
    <row r="38" spans="1:9">
      <c r="A38" s="36" t="s">
        <v>37</v>
      </c>
      <c r="B38" s="2">
        <v>300</v>
      </c>
      <c r="D38" s="22">
        <v>7.5</v>
      </c>
      <c r="E38" s="22" t="s">
        <v>170</v>
      </c>
    </row>
    <row r="39" spans="1:9">
      <c r="A39" s="36" t="s">
        <v>38</v>
      </c>
      <c r="B39" s="2">
        <v>100</v>
      </c>
      <c r="C39" s="22" t="s">
        <v>239</v>
      </c>
      <c r="E39" s="22" t="s">
        <v>240</v>
      </c>
    </row>
    <row r="40" spans="1:9">
      <c r="A40" s="36" t="s">
        <v>39</v>
      </c>
      <c r="B40" s="2">
        <v>562.5</v>
      </c>
      <c r="C40" s="22" t="s">
        <v>239</v>
      </c>
      <c r="E40" s="22" t="s">
        <v>240</v>
      </c>
    </row>
    <row r="41" spans="1:9">
      <c r="A41" s="36" t="s">
        <v>40</v>
      </c>
      <c r="B41" s="2">
        <v>16.649999999999999</v>
      </c>
      <c r="D41" s="22">
        <v>1.6</v>
      </c>
      <c r="E41" s="22" t="s">
        <v>170</v>
      </c>
    </row>
    <row r="42" spans="1:9">
      <c r="A42" s="36" t="s">
        <v>41</v>
      </c>
      <c r="B42" s="2">
        <v>375</v>
      </c>
      <c r="D42" s="22">
        <v>25</v>
      </c>
      <c r="E42" s="22" t="s">
        <v>169</v>
      </c>
    </row>
    <row r="43" spans="1:9">
      <c r="A43" s="36" t="s">
        <v>42</v>
      </c>
      <c r="B43" s="2">
        <v>180</v>
      </c>
      <c r="C43" s="22" t="s">
        <v>239</v>
      </c>
      <c r="E43" s="22" t="s">
        <v>240</v>
      </c>
    </row>
    <row r="44" spans="1:9">
      <c r="A44" s="36" t="s">
        <v>43</v>
      </c>
      <c r="B44" s="2">
        <v>58.5</v>
      </c>
      <c r="D44" s="22">
        <v>1.4999999999999999E-2</v>
      </c>
      <c r="E44" s="22" t="s">
        <v>180</v>
      </c>
    </row>
    <row r="45" spans="1:9">
      <c r="A45" s="36" t="s">
        <v>44</v>
      </c>
      <c r="B45" s="2">
        <v>112.5</v>
      </c>
      <c r="E45" s="22" t="s">
        <v>240</v>
      </c>
    </row>
    <row r="46" spans="1:9">
      <c r="A46" s="36" t="s">
        <v>45</v>
      </c>
      <c r="B46" s="2">
        <v>225</v>
      </c>
      <c r="E46" s="22" t="s">
        <v>240</v>
      </c>
    </row>
    <row r="47" spans="1:9">
      <c r="A47" s="36" t="s">
        <v>46</v>
      </c>
      <c r="B47" s="2">
        <v>280</v>
      </c>
      <c r="D47" s="22">
        <v>1</v>
      </c>
      <c r="E47" s="22" t="s">
        <v>180</v>
      </c>
      <c r="F47" s="22">
        <v>3</v>
      </c>
      <c r="G47" s="22" t="s">
        <v>207</v>
      </c>
    </row>
  </sheetData>
  <mergeCells count="2">
    <mergeCell ref="B1:C1"/>
    <mergeCell ref="D1:M1"/>
  </mergeCells>
  <phoneticPr fontId="3" type="noConversion"/>
  <dataValidations count="4">
    <dataValidation type="list" allowBlank="1" showInputMessage="1" showErrorMessage="1" sqref="I50:M136" xr:uid="{970E69DD-78BA-44FA-8190-07AC91280F1D}">
      <formula1>$O$3:$O$16</formula1>
    </dataValidation>
    <dataValidation type="list" allowBlank="1" showInputMessage="1" showErrorMessage="1" sqref="G9 I34:I47 G24:G46 E38 E3:E27 I17:I31 E47 E44 E41:E42 E30:E36 G11:G21 I3:I15 G3:G7" xr:uid="{13DF0A62-3EAC-4BB4-9048-4FA6314A154A}">
      <formula1>$O$8:$O$17</formula1>
    </dataValidation>
    <dataValidation type="list" allowBlank="1" showInputMessage="1" showErrorMessage="1" sqref="K3:K20 K32:K47 M3:M47 K22:K30" xr:uid="{6EC71117-4A12-4A1E-A053-1357615A2D6D}">
      <formula1>$O$8:$O$18</formula1>
    </dataValidation>
    <dataValidation type="list" allowBlank="1" showInputMessage="1" showErrorMessage="1" sqref="AK4:AK5" xr:uid="{5E8667B8-5D9D-40BE-A98C-712CCF6BE0B1}">
      <formula1>$Y$9:$Y$12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52E5D-A249-4DA3-BEA7-BD84FEADF739}">
  <sheetPr>
    <tabColor rgb="FFFFC000"/>
  </sheetPr>
  <dimension ref="A1:AU47"/>
  <sheetViews>
    <sheetView tabSelected="1" workbookViewId="0">
      <pane xSplit="1" topLeftCell="T1" activePane="topRight" state="frozen"/>
      <selection pane="topRight" activeCell="C3" sqref="C3"/>
    </sheetView>
  </sheetViews>
  <sheetFormatPr defaultRowHeight="15"/>
  <cols>
    <col min="1" max="1" width="9.140625" style="1"/>
    <col min="2" max="2" width="14.140625" customWidth="1"/>
    <col min="3" max="3" width="13.140625" customWidth="1"/>
    <col min="4" max="4" width="15" customWidth="1"/>
    <col min="5" max="5" width="30.85546875" bestFit="1" customWidth="1"/>
    <col min="6" max="6" width="20.5703125" customWidth="1"/>
    <col min="7" max="7" width="20.7109375" customWidth="1"/>
    <col min="8" max="8" width="8.28515625" customWidth="1"/>
    <col min="9" max="9" width="9.140625" hidden="1" customWidth="1"/>
    <col min="10" max="10" width="5.7109375" hidden="1" customWidth="1"/>
    <col min="11" max="11" width="6.28515625" customWidth="1"/>
    <col min="19" max="19" width="16.140625" customWidth="1"/>
    <col min="30" max="33" width="0" hidden="1" customWidth="1"/>
    <col min="46" max="52" width="0" hidden="1" customWidth="1"/>
  </cols>
  <sheetData>
    <row r="1" spans="1:47">
      <c r="A1" s="3"/>
      <c r="B1" s="23" t="s">
        <v>75</v>
      </c>
      <c r="C1" s="25"/>
      <c r="D1" s="25"/>
      <c r="E1" s="24"/>
      <c r="F1" s="23" t="s">
        <v>78</v>
      </c>
      <c r="G1" s="24"/>
      <c r="L1" s="26" t="s">
        <v>103</v>
      </c>
      <c r="M1" s="27"/>
      <c r="N1" s="27"/>
      <c r="O1" s="27"/>
      <c r="P1" s="27"/>
      <c r="Q1" s="27"/>
      <c r="R1" s="28"/>
      <c r="T1" s="29" t="s">
        <v>111</v>
      </c>
      <c r="U1" s="30"/>
      <c r="V1" s="30"/>
      <c r="W1" s="30"/>
      <c r="X1" s="30"/>
      <c r="Y1" s="31"/>
      <c r="Z1" s="29" t="s">
        <v>120</v>
      </c>
      <c r="AA1" s="31"/>
      <c r="AJ1" s="29" t="s">
        <v>130</v>
      </c>
      <c r="AK1" s="30"/>
      <c r="AL1" s="30"/>
      <c r="AM1" s="31"/>
      <c r="AN1" s="32" t="s">
        <v>134</v>
      </c>
      <c r="AO1" s="33"/>
      <c r="AP1" s="33"/>
      <c r="AQ1" s="33"/>
      <c r="AR1" s="34"/>
    </row>
    <row r="2" spans="1:47" ht="61.5" customHeight="1">
      <c r="A2" s="3"/>
      <c r="B2" s="15" t="s">
        <v>76</v>
      </c>
      <c r="C2" s="18" t="s">
        <v>258</v>
      </c>
      <c r="D2" s="16" t="s">
        <v>102</v>
      </c>
      <c r="E2" s="17" t="s">
        <v>77</v>
      </c>
      <c r="F2" s="50" t="s">
        <v>79</v>
      </c>
      <c r="G2" s="17" t="s">
        <v>80</v>
      </c>
      <c r="L2" s="12" t="s">
        <v>108</v>
      </c>
      <c r="M2" s="11" t="s">
        <v>59</v>
      </c>
      <c r="N2" s="11" t="s">
        <v>60</v>
      </c>
      <c r="O2" s="11" t="s">
        <v>61</v>
      </c>
      <c r="P2" s="11" t="s">
        <v>62</v>
      </c>
      <c r="Q2" s="11" t="s">
        <v>109</v>
      </c>
      <c r="R2" s="13" t="s">
        <v>63</v>
      </c>
      <c r="T2" s="15" t="s">
        <v>217</v>
      </c>
      <c r="U2" s="16" t="s">
        <v>112</v>
      </c>
      <c r="V2" s="16" t="s">
        <v>113</v>
      </c>
      <c r="W2" s="16" t="s">
        <v>114</v>
      </c>
      <c r="X2" s="21" t="s">
        <v>115</v>
      </c>
      <c r="Y2" s="17" t="s">
        <v>238</v>
      </c>
      <c r="Z2" s="15" t="s">
        <v>121</v>
      </c>
      <c r="AA2" s="17" t="s">
        <v>185</v>
      </c>
      <c r="AB2" s="20" t="s">
        <v>187</v>
      </c>
      <c r="AC2" s="20" t="s">
        <v>188</v>
      </c>
      <c r="AD2" s="20"/>
      <c r="AJ2" s="15" t="s">
        <v>131</v>
      </c>
      <c r="AK2" s="16" t="s">
        <v>132</v>
      </c>
      <c r="AL2" s="18" t="s">
        <v>133</v>
      </c>
      <c r="AM2" s="17" t="s">
        <v>183</v>
      </c>
      <c r="AN2" s="15" t="s">
        <v>137</v>
      </c>
      <c r="AO2" s="16" t="s">
        <v>66</v>
      </c>
      <c r="AP2" s="16" t="s">
        <v>135</v>
      </c>
      <c r="AQ2" s="16" t="s">
        <v>158</v>
      </c>
      <c r="AR2" s="17" t="s">
        <v>136</v>
      </c>
      <c r="AS2" s="14"/>
    </row>
    <row r="3" spans="1:47">
      <c r="A3" s="1" t="s">
        <v>0</v>
      </c>
      <c r="B3" t="s">
        <v>87</v>
      </c>
      <c r="C3" t="s">
        <v>236</v>
      </c>
      <c r="D3">
        <v>6</v>
      </c>
      <c r="E3" t="s">
        <v>90</v>
      </c>
      <c r="F3" t="s">
        <v>93</v>
      </c>
      <c r="G3" t="s">
        <v>99</v>
      </c>
      <c r="I3" t="s">
        <v>81</v>
      </c>
      <c r="L3" s="9" t="s">
        <v>104</v>
      </c>
      <c r="M3" s="4">
        <v>26</v>
      </c>
      <c r="N3" s="4">
        <v>80</v>
      </c>
      <c r="O3" s="4">
        <v>2</v>
      </c>
      <c r="P3" s="8">
        <v>1.57</v>
      </c>
      <c r="Q3" s="8">
        <v>75</v>
      </c>
      <c r="R3" s="5">
        <v>52</v>
      </c>
      <c r="T3" t="s">
        <v>215</v>
      </c>
      <c r="U3">
        <v>7</v>
      </c>
      <c r="V3" s="19">
        <v>6</v>
      </c>
      <c r="W3">
        <v>5</v>
      </c>
      <c r="X3" s="19">
        <v>3</v>
      </c>
      <c r="Y3">
        <v>4000</v>
      </c>
      <c r="Z3" t="s">
        <v>126</v>
      </c>
      <c r="AA3" t="s">
        <v>126</v>
      </c>
      <c r="AB3" t="s">
        <v>191</v>
      </c>
      <c r="AC3">
        <v>450</v>
      </c>
      <c r="AD3" t="s">
        <v>215</v>
      </c>
      <c r="AJ3" t="s">
        <v>138</v>
      </c>
      <c r="AK3" s="19" t="s">
        <v>143</v>
      </c>
      <c r="AL3" t="s">
        <v>145</v>
      </c>
      <c r="AM3" t="s">
        <v>189</v>
      </c>
      <c r="AN3" t="s">
        <v>155</v>
      </c>
      <c r="AO3" t="s">
        <v>184</v>
      </c>
      <c r="AP3">
        <v>6</v>
      </c>
      <c r="AQ3">
        <v>3</v>
      </c>
      <c r="AR3">
        <v>30</v>
      </c>
    </row>
    <row r="4" spans="1:47">
      <c r="A4" s="1" t="s">
        <v>1</v>
      </c>
      <c r="B4" t="s">
        <v>87</v>
      </c>
      <c r="D4">
        <v>6</v>
      </c>
      <c r="E4" t="s">
        <v>90</v>
      </c>
      <c r="I4" t="s">
        <v>82</v>
      </c>
      <c r="L4" s="9" t="s">
        <v>105</v>
      </c>
      <c r="M4" s="4">
        <v>24</v>
      </c>
      <c r="N4" s="4">
        <v>80</v>
      </c>
      <c r="O4" s="4">
        <v>2</v>
      </c>
      <c r="P4" s="8">
        <v>1.5409999999999999</v>
      </c>
      <c r="Q4" s="8">
        <v>72</v>
      </c>
      <c r="R4" s="5">
        <v>53</v>
      </c>
      <c r="T4" t="s">
        <v>118</v>
      </c>
      <c r="U4">
        <v>6</v>
      </c>
      <c r="V4" s="19">
        <v>6</v>
      </c>
      <c r="W4">
        <v>2</v>
      </c>
      <c r="X4" s="19">
        <v>3</v>
      </c>
      <c r="Z4" t="s">
        <v>126</v>
      </c>
      <c r="AA4" t="s">
        <v>126</v>
      </c>
      <c r="AB4" t="s">
        <v>191</v>
      </c>
      <c r="AC4">
        <v>450</v>
      </c>
      <c r="AD4" t="s">
        <v>119</v>
      </c>
      <c r="AJ4" t="s">
        <v>138</v>
      </c>
      <c r="AK4" s="19" t="s">
        <v>143</v>
      </c>
      <c r="AL4" t="s">
        <v>145</v>
      </c>
      <c r="AM4" t="s">
        <v>189</v>
      </c>
      <c r="AN4" t="s">
        <v>155</v>
      </c>
      <c r="AO4" t="s">
        <v>184</v>
      </c>
      <c r="AP4">
        <v>6</v>
      </c>
      <c r="AQ4">
        <v>3</v>
      </c>
      <c r="AR4">
        <v>30</v>
      </c>
      <c r="AU4" t="s">
        <v>138</v>
      </c>
    </row>
    <row r="5" spans="1:47">
      <c r="A5" s="1" t="s">
        <v>2</v>
      </c>
      <c r="B5" t="s">
        <v>87</v>
      </c>
      <c r="D5">
        <v>6</v>
      </c>
      <c r="E5" t="s">
        <v>90</v>
      </c>
      <c r="I5" t="s">
        <v>83</v>
      </c>
      <c r="L5" s="9" t="s">
        <v>106</v>
      </c>
      <c r="M5" s="4">
        <v>23</v>
      </c>
      <c r="N5" s="4">
        <v>80</v>
      </c>
      <c r="O5" s="4">
        <v>2</v>
      </c>
      <c r="P5" s="8">
        <v>1.49</v>
      </c>
      <c r="Q5" s="8">
        <v>65</v>
      </c>
      <c r="R5" s="5">
        <v>55</v>
      </c>
      <c r="T5" t="s">
        <v>118</v>
      </c>
      <c r="U5">
        <v>11</v>
      </c>
      <c r="V5" s="19">
        <v>8</v>
      </c>
      <c r="W5">
        <v>9</v>
      </c>
      <c r="X5" s="19">
        <v>4</v>
      </c>
      <c r="Z5" t="s">
        <v>126</v>
      </c>
      <c r="AA5" t="s">
        <v>126</v>
      </c>
      <c r="AB5" t="s">
        <v>191</v>
      </c>
      <c r="AC5">
        <v>500</v>
      </c>
      <c r="AD5" t="s">
        <v>216</v>
      </c>
      <c r="AJ5" t="s">
        <v>138</v>
      </c>
      <c r="AK5" s="19" t="s">
        <v>143</v>
      </c>
      <c r="AL5" t="s">
        <v>145</v>
      </c>
      <c r="AM5" t="s">
        <v>189</v>
      </c>
      <c r="AN5" t="s">
        <v>155</v>
      </c>
      <c r="AO5" t="s">
        <v>184</v>
      </c>
      <c r="AP5">
        <v>6</v>
      </c>
      <c r="AQ5">
        <v>3</v>
      </c>
      <c r="AR5">
        <v>30</v>
      </c>
      <c r="AU5" t="s">
        <v>139</v>
      </c>
    </row>
    <row r="6" spans="1:47">
      <c r="A6" s="1" t="s">
        <v>3</v>
      </c>
      <c r="B6" t="s">
        <v>87</v>
      </c>
      <c r="D6">
        <v>6</v>
      </c>
      <c r="E6" t="s">
        <v>90</v>
      </c>
      <c r="I6" t="s">
        <v>84</v>
      </c>
      <c r="L6" s="9" t="s">
        <v>107</v>
      </c>
      <c r="M6" s="8">
        <v>26</v>
      </c>
      <c r="N6" s="8">
        <v>80</v>
      </c>
      <c r="O6" s="8">
        <v>2</v>
      </c>
      <c r="P6" s="8">
        <v>1.42</v>
      </c>
      <c r="Q6" s="8">
        <v>60</v>
      </c>
      <c r="R6" s="5">
        <v>53</v>
      </c>
      <c r="T6" t="s">
        <v>118</v>
      </c>
      <c r="U6">
        <v>35</v>
      </c>
      <c r="V6" s="19">
        <v>20</v>
      </c>
      <c r="W6">
        <v>16</v>
      </c>
      <c r="X6" s="19">
        <v>3</v>
      </c>
      <c r="Z6" t="s">
        <v>126</v>
      </c>
      <c r="AA6" t="s">
        <v>126</v>
      </c>
      <c r="AB6" t="s">
        <v>191</v>
      </c>
      <c r="AC6">
        <v>500</v>
      </c>
      <c r="AD6" t="s">
        <v>117</v>
      </c>
      <c r="AJ6" t="s">
        <v>138</v>
      </c>
      <c r="AK6" s="19" t="s">
        <v>143</v>
      </c>
      <c r="AL6" t="s">
        <v>145</v>
      </c>
      <c r="AM6" t="s">
        <v>189</v>
      </c>
      <c r="AN6" t="s">
        <v>155</v>
      </c>
      <c r="AO6" t="s">
        <v>184</v>
      </c>
      <c r="AP6">
        <v>6</v>
      </c>
      <c r="AQ6">
        <v>3</v>
      </c>
      <c r="AR6">
        <v>30</v>
      </c>
      <c r="AU6" t="s">
        <v>140</v>
      </c>
    </row>
    <row r="7" spans="1:47" ht="15.75" thickBot="1">
      <c r="A7" s="1" t="s">
        <v>4</v>
      </c>
      <c r="B7" t="s">
        <v>87</v>
      </c>
      <c r="D7">
        <v>6</v>
      </c>
      <c r="E7" t="s">
        <v>90</v>
      </c>
      <c r="I7" t="s">
        <v>85</v>
      </c>
      <c r="L7" s="10" t="s">
        <v>110</v>
      </c>
      <c r="M7" s="6">
        <v>20</v>
      </c>
      <c r="N7" s="6">
        <v>80</v>
      </c>
      <c r="O7" s="6">
        <v>2</v>
      </c>
      <c r="P7" s="6">
        <v>1.3009999999999999</v>
      </c>
      <c r="Q7" s="6">
        <v>50</v>
      </c>
      <c r="R7" s="7">
        <v>55</v>
      </c>
      <c r="T7" t="s">
        <v>118</v>
      </c>
      <c r="U7">
        <v>20</v>
      </c>
      <c r="V7" s="19">
        <v>4</v>
      </c>
      <c r="W7">
        <v>11</v>
      </c>
      <c r="X7" s="19">
        <v>3</v>
      </c>
      <c r="Z7" t="s">
        <v>126</v>
      </c>
      <c r="AA7" t="s">
        <v>126</v>
      </c>
      <c r="AB7" t="s">
        <v>191</v>
      </c>
      <c r="AC7">
        <v>400</v>
      </c>
      <c r="AD7" t="s">
        <v>116</v>
      </c>
      <c r="AJ7" t="s">
        <v>138</v>
      </c>
      <c r="AK7" s="19" t="s">
        <v>143</v>
      </c>
      <c r="AL7" t="s">
        <v>145</v>
      </c>
      <c r="AM7" t="s">
        <v>189</v>
      </c>
      <c r="AN7" t="s">
        <v>155</v>
      </c>
      <c r="AO7" t="s">
        <v>184</v>
      </c>
      <c r="AP7">
        <v>6</v>
      </c>
      <c r="AQ7">
        <v>3</v>
      </c>
      <c r="AR7">
        <v>30</v>
      </c>
      <c r="AU7" t="s">
        <v>141</v>
      </c>
    </row>
    <row r="8" spans="1:47">
      <c r="A8" s="1" t="s">
        <v>5</v>
      </c>
      <c r="B8" t="s">
        <v>87</v>
      </c>
      <c r="D8">
        <v>6</v>
      </c>
      <c r="E8" t="s">
        <v>90</v>
      </c>
      <c r="I8" t="s">
        <v>86</v>
      </c>
      <c r="T8" s="19" t="s">
        <v>237</v>
      </c>
      <c r="U8">
        <v>20</v>
      </c>
      <c r="V8" s="19">
        <v>0</v>
      </c>
      <c r="W8">
        <v>15</v>
      </c>
      <c r="X8" s="19">
        <v>2</v>
      </c>
      <c r="Z8" t="s">
        <v>126</v>
      </c>
      <c r="AA8" t="s">
        <v>126</v>
      </c>
      <c r="AB8" t="s">
        <v>192</v>
      </c>
      <c r="AC8">
        <v>600</v>
      </c>
      <c r="AJ8" t="s">
        <v>138</v>
      </c>
      <c r="AK8" s="19" t="s">
        <v>143</v>
      </c>
      <c r="AL8" t="s">
        <v>145</v>
      </c>
      <c r="AM8" t="s">
        <v>189</v>
      </c>
      <c r="AN8" t="s">
        <v>155</v>
      </c>
      <c r="AO8" t="s">
        <v>184</v>
      </c>
      <c r="AP8">
        <v>6</v>
      </c>
      <c r="AQ8">
        <v>3</v>
      </c>
      <c r="AR8">
        <v>30</v>
      </c>
    </row>
    <row r="9" spans="1:47">
      <c r="A9" s="1" t="s">
        <v>6</v>
      </c>
      <c r="B9" t="s">
        <v>87</v>
      </c>
      <c r="D9">
        <v>6</v>
      </c>
      <c r="E9" t="s">
        <v>90</v>
      </c>
      <c r="I9" t="s">
        <v>87</v>
      </c>
      <c r="T9" t="s">
        <v>118</v>
      </c>
      <c r="U9">
        <v>25</v>
      </c>
      <c r="V9" s="19">
        <v>17</v>
      </c>
      <c r="W9">
        <v>20</v>
      </c>
      <c r="X9" s="19">
        <v>4</v>
      </c>
      <c r="Z9" t="s">
        <v>126</v>
      </c>
      <c r="AA9" t="s">
        <v>126</v>
      </c>
      <c r="AB9" t="s">
        <v>193</v>
      </c>
      <c r="AC9">
        <v>400</v>
      </c>
      <c r="AD9" t="s">
        <v>122</v>
      </c>
      <c r="AJ9" t="s">
        <v>138</v>
      </c>
      <c r="AK9" s="19" t="s">
        <v>143</v>
      </c>
      <c r="AL9" t="s">
        <v>145</v>
      </c>
      <c r="AM9" t="s">
        <v>189</v>
      </c>
      <c r="AN9" t="s">
        <v>155</v>
      </c>
      <c r="AO9" t="s">
        <v>184</v>
      </c>
      <c r="AP9">
        <v>6</v>
      </c>
      <c r="AQ9">
        <v>3</v>
      </c>
      <c r="AR9">
        <v>30</v>
      </c>
      <c r="AU9" t="s">
        <v>142</v>
      </c>
    </row>
    <row r="10" spans="1:47">
      <c r="A10" s="1" t="s">
        <v>7</v>
      </c>
      <c r="B10" t="s">
        <v>87</v>
      </c>
      <c r="D10">
        <v>6</v>
      </c>
      <c r="E10" t="s">
        <v>90</v>
      </c>
      <c r="T10" t="s">
        <v>118</v>
      </c>
      <c r="U10">
        <v>6</v>
      </c>
      <c r="V10" s="19">
        <v>0</v>
      </c>
      <c r="W10">
        <v>5</v>
      </c>
      <c r="X10" s="19">
        <v>1</v>
      </c>
      <c r="Z10" t="s">
        <v>126</v>
      </c>
      <c r="AA10" t="s">
        <v>126</v>
      </c>
      <c r="AB10" t="s">
        <v>194</v>
      </c>
      <c r="AC10">
        <v>400</v>
      </c>
      <c r="AD10" t="s">
        <v>123</v>
      </c>
      <c r="AJ10" t="s">
        <v>138</v>
      </c>
      <c r="AK10" s="19" t="s">
        <v>143</v>
      </c>
      <c r="AL10" t="s">
        <v>145</v>
      </c>
      <c r="AM10" t="s">
        <v>189</v>
      </c>
      <c r="AN10" t="s">
        <v>155</v>
      </c>
      <c r="AO10" t="s">
        <v>184</v>
      </c>
      <c r="AP10">
        <v>6</v>
      </c>
      <c r="AQ10">
        <v>3</v>
      </c>
      <c r="AR10">
        <v>30</v>
      </c>
      <c r="AU10" t="s">
        <v>143</v>
      </c>
    </row>
    <row r="11" spans="1:47">
      <c r="A11" s="1" t="s">
        <v>8</v>
      </c>
      <c r="B11" t="s">
        <v>87</v>
      </c>
      <c r="D11">
        <v>6</v>
      </c>
      <c r="E11" t="s">
        <v>90</v>
      </c>
      <c r="I11">
        <v>4</v>
      </c>
      <c r="T11" t="s">
        <v>118</v>
      </c>
      <c r="U11">
        <v>15</v>
      </c>
      <c r="V11" s="19">
        <v>0</v>
      </c>
      <c r="W11">
        <v>12</v>
      </c>
      <c r="X11" s="19">
        <v>2</v>
      </c>
      <c r="Z11" t="s">
        <v>126</v>
      </c>
      <c r="AA11" t="s">
        <v>126</v>
      </c>
      <c r="AB11" t="s">
        <v>194</v>
      </c>
      <c r="AC11">
        <v>400</v>
      </c>
      <c r="AD11" t="s">
        <v>124</v>
      </c>
      <c r="AJ11" t="s">
        <v>138</v>
      </c>
      <c r="AK11" s="19" t="s">
        <v>143</v>
      </c>
      <c r="AL11" t="s">
        <v>145</v>
      </c>
      <c r="AM11" t="s">
        <v>189</v>
      </c>
      <c r="AN11" t="s">
        <v>155</v>
      </c>
      <c r="AO11" t="s">
        <v>184</v>
      </c>
      <c r="AP11">
        <v>6</v>
      </c>
      <c r="AQ11">
        <v>3</v>
      </c>
      <c r="AR11">
        <v>30</v>
      </c>
      <c r="AU11" t="s">
        <v>144</v>
      </c>
    </row>
    <row r="12" spans="1:47">
      <c r="A12" s="1" t="s">
        <v>11</v>
      </c>
      <c r="B12" t="s">
        <v>87</v>
      </c>
      <c r="D12">
        <v>6</v>
      </c>
      <c r="E12" t="s">
        <v>90</v>
      </c>
      <c r="I12">
        <v>7</v>
      </c>
      <c r="T12" t="s">
        <v>118</v>
      </c>
      <c r="U12">
        <v>44</v>
      </c>
      <c r="V12" s="19">
        <v>3</v>
      </c>
      <c r="W12">
        <v>33</v>
      </c>
      <c r="X12" s="19">
        <v>3</v>
      </c>
      <c r="Z12" t="s">
        <v>126</v>
      </c>
      <c r="AA12" t="s">
        <v>126</v>
      </c>
      <c r="AB12" t="s">
        <v>194</v>
      </c>
      <c r="AC12">
        <v>500</v>
      </c>
      <c r="AD12" t="s">
        <v>127</v>
      </c>
      <c r="AJ12" t="s">
        <v>138</v>
      </c>
      <c r="AK12" s="19" t="s">
        <v>143</v>
      </c>
      <c r="AL12" t="s">
        <v>145</v>
      </c>
      <c r="AM12" t="s">
        <v>189</v>
      </c>
      <c r="AN12" t="s">
        <v>155</v>
      </c>
      <c r="AO12" t="s">
        <v>184</v>
      </c>
      <c r="AP12">
        <v>6</v>
      </c>
      <c r="AQ12">
        <v>3</v>
      </c>
      <c r="AR12">
        <v>30</v>
      </c>
      <c r="AU12" t="s">
        <v>145</v>
      </c>
    </row>
    <row r="13" spans="1:47">
      <c r="A13" s="1" t="s">
        <v>12</v>
      </c>
      <c r="B13" t="s">
        <v>87</v>
      </c>
      <c r="D13">
        <v>6</v>
      </c>
      <c r="E13" t="s">
        <v>90</v>
      </c>
      <c r="I13">
        <v>8</v>
      </c>
      <c r="T13" t="s">
        <v>118</v>
      </c>
      <c r="U13">
        <v>41</v>
      </c>
      <c r="V13" s="19">
        <v>0</v>
      </c>
      <c r="W13">
        <v>25</v>
      </c>
      <c r="X13" s="19">
        <v>5</v>
      </c>
      <c r="Z13" t="s">
        <v>126</v>
      </c>
      <c r="AA13" t="s">
        <v>126</v>
      </c>
      <c r="AB13" t="s">
        <v>194</v>
      </c>
      <c r="AC13">
        <v>355</v>
      </c>
      <c r="AD13" t="s">
        <v>128</v>
      </c>
      <c r="AJ13" t="s">
        <v>138</v>
      </c>
      <c r="AK13" s="19" t="s">
        <v>143</v>
      </c>
      <c r="AL13" t="s">
        <v>145</v>
      </c>
      <c r="AM13" t="s">
        <v>189</v>
      </c>
      <c r="AN13" t="s">
        <v>155</v>
      </c>
      <c r="AO13" t="s">
        <v>184</v>
      </c>
      <c r="AP13">
        <v>6</v>
      </c>
      <c r="AQ13">
        <v>3</v>
      </c>
      <c r="AR13">
        <v>30</v>
      </c>
      <c r="AU13" t="s">
        <v>146</v>
      </c>
    </row>
    <row r="14" spans="1:47">
      <c r="A14" s="1" t="s">
        <v>13</v>
      </c>
      <c r="B14" t="s">
        <v>87</v>
      </c>
      <c r="D14">
        <v>6</v>
      </c>
      <c r="E14" t="s">
        <v>90</v>
      </c>
      <c r="I14">
        <v>9</v>
      </c>
      <c r="T14" t="s">
        <v>118</v>
      </c>
      <c r="U14">
        <v>18</v>
      </c>
      <c r="V14" s="19">
        <v>0</v>
      </c>
      <c r="W14">
        <v>8</v>
      </c>
      <c r="X14" s="19">
        <v>4</v>
      </c>
      <c r="Z14" t="s">
        <v>126</v>
      </c>
      <c r="AA14" t="s">
        <v>126</v>
      </c>
      <c r="AB14" t="s">
        <v>194</v>
      </c>
      <c r="AC14">
        <v>425</v>
      </c>
      <c r="AJ14" t="s">
        <v>138</v>
      </c>
      <c r="AK14" s="19" t="s">
        <v>143</v>
      </c>
      <c r="AL14" t="s">
        <v>145</v>
      </c>
      <c r="AM14" t="s">
        <v>189</v>
      </c>
      <c r="AN14" t="s">
        <v>155</v>
      </c>
      <c r="AO14" t="s">
        <v>184</v>
      </c>
      <c r="AP14">
        <v>6</v>
      </c>
      <c r="AQ14">
        <v>3</v>
      </c>
      <c r="AR14">
        <v>30</v>
      </c>
      <c r="AU14" t="s">
        <v>147</v>
      </c>
    </row>
    <row r="15" spans="1:47">
      <c r="A15" s="1" t="s">
        <v>14</v>
      </c>
      <c r="B15" t="s">
        <v>87</v>
      </c>
      <c r="D15">
        <v>6</v>
      </c>
      <c r="E15" t="s">
        <v>90</v>
      </c>
      <c r="I15">
        <v>10</v>
      </c>
      <c r="T15" t="s">
        <v>118</v>
      </c>
      <c r="U15">
        <v>80</v>
      </c>
      <c r="V15" s="19">
        <v>2</v>
      </c>
      <c r="W15">
        <v>45</v>
      </c>
      <c r="X15" s="19">
        <v>10</v>
      </c>
      <c r="Z15" t="s">
        <v>126</v>
      </c>
      <c r="AA15" t="s">
        <v>126</v>
      </c>
      <c r="AB15" t="s">
        <v>194</v>
      </c>
      <c r="AD15" t="s">
        <v>122</v>
      </c>
      <c r="AJ15" t="s">
        <v>138</v>
      </c>
      <c r="AK15" s="19" t="s">
        <v>143</v>
      </c>
      <c r="AL15" t="s">
        <v>145</v>
      </c>
      <c r="AM15" t="s">
        <v>189</v>
      </c>
      <c r="AN15" t="s">
        <v>155</v>
      </c>
      <c r="AO15" t="s">
        <v>184</v>
      </c>
      <c r="AP15">
        <v>6</v>
      </c>
      <c r="AQ15">
        <v>3</v>
      </c>
      <c r="AR15">
        <v>30</v>
      </c>
      <c r="AU15" t="s">
        <v>148</v>
      </c>
    </row>
    <row r="16" spans="1:47">
      <c r="A16" s="1" t="s">
        <v>15</v>
      </c>
      <c r="B16" t="s">
        <v>87</v>
      </c>
      <c r="D16">
        <v>6</v>
      </c>
      <c r="E16" t="s">
        <v>90</v>
      </c>
      <c r="I16">
        <v>11</v>
      </c>
      <c r="T16" t="s">
        <v>118</v>
      </c>
      <c r="U16">
        <v>80</v>
      </c>
      <c r="V16" s="19">
        <v>26</v>
      </c>
      <c r="W16">
        <v>45</v>
      </c>
      <c r="X16" s="19">
        <v>10</v>
      </c>
      <c r="Z16" t="s">
        <v>126</v>
      </c>
      <c r="AA16" t="s">
        <v>126</v>
      </c>
      <c r="AB16" t="s">
        <v>194</v>
      </c>
      <c r="AD16" t="s">
        <v>129</v>
      </c>
      <c r="AJ16" t="s">
        <v>138</v>
      </c>
      <c r="AK16" s="19" t="s">
        <v>143</v>
      </c>
      <c r="AL16" t="s">
        <v>145</v>
      </c>
      <c r="AM16" t="s">
        <v>189</v>
      </c>
      <c r="AN16" t="s">
        <v>155</v>
      </c>
      <c r="AO16" t="s">
        <v>184</v>
      </c>
      <c r="AP16">
        <v>6</v>
      </c>
      <c r="AQ16">
        <v>3</v>
      </c>
      <c r="AR16">
        <v>30</v>
      </c>
      <c r="AU16" t="s">
        <v>149</v>
      </c>
    </row>
    <row r="17" spans="1:47">
      <c r="A17" s="1" t="s">
        <v>16</v>
      </c>
      <c r="B17" t="s">
        <v>87</v>
      </c>
      <c r="D17">
        <v>6</v>
      </c>
      <c r="E17" t="s">
        <v>90</v>
      </c>
      <c r="T17" t="s">
        <v>118</v>
      </c>
      <c r="U17">
        <v>35</v>
      </c>
      <c r="V17" s="19">
        <v>1</v>
      </c>
      <c r="W17">
        <v>13</v>
      </c>
      <c r="X17" s="19">
        <v>2</v>
      </c>
      <c r="Z17" t="s">
        <v>126</v>
      </c>
      <c r="AA17" t="s">
        <v>126</v>
      </c>
      <c r="AB17" t="s">
        <v>194</v>
      </c>
      <c r="AC17">
        <v>450</v>
      </c>
      <c r="AD17" t="s">
        <v>125</v>
      </c>
      <c r="AJ17" t="s">
        <v>138</v>
      </c>
      <c r="AK17" s="19" t="s">
        <v>143</v>
      </c>
      <c r="AL17" t="s">
        <v>145</v>
      </c>
      <c r="AM17" t="s">
        <v>189</v>
      </c>
      <c r="AN17" t="s">
        <v>155</v>
      </c>
      <c r="AO17" t="s">
        <v>184</v>
      </c>
      <c r="AP17">
        <v>6</v>
      </c>
      <c r="AQ17">
        <v>3</v>
      </c>
      <c r="AR17">
        <v>30</v>
      </c>
    </row>
    <row r="18" spans="1:47">
      <c r="A18" s="1" t="s">
        <v>17</v>
      </c>
      <c r="B18" t="s">
        <v>87</v>
      </c>
      <c r="D18">
        <v>6</v>
      </c>
      <c r="E18" t="s">
        <v>90</v>
      </c>
      <c r="T18" t="s">
        <v>118</v>
      </c>
      <c r="U18">
        <v>69</v>
      </c>
      <c r="V18" s="19">
        <v>0</v>
      </c>
      <c r="W18">
        <v>35</v>
      </c>
      <c r="X18" s="19">
        <v>5</v>
      </c>
      <c r="Z18" t="s">
        <v>126</v>
      </c>
      <c r="AA18" t="s">
        <v>126</v>
      </c>
      <c r="AB18" t="s">
        <v>194</v>
      </c>
      <c r="AC18">
        <v>400</v>
      </c>
      <c r="AD18" t="s">
        <v>126</v>
      </c>
      <c r="AJ18" t="s">
        <v>138</v>
      </c>
      <c r="AK18" s="19" t="s">
        <v>143</v>
      </c>
      <c r="AL18" t="s">
        <v>145</v>
      </c>
      <c r="AM18" t="s">
        <v>189</v>
      </c>
      <c r="AN18" t="s">
        <v>155</v>
      </c>
      <c r="AO18" t="s">
        <v>184</v>
      </c>
      <c r="AP18">
        <v>6</v>
      </c>
      <c r="AQ18">
        <v>3</v>
      </c>
      <c r="AR18">
        <v>30</v>
      </c>
      <c r="AU18" t="s">
        <v>150</v>
      </c>
    </row>
    <row r="19" spans="1:47">
      <c r="A19" s="1" t="s">
        <v>18</v>
      </c>
      <c r="B19" t="s">
        <v>87</v>
      </c>
      <c r="D19">
        <v>6</v>
      </c>
      <c r="E19" t="s">
        <v>90</v>
      </c>
      <c r="I19" t="s">
        <v>88</v>
      </c>
      <c r="T19" t="s">
        <v>237</v>
      </c>
      <c r="U19">
        <v>41</v>
      </c>
      <c r="V19" s="19">
        <v>2</v>
      </c>
      <c r="W19">
        <v>30</v>
      </c>
      <c r="X19" s="19">
        <v>5</v>
      </c>
      <c r="Z19" t="s">
        <v>126</v>
      </c>
      <c r="AA19" t="s">
        <v>126</v>
      </c>
      <c r="AB19" t="s">
        <v>192</v>
      </c>
      <c r="AD19" t="s">
        <v>127</v>
      </c>
      <c r="AJ19" t="s">
        <v>138</v>
      </c>
      <c r="AK19" s="19" t="s">
        <v>143</v>
      </c>
      <c r="AL19" t="s">
        <v>145</v>
      </c>
      <c r="AM19" t="s">
        <v>189</v>
      </c>
      <c r="AN19" t="s">
        <v>155</v>
      </c>
      <c r="AO19" t="s">
        <v>184</v>
      </c>
      <c r="AP19">
        <v>6</v>
      </c>
      <c r="AQ19">
        <v>3</v>
      </c>
      <c r="AR19">
        <v>30</v>
      </c>
      <c r="AU19" t="s">
        <v>151</v>
      </c>
    </row>
    <row r="20" spans="1:47">
      <c r="A20" s="1" t="s">
        <v>19</v>
      </c>
      <c r="B20" t="s">
        <v>87</v>
      </c>
      <c r="D20">
        <v>6</v>
      </c>
      <c r="E20" t="s">
        <v>90</v>
      </c>
      <c r="I20" t="s">
        <v>89</v>
      </c>
      <c r="T20" t="s">
        <v>118</v>
      </c>
      <c r="U20">
        <v>40</v>
      </c>
      <c r="V20" s="19">
        <v>3</v>
      </c>
      <c r="W20">
        <v>30</v>
      </c>
      <c r="X20" s="19">
        <v>3</v>
      </c>
      <c r="Z20" t="s">
        <v>126</v>
      </c>
      <c r="AA20" t="s">
        <v>126</v>
      </c>
      <c r="AB20" t="s">
        <v>194</v>
      </c>
      <c r="AC20">
        <v>400</v>
      </c>
      <c r="AD20" t="s">
        <v>128</v>
      </c>
      <c r="AJ20" t="s">
        <v>138</v>
      </c>
      <c r="AK20" s="19" t="s">
        <v>143</v>
      </c>
      <c r="AL20" t="s">
        <v>145</v>
      </c>
      <c r="AM20" t="s">
        <v>189</v>
      </c>
      <c r="AN20" t="s">
        <v>155</v>
      </c>
      <c r="AO20" t="s">
        <v>184</v>
      </c>
      <c r="AP20">
        <v>6</v>
      </c>
      <c r="AQ20">
        <v>3</v>
      </c>
      <c r="AR20">
        <v>30</v>
      </c>
      <c r="AU20" t="s">
        <v>152</v>
      </c>
    </row>
    <row r="21" spans="1:47">
      <c r="A21" s="1" t="s">
        <v>20</v>
      </c>
      <c r="B21" t="s">
        <v>87</v>
      </c>
      <c r="D21">
        <v>6</v>
      </c>
      <c r="E21" t="s">
        <v>90</v>
      </c>
      <c r="I21" t="s">
        <v>90</v>
      </c>
      <c r="T21" t="s">
        <v>237</v>
      </c>
      <c r="U21">
        <v>32</v>
      </c>
      <c r="V21" s="19">
        <v>9</v>
      </c>
      <c r="W21">
        <v>27</v>
      </c>
      <c r="X21" s="19">
        <v>7</v>
      </c>
      <c r="Z21" t="s">
        <v>126</v>
      </c>
      <c r="AA21" t="s">
        <v>126</v>
      </c>
      <c r="AB21" t="s">
        <v>195</v>
      </c>
      <c r="AJ21" t="s">
        <v>138</v>
      </c>
      <c r="AK21" s="19" t="s">
        <v>143</v>
      </c>
      <c r="AL21" t="s">
        <v>145</v>
      </c>
      <c r="AM21" t="s">
        <v>189</v>
      </c>
      <c r="AN21" t="s">
        <v>155</v>
      </c>
      <c r="AO21" t="s">
        <v>184</v>
      </c>
      <c r="AP21">
        <v>6</v>
      </c>
      <c r="AQ21">
        <v>3</v>
      </c>
      <c r="AR21">
        <v>30</v>
      </c>
      <c r="AU21" t="s">
        <v>153</v>
      </c>
    </row>
    <row r="22" spans="1:47">
      <c r="A22" s="1" t="s">
        <v>21</v>
      </c>
      <c r="B22" t="s">
        <v>87</v>
      </c>
      <c r="D22">
        <v>6</v>
      </c>
      <c r="E22" t="s">
        <v>90</v>
      </c>
      <c r="T22" t="s">
        <v>118</v>
      </c>
      <c r="U22">
        <v>12</v>
      </c>
      <c r="V22" s="19">
        <v>3</v>
      </c>
      <c r="W22">
        <v>8</v>
      </c>
      <c r="X22" s="19">
        <v>2</v>
      </c>
      <c r="Z22" t="s">
        <v>126</v>
      </c>
      <c r="AA22" t="s">
        <v>126</v>
      </c>
      <c r="AB22" t="s">
        <v>194</v>
      </c>
      <c r="AJ22" t="s">
        <v>138</v>
      </c>
      <c r="AK22" s="19" t="s">
        <v>143</v>
      </c>
      <c r="AL22" t="s">
        <v>145</v>
      </c>
      <c r="AM22" t="s">
        <v>189</v>
      </c>
      <c r="AN22" t="s">
        <v>155</v>
      </c>
      <c r="AO22" t="s">
        <v>184</v>
      </c>
      <c r="AP22">
        <v>6</v>
      </c>
      <c r="AQ22">
        <v>3</v>
      </c>
      <c r="AR22">
        <v>30</v>
      </c>
      <c r="AU22" t="s">
        <v>154</v>
      </c>
    </row>
    <row r="23" spans="1:47">
      <c r="A23" s="1" t="s">
        <v>22</v>
      </c>
      <c r="B23" t="s">
        <v>87</v>
      </c>
      <c r="D23">
        <v>6</v>
      </c>
      <c r="E23" t="s">
        <v>90</v>
      </c>
      <c r="T23" t="s">
        <v>118</v>
      </c>
      <c r="U23">
        <v>6</v>
      </c>
      <c r="V23" s="19">
        <v>0</v>
      </c>
      <c r="W23">
        <v>6</v>
      </c>
      <c r="X23" s="19">
        <v>2</v>
      </c>
      <c r="Z23" t="s">
        <v>126</v>
      </c>
      <c r="AA23" t="s">
        <v>126</v>
      </c>
      <c r="AB23" t="s">
        <v>194</v>
      </c>
      <c r="AJ23" t="s">
        <v>138</v>
      </c>
      <c r="AK23" s="19" t="s">
        <v>143</v>
      </c>
      <c r="AL23" t="s">
        <v>145</v>
      </c>
      <c r="AM23" t="s">
        <v>189</v>
      </c>
      <c r="AN23" t="s">
        <v>155</v>
      </c>
      <c r="AO23" t="s">
        <v>184</v>
      </c>
      <c r="AP23">
        <v>6</v>
      </c>
      <c r="AQ23">
        <v>3</v>
      </c>
      <c r="AR23">
        <v>30</v>
      </c>
      <c r="AU23" t="s">
        <v>155</v>
      </c>
    </row>
    <row r="24" spans="1:47">
      <c r="A24" s="1" t="s">
        <v>23</v>
      </c>
      <c r="B24" t="s">
        <v>87</v>
      </c>
      <c r="D24">
        <v>6</v>
      </c>
      <c r="E24" t="s">
        <v>90</v>
      </c>
      <c r="I24" t="s">
        <v>92</v>
      </c>
      <c r="T24" t="s">
        <v>118</v>
      </c>
      <c r="U24">
        <v>5</v>
      </c>
      <c r="V24" s="19">
        <v>2</v>
      </c>
      <c r="W24">
        <v>4</v>
      </c>
      <c r="X24" s="19">
        <v>0</v>
      </c>
      <c r="Z24" t="s">
        <v>126</v>
      </c>
      <c r="AA24" t="s">
        <v>126</v>
      </c>
      <c r="AB24" t="s">
        <v>191</v>
      </c>
      <c r="AC24">
        <v>500</v>
      </c>
      <c r="AJ24" t="s">
        <v>138</v>
      </c>
      <c r="AK24" s="19" t="s">
        <v>143</v>
      </c>
      <c r="AL24" t="s">
        <v>145</v>
      </c>
      <c r="AM24" t="s">
        <v>189</v>
      </c>
      <c r="AN24" t="s">
        <v>155</v>
      </c>
      <c r="AO24" t="s">
        <v>184</v>
      </c>
      <c r="AP24">
        <v>6</v>
      </c>
      <c r="AQ24">
        <v>3</v>
      </c>
      <c r="AR24">
        <v>30</v>
      </c>
      <c r="AU24" t="s">
        <v>156</v>
      </c>
    </row>
    <row r="25" spans="1:47">
      <c r="A25" s="1" t="s">
        <v>24</v>
      </c>
      <c r="B25" t="s">
        <v>87</v>
      </c>
      <c r="D25">
        <v>6</v>
      </c>
      <c r="E25" t="s">
        <v>90</v>
      </c>
      <c r="I25" t="s">
        <v>91</v>
      </c>
      <c r="T25" t="s">
        <v>118</v>
      </c>
      <c r="U25">
        <v>10</v>
      </c>
      <c r="V25" s="19">
        <v>0</v>
      </c>
      <c r="W25">
        <v>10</v>
      </c>
      <c r="X25" s="19">
        <v>2</v>
      </c>
      <c r="Z25" t="s">
        <v>126</v>
      </c>
      <c r="AA25" t="s">
        <v>126</v>
      </c>
      <c r="AB25" t="s">
        <v>191</v>
      </c>
      <c r="AJ25" t="s">
        <v>138</v>
      </c>
      <c r="AK25" s="19" t="s">
        <v>143</v>
      </c>
      <c r="AL25" t="s">
        <v>145</v>
      </c>
      <c r="AM25" t="s">
        <v>189</v>
      </c>
      <c r="AN25" t="s">
        <v>155</v>
      </c>
      <c r="AO25" t="s">
        <v>184</v>
      </c>
      <c r="AP25">
        <v>6</v>
      </c>
      <c r="AQ25">
        <v>3</v>
      </c>
      <c r="AR25">
        <v>30</v>
      </c>
    </row>
    <row r="26" spans="1:47">
      <c r="A26" s="1" t="s">
        <v>25</v>
      </c>
      <c r="B26" t="s">
        <v>87</v>
      </c>
      <c r="D26">
        <v>6</v>
      </c>
      <c r="E26" t="s">
        <v>90</v>
      </c>
      <c r="I26" t="s">
        <v>94</v>
      </c>
      <c r="T26" t="s">
        <v>118</v>
      </c>
      <c r="U26">
        <v>35</v>
      </c>
      <c r="V26" s="19">
        <v>11</v>
      </c>
      <c r="W26">
        <v>30</v>
      </c>
      <c r="X26" s="19">
        <v>5</v>
      </c>
      <c r="Z26" t="s">
        <v>126</v>
      </c>
      <c r="AA26" t="s">
        <v>126</v>
      </c>
      <c r="AB26" t="s">
        <v>196</v>
      </c>
      <c r="AJ26" t="s">
        <v>138</v>
      </c>
      <c r="AK26" s="19" t="s">
        <v>143</v>
      </c>
      <c r="AL26" t="s">
        <v>145</v>
      </c>
      <c r="AM26" t="s">
        <v>189</v>
      </c>
      <c r="AN26" t="s">
        <v>155</v>
      </c>
      <c r="AO26" t="s">
        <v>184</v>
      </c>
      <c r="AP26">
        <v>6</v>
      </c>
      <c r="AQ26">
        <v>3</v>
      </c>
      <c r="AR26">
        <v>30</v>
      </c>
      <c r="AU26" t="s">
        <v>157</v>
      </c>
    </row>
    <row r="27" spans="1:47">
      <c r="A27" s="1" t="s">
        <v>26</v>
      </c>
      <c r="B27" t="s">
        <v>87</v>
      </c>
      <c r="D27">
        <v>6</v>
      </c>
      <c r="E27" t="s">
        <v>90</v>
      </c>
      <c r="I27" t="s">
        <v>95</v>
      </c>
      <c r="T27" t="s">
        <v>118</v>
      </c>
      <c r="U27">
        <v>19</v>
      </c>
      <c r="V27" s="19">
        <v>2</v>
      </c>
      <c r="W27">
        <v>12</v>
      </c>
      <c r="X27" s="19">
        <v>1</v>
      </c>
      <c r="Z27" t="s">
        <v>126</v>
      </c>
      <c r="AA27" t="s">
        <v>126</v>
      </c>
      <c r="AB27" t="s">
        <v>191</v>
      </c>
      <c r="AJ27" t="s">
        <v>138</v>
      </c>
      <c r="AK27" s="19" t="s">
        <v>143</v>
      </c>
      <c r="AL27" t="s">
        <v>145</v>
      </c>
      <c r="AM27" t="s">
        <v>189</v>
      </c>
      <c r="AN27" t="s">
        <v>155</v>
      </c>
      <c r="AO27" t="s">
        <v>184</v>
      </c>
      <c r="AP27">
        <v>6</v>
      </c>
      <c r="AQ27">
        <v>3</v>
      </c>
      <c r="AR27">
        <v>30</v>
      </c>
    </row>
    <row r="28" spans="1:47">
      <c r="A28" s="1" t="s">
        <v>27</v>
      </c>
      <c r="B28" t="s">
        <v>87</v>
      </c>
      <c r="D28">
        <v>6</v>
      </c>
      <c r="E28" t="s">
        <v>90</v>
      </c>
      <c r="T28" t="s">
        <v>118</v>
      </c>
      <c r="U28">
        <v>60</v>
      </c>
      <c r="V28" s="19">
        <v>10</v>
      </c>
      <c r="W28">
        <v>15</v>
      </c>
      <c r="X28" s="19">
        <v>0</v>
      </c>
      <c r="Z28" t="s">
        <v>126</v>
      </c>
      <c r="AA28" t="s">
        <v>126</v>
      </c>
      <c r="AB28" t="s">
        <v>194</v>
      </c>
      <c r="AJ28" t="s">
        <v>138</v>
      </c>
      <c r="AK28" s="19" t="s">
        <v>143</v>
      </c>
      <c r="AL28" t="s">
        <v>145</v>
      </c>
      <c r="AM28" t="s">
        <v>189</v>
      </c>
      <c r="AN28" t="s">
        <v>155</v>
      </c>
      <c r="AO28" t="s">
        <v>184</v>
      </c>
      <c r="AP28">
        <v>6</v>
      </c>
      <c r="AQ28">
        <v>3</v>
      </c>
      <c r="AR28">
        <v>30</v>
      </c>
    </row>
    <row r="29" spans="1:47">
      <c r="A29" s="1" t="s">
        <v>28</v>
      </c>
      <c r="B29" t="s">
        <v>87</v>
      </c>
      <c r="D29">
        <v>6</v>
      </c>
      <c r="E29" t="s">
        <v>90</v>
      </c>
      <c r="I29" t="s">
        <v>96</v>
      </c>
      <c r="T29" t="s">
        <v>118</v>
      </c>
      <c r="U29">
        <v>8</v>
      </c>
      <c r="V29" s="19">
        <v>0</v>
      </c>
      <c r="W29">
        <v>5</v>
      </c>
      <c r="X29" s="19">
        <v>4</v>
      </c>
      <c r="Z29" t="s">
        <v>126</v>
      </c>
      <c r="AA29" t="s">
        <v>126</v>
      </c>
      <c r="AB29" t="s">
        <v>194</v>
      </c>
      <c r="AJ29" t="s">
        <v>138</v>
      </c>
      <c r="AK29" s="19" t="s">
        <v>143</v>
      </c>
      <c r="AL29" t="s">
        <v>145</v>
      </c>
      <c r="AM29" t="s">
        <v>189</v>
      </c>
      <c r="AN29" t="s">
        <v>155</v>
      </c>
      <c r="AO29" t="s">
        <v>184</v>
      </c>
      <c r="AP29">
        <v>6</v>
      </c>
      <c r="AQ29">
        <v>3</v>
      </c>
      <c r="AR29">
        <v>30</v>
      </c>
    </row>
    <row r="30" spans="1:47">
      <c r="A30" s="1" t="s">
        <v>29</v>
      </c>
      <c r="B30" t="s">
        <v>87</v>
      </c>
      <c r="D30">
        <v>6</v>
      </c>
      <c r="E30" t="s">
        <v>90</v>
      </c>
      <c r="I30" t="s">
        <v>97</v>
      </c>
      <c r="T30" t="s">
        <v>118</v>
      </c>
      <c r="U30">
        <v>20</v>
      </c>
      <c r="V30" s="19">
        <v>12</v>
      </c>
      <c r="W30">
        <v>12</v>
      </c>
      <c r="X30" s="19">
        <v>2</v>
      </c>
      <c r="Z30" t="s">
        <v>126</v>
      </c>
      <c r="AA30" t="s">
        <v>126</v>
      </c>
      <c r="AB30" t="s">
        <v>197</v>
      </c>
      <c r="AJ30" t="s">
        <v>138</v>
      </c>
      <c r="AK30" s="19" t="s">
        <v>143</v>
      </c>
      <c r="AL30" t="s">
        <v>145</v>
      </c>
      <c r="AM30" t="s">
        <v>189</v>
      </c>
      <c r="AN30" t="s">
        <v>155</v>
      </c>
      <c r="AO30" t="s">
        <v>184</v>
      </c>
      <c r="AP30">
        <v>6</v>
      </c>
      <c r="AQ30">
        <v>3</v>
      </c>
      <c r="AR30">
        <v>30</v>
      </c>
    </row>
    <row r="31" spans="1:47">
      <c r="A31" s="1" t="s">
        <v>30</v>
      </c>
      <c r="B31" t="s">
        <v>87</v>
      </c>
      <c r="D31">
        <v>6</v>
      </c>
      <c r="E31" t="s">
        <v>90</v>
      </c>
      <c r="I31" t="s">
        <v>98</v>
      </c>
      <c r="T31" t="s">
        <v>237</v>
      </c>
      <c r="U31">
        <v>27</v>
      </c>
      <c r="V31" s="19">
        <v>8</v>
      </c>
      <c r="W31">
        <v>20</v>
      </c>
      <c r="X31" s="19">
        <v>5</v>
      </c>
      <c r="Z31" t="s">
        <v>126</v>
      </c>
      <c r="AA31" t="s">
        <v>126</v>
      </c>
      <c r="AB31" t="s">
        <v>198</v>
      </c>
      <c r="AJ31" t="s">
        <v>138</v>
      </c>
      <c r="AK31" s="19" t="s">
        <v>143</v>
      </c>
      <c r="AL31" t="s">
        <v>145</v>
      </c>
      <c r="AM31" t="s">
        <v>189</v>
      </c>
      <c r="AN31" t="s">
        <v>155</v>
      </c>
      <c r="AO31" t="s">
        <v>184</v>
      </c>
      <c r="AP31">
        <v>6</v>
      </c>
      <c r="AQ31">
        <v>3</v>
      </c>
      <c r="AR31">
        <v>30</v>
      </c>
    </row>
    <row r="32" spans="1:47">
      <c r="A32" s="1" t="s">
        <v>31</v>
      </c>
      <c r="B32" t="s">
        <v>87</v>
      </c>
      <c r="D32">
        <v>6</v>
      </c>
      <c r="E32" t="s">
        <v>90</v>
      </c>
      <c r="I32" t="s">
        <v>99</v>
      </c>
      <c r="T32" t="s">
        <v>118</v>
      </c>
      <c r="U32">
        <v>32</v>
      </c>
      <c r="V32" s="19">
        <v>2</v>
      </c>
      <c r="W32">
        <v>10</v>
      </c>
      <c r="X32" s="19">
        <v>6</v>
      </c>
      <c r="Z32" t="s">
        <v>126</v>
      </c>
      <c r="AA32" t="s">
        <v>126</v>
      </c>
      <c r="AB32" t="s">
        <v>191</v>
      </c>
      <c r="AJ32" t="s">
        <v>138</v>
      </c>
      <c r="AK32" s="19" t="s">
        <v>143</v>
      </c>
      <c r="AL32" t="s">
        <v>145</v>
      </c>
      <c r="AM32" t="s">
        <v>189</v>
      </c>
      <c r="AN32" t="s">
        <v>155</v>
      </c>
      <c r="AO32" t="s">
        <v>184</v>
      </c>
      <c r="AP32">
        <v>6</v>
      </c>
      <c r="AQ32">
        <v>3</v>
      </c>
      <c r="AR32">
        <v>30</v>
      </c>
    </row>
    <row r="33" spans="1:44">
      <c r="A33" s="1" t="s">
        <v>32</v>
      </c>
      <c r="B33" t="s">
        <v>87</v>
      </c>
      <c r="D33">
        <v>6</v>
      </c>
      <c r="E33" t="s">
        <v>90</v>
      </c>
      <c r="I33" t="s">
        <v>100</v>
      </c>
      <c r="T33" t="s">
        <v>118</v>
      </c>
      <c r="U33">
        <v>36</v>
      </c>
      <c r="V33" s="19">
        <v>7</v>
      </c>
      <c r="W33">
        <v>21</v>
      </c>
      <c r="X33" s="19">
        <v>0</v>
      </c>
      <c r="Z33" t="s">
        <v>126</v>
      </c>
      <c r="AA33" t="s">
        <v>126</v>
      </c>
      <c r="AB33" t="s">
        <v>191</v>
      </c>
      <c r="AJ33" t="s">
        <v>138</v>
      </c>
      <c r="AK33" s="19" t="s">
        <v>143</v>
      </c>
      <c r="AL33" t="s">
        <v>145</v>
      </c>
      <c r="AM33" t="s">
        <v>189</v>
      </c>
      <c r="AN33" t="s">
        <v>155</v>
      </c>
      <c r="AO33" t="s">
        <v>184</v>
      </c>
      <c r="AP33">
        <v>6</v>
      </c>
      <c r="AQ33">
        <v>3</v>
      </c>
      <c r="AR33">
        <v>30</v>
      </c>
    </row>
    <row r="34" spans="1:44">
      <c r="A34" s="1" t="s">
        <v>33</v>
      </c>
      <c r="B34" t="s">
        <v>87</v>
      </c>
      <c r="D34">
        <v>6</v>
      </c>
      <c r="E34" t="s">
        <v>90</v>
      </c>
      <c r="I34" t="s">
        <v>101</v>
      </c>
      <c r="T34" t="s">
        <v>118</v>
      </c>
      <c r="U34">
        <v>8</v>
      </c>
      <c r="V34" s="19">
        <v>7</v>
      </c>
      <c r="W34">
        <v>8</v>
      </c>
      <c r="X34" s="19">
        <v>1</v>
      </c>
      <c r="Z34" t="s">
        <v>126</v>
      </c>
      <c r="AA34" t="s">
        <v>126</v>
      </c>
      <c r="AB34" t="s">
        <v>196</v>
      </c>
      <c r="AC34">
        <v>700</v>
      </c>
      <c r="AJ34" t="s">
        <v>138</v>
      </c>
      <c r="AK34" s="19" t="s">
        <v>143</v>
      </c>
      <c r="AL34" t="s">
        <v>145</v>
      </c>
      <c r="AM34" t="s">
        <v>189</v>
      </c>
      <c r="AN34" t="s">
        <v>155</v>
      </c>
      <c r="AO34" t="s">
        <v>184</v>
      </c>
      <c r="AP34">
        <v>6</v>
      </c>
      <c r="AQ34">
        <v>3</v>
      </c>
      <c r="AR34">
        <v>30</v>
      </c>
    </row>
    <row r="35" spans="1:44">
      <c r="A35" s="1" t="s">
        <v>34</v>
      </c>
      <c r="B35" t="s">
        <v>87</v>
      </c>
      <c r="D35">
        <v>6</v>
      </c>
      <c r="E35" t="s">
        <v>90</v>
      </c>
      <c r="T35" t="s">
        <v>118</v>
      </c>
      <c r="U35">
        <v>12</v>
      </c>
      <c r="V35" s="19">
        <v>5</v>
      </c>
      <c r="W35">
        <v>10</v>
      </c>
      <c r="X35" s="19">
        <v>1</v>
      </c>
      <c r="Z35" t="s">
        <v>126</v>
      </c>
      <c r="AA35" t="s">
        <v>126</v>
      </c>
      <c r="AB35" t="s">
        <v>194</v>
      </c>
      <c r="AJ35" t="s">
        <v>138</v>
      </c>
      <c r="AK35" s="19" t="s">
        <v>143</v>
      </c>
      <c r="AL35" t="s">
        <v>145</v>
      </c>
      <c r="AM35" t="s">
        <v>189</v>
      </c>
      <c r="AN35" t="s">
        <v>155</v>
      </c>
      <c r="AO35" t="s">
        <v>184</v>
      </c>
      <c r="AP35">
        <v>6</v>
      </c>
      <c r="AQ35">
        <v>3</v>
      </c>
      <c r="AR35">
        <v>30</v>
      </c>
    </row>
    <row r="36" spans="1:44">
      <c r="A36" s="1" t="s">
        <v>35</v>
      </c>
      <c r="B36" t="s">
        <v>87</v>
      </c>
      <c r="D36">
        <v>6</v>
      </c>
      <c r="E36" t="s">
        <v>90</v>
      </c>
      <c r="T36" t="s">
        <v>118</v>
      </c>
      <c r="U36">
        <v>18</v>
      </c>
      <c r="V36" s="19">
        <v>2</v>
      </c>
      <c r="W36">
        <v>8</v>
      </c>
      <c r="X36" s="19">
        <v>0</v>
      </c>
      <c r="Z36" t="s">
        <v>126</v>
      </c>
      <c r="AA36" t="s">
        <v>126</v>
      </c>
      <c r="AB36" t="s">
        <v>194</v>
      </c>
      <c r="AJ36" t="s">
        <v>138</v>
      </c>
      <c r="AK36" s="19" t="s">
        <v>143</v>
      </c>
      <c r="AL36" t="s">
        <v>145</v>
      </c>
      <c r="AM36" t="s">
        <v>189</v>
      </c>
      <c r="AN36" t="s">
        <v>155</v>
      </c>
      <c r="AO36" t="s">
        <v>184</v>
      </c>
      <c r="AP36">
        <v>6</v>
      </c>
      <c r="AQ36">
        <v>3</v>
      </c>
      <c r="AR36">
        <v>30</v>
      </c>
    </row>
    <row r="37" spans="1:44">
      <c r="A37" s="1" t="s">
        <v>36</v>
      </c>
      <c r="B37" t="s">
        <v>87</v>
      </c>
      <c r="D37">
        <v>6</v>
      </c>
      <c r="E37" t="s">
        <v>90</v>
      </c>
      <c r="T37" t="s">
        <v>118</v>
      </c>
      <c r="U37">
        <v>18</v>
      </c>
      <c r="V37" s="19">
        <v>3</v>
      </c>
      <c r="W37">
        <v>12</v>
      </c>
      <c r="X37" s="19">
        <v>1</v>
      </c>
      <c r="Z37" t="s">
        <v>126</v>
      </c>
      <c r="AA37" t="s">
        <v>126</v>
      </c>
      <c r="AB37" t="s">
        <v>194</v>
      </c>
      <c r="AJ37" t="s">
        <v>138</v>
      </c>
      <c r="AK37" s="19" t="s">
        <v>143</v>
      </c>
      <c r="AL37" t="s">
        <v>145</v>
      </c>
      <c r="AM37" t="s">
        <v>189</v>
      </c>
      <c r="AN37" t="s">
        <v>155</v>
      </c>
      <c r="AO37" t="s">
        <v>184</v>
      </c>
      <c r="AP37">
        <v>6</v>
      </c>
      <c r="AQ37">
        <v>3</v>
      </c>
      <c r="AR37">
        <v>30</v>
      </c>
    </row>
    <row r="38" spans="1:44">
      <c r="A38" s="1" t="s">
        <v>37</v>
      </c>
      <c r="B38" t="s">
        <v>87</v>
      </c>
      <c r="D38">
        <v>6</v>
      </c>
      <c r="E38" t="s">
        <v>90</v>
      </c>
      <c r="T38" t="s">
        <v>118</v>
      </c>
      <c r="U38">
        <v>45</v>
      </c>
      <c r="V38" s="19">
        <v>9</v>
      </c>
      <c r="W38">
        <v>42</v>
      </c>
      <c r="X38" s="19">
        <v>5</v>
      </c>
      <c r="Z38" t="s">
        <v>126</v>
      </c>
      <c r="AA38" t="s">
        <v>126</v>
      </c>
      <c r="AB38" t="s">
        <v>194</v>
      </c>
      <c r="AJ38" t="s">
        <v>138</v>
      </c>
      <c r="AK38" s="19" t="s">
        <v>143</v>
      </c>
      <c r="AL38" t="s">
        <v>145</v>
      </c>
      <c r="AM38" t="s">
        <v>189</v>
      </c>
      <c r="AN38" t="s">
        <v>155</v>
      </c>
      <c r="AO38" t="s">
        <v>184</v>
      </c>
      <c r="AP38">
        <v>6</v>
      </c>
      <c r="AQ38">
        <v>3</v>
      </c>
      <c r="AR38">
        <v>30</v>
      </c>
    </row>
    <row r="39" spans="1:44">
      <c r="A39" s="1" t="s">
        <v>38</v>
      </c>
      <c r="B39" t="s">
        <v>87</v>
      </c>
      <c r="D39">
        <v>6</v>
      </c>
      <c r="E39" t="s">
        <v>90</v>
      </c>
      <c r="T39" t="s">
        <v>118</v>
      </c>
      <c r="U39">
        <v>11</v>
      </c>
      <c r="V39" s="19">
        <v>3</v>
      </c>
      <c r="W39">
        <v>11</v>
      </c>
      <c r="X39" s="19">
        <v>3</v>
      </c>
      <c r="Z39" t="s">
        <v>126</v>
      </c>
      <c r="AA39" t="s">
        <v>126</v>
      </c>
      <c r="AB39" t="s">
        <v>194</v>
      </c>
      <c r="AC39">
        <v>300</v>
      </c>
      <c r="AJ39" t="s">
        <v>138</v>
      </c>
      <c r="AK39" s="19" t="s">
        <v>143</v>
      </c>
      <c r="AL39" t="s">
        <v>145</v>
      </c>
      <c r="AM39" t="s">
        <v>189</v>
      </c>
      <c r="AN39" t="s">
        <v>155</v>
      </c>
      <c r="AO39" t="s">
        <v>184</v>
      </c>
      <c r="AP39">
        <v>6</v>
      </c>
      <c r="AQ39">
        <v>3</v>
      </c>
      <c r="AR39">
        <v>30</v>
      </c>
    </row>
    <row r="40" spans="1:44">
      <c r="A40" s="1" t="s">
        <v>39</v>
      </c>
      <c r="B40" t="s">
        <v>87</v>
      </c>
      <c r="D40">
        <v>6</v>
      </c>
      <c r="E40" t="s">
        <v>90</v>
      </c>
      <c r="T40" t="s">
        <v>118</v>
      </c>
      <c r="U40">
        <v>105</v>
      </c>
      <c r="V40" s="19">
        <v>12</v>
      </c>
      <c r="W40">
        <v>80</v>
      </c>
      <c r="X40" s="19">
        <v>15</v>
      </c>
      <c r="Z40" t="s">
        <v>126</v>
      </c>
      <c r="AA40" t="s">
        <v>126</v>
      </c>
      <c r="AB40" t="s">
        <v>194</v>
      </c>
      <c r="AJ40" t="s">
        <v>138</v>
      </c>
      <c r="AK40" s="19" t="s">
        <v>143</v>
      </c>
      <c r="AL40" t="s">
        <v>145</v>
      </c>
      <c r="AM40" t="s">
        <v>189</v>
      </c>
      <c r="AN40" t="s">
        <v>155</v>
      </c>
      <c r="AO40" t="s">
        <v>184</v>
      </c>
      <c r="AP40">
        <v>6</v>
      </c>
      <c r="AQ40">
        <v>3</v>
      </c>
      <c r="AR40">
        <v>30</v>
      </c>
    </row>
    <row r="41" spans="1:44">
      <c r="A41" s="1" t="s">
        <v>40</v>
      </c>
      <c r="B41" t="s">
        <v>87</v>
      </c>
      <c r="D41">
        <v>6</v>
      </c>
      <c r="E41" t="s">
        <v>90</v>
      </c>
      <c r="T41" t="s">
        <v>118</v>
      </c>
      <c r="U41">
        <v>4</v>
      </c>
      <c r="V41" s="19">
        <v>1</v>
      </c>
      <c r="W41">
        <v>3</v>
      </c>
      <c r="X41" s="19">
        <v>0</v>
      </c>
      <c r="Z41" t="s">
        <v>126</v>
      </c>
      <c r="AA41" t="s">
        <v>126</v>
      </c>
      <c r="AB41" t="s">
        <v>191</v>
      </c>
      <c r="AJ41" t="s">
        <v>138</v>
      </c>
      <c r="AK41" s="19" t="s">
        <v>143</v>
      </c>
      <c r="AL41" t="s">
        <v>145</v>
      </c>
      <c r="AM41" t="s">
        <v>189</v>
      </c>
      <c r="AN41" t="s">
        <v>155</v>
      </c>
      <c r="AO41" t="s">
        <v>184</v>
      </c>
      <c r="AP41">
        <v>6</v>
      </c>
      <c r="AQ41">
        <v>3</v>
      </c>
      <c r="AR41">
        <v>30</v>
      </c>
    </row>
    <row r="42" spans="1:44">
      <c r="A42" s="1" t="s">
        <v>41</v>
      </c>
      <c r="B42" t="s">
        <v>87</v>
      </c>
      <c r="D42">
        <v>6</v>
      </c>
      <c r="E42" t="s">
        <v>90</v>
      </c>
      <c r="T42" t="s">
        <v>118</v>
      </c>
      <c r="U42">
        <v>54</v>
      </c>
      <c r="V42" s="19">
        <v>1</v>
      </c>
      <c r="W42">
        <v>38</v>
      </c>
      <c r="X42" s="19">
        <v>6</v>
      </c>
      <c r="Z42" t="s">
        <v>126</v>
      </c>
      <c r="AA42" t="s">
        <v>126</v>
      </c>
      <c r="AB42" t="s">
        <v>194</v>
      </c>
      <c r="AJ42" t="s">
        <v>138</v>
      </c>
      <c r="AK42" s="19" t="s">
        <v>143</v>
      </c>
      <c r="AL42" t="s">
        <v>145</v>
      </c>
      <c r="AM42" t="s">
        <v>189</v>
      </c>
      <c r="AN42" t="s">
        <v>155</v>
      </c>
      <c r="AO42" t="s">
        <v>184</v>
      </c>
      <c r="AP42">
        <v>6</v>
      </c>
      <c r="AQ42">
        <v>3</v>
      </c>
      <c r="AR42">
        <v>30</v>
      </c>
    </row>
    <row r="43" spans="1:44">
      <c r="A43" s="1" t="s">
        <v>42</v>
      </c>
      <c r="B43" t="s">
        <v>87</v>
      </c>
      <c r="D43">
        <v>6</v>
      </c>
      <c r="E43" t="s">
        <v>90</v>
      </c>
      <c r="T43" t="s">
        <v>118</v>
      </c>
      <c r="U43">
        <v>22</v>
      </c>
      <c r="V43" s="19">
        <v>23</v>
      </c>
      <c r="W43">
        <v>22</v>
      </c>
      <c r="X43" s="19">
        <v>14</v>
      </c>
      <c r="Z43" t="s">
        <v>126</v>
      </c>
      <c r="AA43" t="s">
        <v>126</v>
      </c>
      <c r="AB43" t="s">
        <v>194</v>
      </c>
      <c r="AJ43" t="s">
        <v>138</v>
      </c>
      <c r="AK43" s="19" t="s">
        <v>143</v>
      </c>
      <c r="AL43" t="s">
        <v>145</v>
      </c>
      <c r="AM43" t="s">
        <v>189</v>
      </c>
      <c r="AN43" t="s">
        <v>155</v>
      </c>
      <c r="AO43" t="s">
        <v>184</v>
      </c>
      <c r="AP43">
        <v>6</v>
      </c>
      <c r="AQ43">
        <v>3</v>
      </c>
      <c r="AR43">
        <v>30</v>
      </c>
    </row>
    <row r="44" spans="1:44">
      <c r="A44" s="1" t="s">
        <v>43</v>
      </c>
      <c r="B44" t="s">
        <v>87</v>
      </c>
      <c r="D44">
        <v>6</v>
      </c>
      <c r="E44" t="s">
        <v>90</v>
      </c>
      <c r="T44" t="s">
        <v>118</v>
      </c>
      <c r="U44">
        <v>6</v>
      </c>
      <c r="V44" s="19">
        <v>2</v>
      </c>
      <c r="W44">
        <v>5</v>
      </c>
      <c r="X44" s="19">
        <v>0</v>
      </c>
      <c r="Z44" t="s">
        <v>126</v>
      </c>
      <c r="AA44" t="s">
        <v>126</v>
      </c>
      <c r="AB44" t="s">
        <v>194</v>
      </c>
      <c r="AJ44" t="s">
        <v>138</v>
      </c>
      <c r="AK44" s="19" t="s">
        <v>143</v>
      </c>
      <c r="AL44" t="s">
        <v>145</v>
      </c>
      <c r="AM44" t="s">
        <v>189</v>
      </c>
      <c r="AN44" t="s">
        <v>155</v>
      </c>
      <c r="AO44" t="s">
        <v>184</v>
      </c>
      <c r="AP44">
        <v>6</v>
      </c>
      <c r="AQ44">
        <v>3</v>
      </c>
      <c r="AR44">
        <v>30</v>
      </c>
    </row>
    <row r="45" spans="1:44">
      <c r="A45" s="1" t="s">
        <v>44</v>
      </c>
      <c r="B45" t="s">
        <v>87</v>
      </c>
      <c r="D45">
        <v>6</v>
      </c>
      <c r="E45" t="s">
        <v>90</v>
      </c>
      <c r="T45" t="s">
        <v>118</v>
      </c>
      <c r="U45">
        <v>16</v>
      </c>
      <c r="V45" s="19">
        <v>4</v>
      </c>
      <c r="W45">
        <v>14</v>
      </c>
      <c r="X45" s="19">
        <v>0</v>
      </c>
      <c r="Z45" t="s">
        <v>126</v>
      </c>
      <c r="AA45" t="s">
        <v>126</v>
      </c>
      <c r="AB45" t="s">
        <v>194</v>
      </c>
      <c r="AJ45" t="s">
        <v>138</v>
      </c>
      <c r="AK45" s="19" t="s">
        <v>143</v>
      </c>
      <c r="AL45" t="s">
        <v>145</v>
      </c>
      <c r="AM45" t="s">
        <v>189</v>
      </c>
      <c r="AN45" t="s">
        <v>155</v>
      </c>
      <c r="AO45" t="s">
        <v>184</v>
      </c>
      <c r="AP45">
        <v>6</v>
      </c>
      <c r="AQ45">
        <v>3</v>
      </c>
      <c r="AR45">
        <v>30</v>
      </c>
    </row>
    <row r="46" spans="1:44">
      <c r="A46" s="1" t="s">
        <v>45</v>
      </c>
      <c r="B46" t="s">
        <v>87</v>
      </c>
      <c r="D46">
        <v>6</v>
      </c>
      <c r="E46" t="s">
        <v>90</v>
      </c>
      <c r="T46" t="s">
        <v>118</v>
      </c>
      <c r="U46">
        <v>30</v>
      </c>
      <c r="V46" s="19">
        <v>1</v>
      </c>
      <c r="W46">
        <v>21</v>
      </c>
      <c r="X46" s="19">
        <v>5</v>
      </c>
      <c r="Z46" t="s">
        <v>126</v>
      </c>
      <c r="AA46" t="s">
        <v>126</v>
      </c>
      <c r="AB46" t="s">
        <v>194</v>
      </c>
      <c r="AJ46" t="s">
        <v>138</v>
      </c>
      <c r="AK46" s="19" t="s">
        <v>143</v>
      </c>
      <c r="AL46" t="s">
        <v>145</v>
      </c>
      <c r="AM46" t="s">
        <v>189</v>
      </c>
      <c r="AN46" t="s">
        <v>155</v>
      </c>
      <c r="AO46" t="s">
        <v>184</v>
      </c>
      <c r="AP46">
        <v>6</v>
      </c>
      <c r="AQ46">
        <v>3</v>
      </c>
      <c r="AR46">
        <v>30</v>
      </c>
    </row>
    <row r="47" spans="1:44">
      <c r="A47" s="1" t="s">
        <v>46</v>
      </c>
      <c r="B47" t="s">
        <v>87</v>
      </c>
      <c r="D47">
        <v>6</v>
      </c>
      <c r="E47" t="s">
        <v>90</v>
      </c>
      <c r="T47" t="s">
        <v>118</v>
      </c>
      <c r="U47">
        <v>48</v>
      </c>
      <c r="V47" s="19">
        <v>5</v>
      </c>
      <c r="W47">
        <v>35</v>
      </c>
      <c r="X47" s="19">
        <v>4</v>
      </c>
      <c r="Z47" t="s">
        <v>126</v>
      </c>
      <c r="AA47" t="s">
        <v>126</v>
      </c>
      <c r="AB47" t="s">
        <v>199</v>
      </c>
      <c r="AJ47" t="s">
        <v>138</v>
      </c>
      <c r="AK47" s="19" t="s">
        <v>143</v>
      </c>
      <c r="AL47" t="s">
        <v>145</v>
      </c>
      <c r="AM47" t="s">
        <v>189</v>
      </c>
      <c r="AN47" t="s">
        <v>155</v>
      </c>
      <c r="AO47" t="s">
        <v>184</v>
      </c>
      <c r="AP47">
        <v>6</v>
      </c>
      <c r="AQ47">
        <v>3</v>
      </c>
      <c r="AR47">
        <v>30</v>
      </c>
    </row>
  </sheetData>
  <mergeCells count="7">
    <mergeCell ref="AJ1:AM1"/>
    <mergeCell ref="AN1:AR1"/>
    <mergeCell ref="F1:G1"/>
    <mergeCell ref="B1:E1"/>
    <mergeCell ref="L1:R1"/>
    <mergeCell ref="T1:Y1"/>
    <mergeCell ref="Z1:AA1"/>
  </mergeCells>
  <phoneticPr fontId="3" type="noConversion"/>
  <dataValidations count="5">
    <dataValidation type="list" allowBlank="1" showInputMessage="1" showErrorMessage="1" sqref="B3:B47" xr:uid="{521BBC48-0494-488F-9728-2CFBA23BD010}">
      <formula1>$I$3:$I$9</formula1>
    </dataValidation>
    <dataValidation type="list" allowBlank="1" showInputMessage="1" showErrorMessage="1" sqref="D3:D47" xr:uid="{B103FE47-BBF2-4C21-8FF1-576CCC94B9F5}">
      <formula1>$I$11:$I$16</formula1>
    </dataValidation>
    <dataValidation type="list" allowBlank="1" showInputMessage="1" showErrorMessage="1" sqref="E3:E47" xr:uid="{9B0F8337-CA37-45E6-A3AA-40C5068C9537}">
      <formula1>$I$19:$I$21</formula1>
    </dataValidation>
    <dataValidation type="list" allowBlank="1" showInputMessage="1" showErrorMessage="1" sqref="F3:F47" xr:uid="{B6B419DF-23C3-4CD7-A7E7-BC139AE65E7F}">
      <formula1>$I$24:$I$27</formula1>
    </dataValidation>
    <dataValidation type="list" allowBlank="1" showInputMessage="1" showErrorMessage="1" sqref="G3:G47" xr:uid="{6CF37992-F082-4999-AD41-93B97C272F97}">
      <formula1>$I$29:$I$34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C40F3D73-E26F-44AE-973D-C0CE4E1F4A91}">
          <x14:formula1>
            <xm:f>#REF!</xm:f>
          </x14:formula1>
          <xm:sqref>T3:T47 Y6:Y16</xm:sqref>
        </x14:dataValidation>
        <x14:dataValidation type="list" allowBlank="1" showInputMessage="1" showErrorMessage="1" xr:uid="{0FB1A1E2-8852-4B1D-8428-F7428226B876}">
          <x14:formula1>
            <xm:f>#REF!</xm:f>
          </x14:formula1>
          <xm:sqref>AA3:AA47</xm:sqref>
        </x14:dataValidation>
        <x14:dataValidation type="list" allowBlank="1" showInputMessage="1" showErrorMessage="1" xr:uid="{CD6A0161-3CEE-4A0B-B851-F8719CFA1978}">
          <x14:formula1>
            <xm:f>#REF!</xm:f>
          </x14:formula1>
          <xm:sqref>Z3:Z47</xm:sqref>
        </x14:dataValidation>
        <x14:dataValidation type="list" allowBlank="1" showInputMessage="1" showErrorMessage="1" xr:uid="{9BA7B542-4FF6-4B65-8D1F-D24ED85BF631}">
          <x14:formula1>
            <xm:f>#REF!</xm:f>
          </x14:formula1>
          <xm:sqref>AO3:AO47</xm:sqref>
        </x14:dataValidation>
        <x14:dataValidation type="list" allowBlank="1" showInputMessage="1" showErrorMessage="1" xr:uid="{745059C3-6AE0-4E66-8E1E-CD9008014249}">
          <x14:formula1>
            <xm:f>#REF!</xm:f>
          </x14:formula1>
          <xm:sqref>AN3:AN47</xm:sqref>
        </x14:dataValidation>
        <x14:dataValidation type="list" allowBlank="1" showInputMessage="1" showErrorMessage="1" xr:uid="{67EBD632-E6EC-4A54-98B5-5478FBA12F11}">
          <x14:formula1>
            <xm:f>#REF!</xm:f>
          </x14:formula1>
          <xm:sqref>AM3:AM47</xm:sqref>
        </x14:dataValidation>
        <x14:dataValidation type="list" allowBlank="1" showInputMessage="1" showErrorMessage="1" xr:uid="{723652FD-3D2F-467B-B9B3-D2A36C2403A9}">
          <x14:formula1>
            <xm:f>#REF!</xm:f>
          </x14:formula1>
          <xm:sqref>AL3:AL47</xm:sqref>
        </x14:dataValidation>
        <x14:dataValidation type="list" allowBlank="1" showInputMessage="1" showErrorMessage="1" xr:uid="{933B17B8-26F9-417E-9304-1D06A88E7F3C}">
          <x14:formula1>
            <xm:f>#REF!</xm:f>
          </x14:formula1>
          <xm:sqref>AK3:AK47</xm:sqref>
        </x14:dataValidation>
        <x14:dataValidation type="list" allowBlank="1" showInputMessage="1" showErrorMessage="1" xr:uid="{B49F2E25-D3EC-4900-9D95-10E4A28E9453}">
          <x14:formula1>
            <xm:f>#REF!</xm:f>
          </x14:formula1>
          <xm:sqref>AJ3:AJ47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A6C36-8464-428A-AC84-F408FEAEF3FD}">
  <sheetPr>
    <tabColor rgb="FFFFC000"/>
  </sheetPr>
  <dimension ref="A1:Q47"/>
  <sheetViews>
    <sheetView workbookViewId="0">
      <pane ySplit="2" topLeftCell="A54" activePane="bottomLeft" state="frozen"/>
      <selection pane="bottomLeft" activeCell="I1" sqref="I1:N1"/>
    </sheetView>
  </sheetViews>
  <sheetFormatPr defaultRowHeight="15"/>
  <cols>
    <col min="1" max="1" width="9.140625" style="36"/>
    <col min="2" max="2" width="11.28515625" style="22" customWidth="1"/>
    <col min="3" max="3" width="11" style="22" customWidth="1"/>
    <col min="4" max="4" width="16.140625" style="22" customWidth="1"/>
    <col min="5" max="7" width="12.85546875" style="22" customWidth="1"/>
    <col min="8" max="8" width="13.140625" style="22" customWidth="1"/>
    <col min="9" max="14" width="12.85546875" style="22" customWidth="1"/>
    <col min="15" max="16384" width="9.140625" style="22"/>
  </cols>
  <sheetData>
    <row r="1" spans="1:14">
      <c r="B1" s="48" t="s">
        <v>256</v>
      </c>
      <c r="C1" s="22" t="s">
        <v>223</v>
      </c>
      <c r="D1" s="22" t="s">
        <v>224</v>
      </c>
      <c r="E1" s="43" t="s">
        <v>242</v>
      </c>
      <c r="F1" s="44"/>
      <c r="G1" s="45"/>
      <c r="H1" s="22" t="s">
        <v>227</v>
      </c>
      <c r="I1" s="43" t="s">
        <v>257</v>
      </c>
      <c r="J1" s="44"/>
      <c r="K1" s="44"/>
      <c r="L1" s="44"/>
      <c r="M1" s="44"/>
      <c r="N1" s="45"/>
    </row>
    <row r="2" spans="1:14" s="47" customFormat="1" ht="45">
      <c r="B2" s="47" t="s">
        <v>222</v>
      </c>
      <c r="E2" s="47" t="s">
        <v>225</v>
      </c>
      <c r="F2" s="47" t="s">
        <v>226</v>
      </c>
      <c r="G2" s="47" t="s">
        <v>233</v>
      </c>
      <c r="H2" s="47" t="s">
        <v>228</v>
      </c>
      <c r="I2" s="47" t="s">
        <v>229</v>
      </c>
      <c r="J2" s="47" t="s">
        <v>230</v>
      </c>
      <c r="K2" s="47" t="s">
        <v>231</v>
      </c>
      <c r="L2" s="47" t="s">
        <v>232</v>
      </c>
      <c r="M2" s="47" t="s">
        <v>243</v>
      </c>
      <c r="N2" s="47" t="s">
        <v>244</v>
      </c>
    </row>
    <row r="3" spans="1:14">
      <c r="A3" s="36" t="s">
        <v>0</v>
      </c>
      <c r="B3" s="22">
        <v>122</v>
      </c>
      <c r="C3" s="22">
        <v>1</v>
      </c>
      <c r="D3" s="22">
        <v>9</v>
      </c>
      <c r="E3" s="22">
        <v>147</v>
      </c>
      <c r="F3" s="22">
        <v>847</v>
      </c>
      <c r="G3" s="22">
        <v>995</v>
      </c>
      <c r="H3" s="22">
        <v>1</v>
      </c>
      <c r="I3" s="22">
        <v>11937.5</v>
      </c>
      <c r="J3" s="22">
        <v>146</v>
      </c>
      <c r="K3" s="22">
        <v>13</v>
      </c>
      <c r="L3" s="22">
        <v>64</v>
      </c>
      <c r="M3" s="22">
        <f>SUM(J3:L3)</f>
        <v>223</v>
      </c>
      <c r="N3" s="22">
        <v>12160.5</v>
      </c>
    </row>
    <row r="4" spans="1:14">
      <c r="A4" s="36" t="s">
        <v>1</v>
      </c>
      <c r="B4" s="22">
        <v>102</v>
      </c>
      <c r="C4" s="22">
        <v>0</v>
      </c>
      <c r="D4" s="22">
        <v>8</v>
      </c>
      <c r="E4" s="22">
        <v>123</v>
      </c>
      <c r="F4" s="22">
        <v>707</v>
      </c>
      <c r="G4" s="22">
        <v>830</v>
      </c>
      <c r="H4" s="22">
        <v>1</v>
      </c>
      <c r="I4" s="22">
        <v>19100</v>
      </c>
      <c r="J4" s="22">
        <v>128</v>
      </c>
      <c r="K4" s="22">
        <v>12</v>
      </c>
      <c r="L4" s="22">
        <v>55</v>
      </c>
      <c r="M4" s="22">
        <f>SUM(J4:L4)</f>
        <v>195</v>
      </c>
      <c r="N4" s="22">
        <v>19295</v>
      </c>
    </row>
    <row r="5" spans="1:14">
      <c r="A5" s="36" t="s">
        <v>2</v>
      </c>
      <c r="B5" s="22">
        <v>172</v>
      </c>
      <c r="C5" s="22">
        <v>1</v>
      </c>
      <c r="D5" s="22">
        <v>14</v>
      </c>
      <c r="E5" s="22">
        <v>234</v>
      </c>
      <c r="F5" s="22">
        <v>1338</v>
      </c>
      <c r="G5" s="22">
        <v>1572</v>
      </c>
      <c r="H5" s="22">
        <v>2</v>
      </c>
      <c r="I5" s="22">
        <v>23875</v>
      </c>
      <c r="J5" s="22">
        <v>219</v>
      </c>
      <c r="K5" s="22">
        <v>19</v>
      </c>
      <c r="L5" s="22">
        <v>100</v>
      </c>
      <c r="M5" s="22">
        <f>SUM(J5:L5)</f>
        <v>338</v>
      </c>
      <c r="N5" s="22">
        <v>24213</v>
      </c>
    </row>
    <row r="6" spans="1:14">
      <c r="A6" s="36" t="s">
        <v>3</v>
      </c>
      <c r="B6" s="22">
        <v>473</v>
      </c>
      <c r="C6" s="22">
        <v>2</v>
      </c>
      <c r="D6" s="22">
        <v>37</v>
      </c>
      <c r="E6" s="22">
        <v>694</v>
      </c>
      <c r="F6" s="22">
        <v>3961</v>
      </c>
      <c r="G6" s="22">
        <v>4655</v>
      </c>
      <c r="H6" s="22">
        <v>4</v>
      </c>
      <c r="I6" s="22">
        <v>14325</v>
      </c>
      <c r="J6" s="22">
        <v>717</v>
      </c>
      <c r="K6" s="22">
        <v>69</v>
      </c>
      <c r="L6" s="22">
        <v>356</v>
      </c>
      <c r="M6" s="22">
        <f>SUM(J6:L6)</f>
        <v>1142</v>
      </c>
      <c r="N6" s="22">
        <v>15467</v>
      </c>
    </row>
    <row r="7" spans="1:14">
      <c r="A7" s="36" t="s">
        <v>4</v>
      </c>
      <c r="B7" s="22">
        <v>209</v>
      </c>
      <c r="C7" s="22">
        <v>1</v>
      </c>
      <c r="D7" s="22">
        <v>17</v>
      </c>
      <c r="E7" s="22">
        <v>269</v>
      </c>
      <c r="F7" s="22">
        <v>1533</v>
      </c>
      <c r="G7" s="22">
        <v>1802</v>
      </c>
      <c r="H7" s="22">
        <v>2</v>
      </c>
      <c r="I7" s="22">
        <v>28650</v>
      </c>
      <c r="J7" s="22">
        <v>346</v>
      </c>
      <c r="K7" s="22">
        <v>38</v>
      </c>
      <c r="L7" s="22">
        <v>183</v>
      </c>
      <c r="M7" s="22">
        <f>SUM(J7:L7)</f>
        <v>567</v>
      </c>
      <c r="N7" s="22">
        <v>29217</v>
      </c>
    </row>
    <row r="8" spans="1:14">
      <c r="A8" s="36" t="s">
        <v>5</v>
      </c>
      <c r="B8" s="22">
        <v>169</v>
      </c>
      <c r="C8" s="22">
        <v>1</v>
      </c>
      <c r="D8" s="22">
        <v>17</v>
      </c>
      <c r="E8" s="22">
        <v>117</v>
      </c>
      <c r="F8" s="22">
        <v>681</v>
      </c>
      <c r="G8" s="22">
        <v>797</v>
      </c>
      <c r="H8" s="22">
        <v>1</v>
      </c>
      <c r="I8" s="22">
        <v>7640</v>
      </c>
      <c r="J8" s="22">
        <v>317</v>
      </c>
      <c r="K8" s="22">
        <v>38</v>
      </c>
      <c r="L8" s="22">
        <v>183</v>
      </c>
      <c r="M8" s="22">
        <f>SUM(J8:L8)</f>
        <v>538</v>
      </c>
      <c r="N8" s="22">
        <v>8178</v>
      </c>
    </row>
    <row r="9" spans="1:14">
      <c r="A9" s="36" t="s">
        <v>6</v>
      </c>
      <c r="B9" s="22">
        <v>404</v>
      </c>
      <c r="C9" s="22">
        <v>2</v>
      </c>
      <c r="D9" s="22">
        <v>34</v>
      </c>
      <c r="E9" s="22">
        <v>487</v>
      </c>
      <c r="F9" s="22">
        <v>2804</v>
      </c>
      <c r="G9" s="22">
        <v>3291</v>
      </c>
      <c r="H9" s="22">
        <v>3</v>
      </c>
      <c r="I9" s="22">
        <v>38677.5</v>
      </c>
      <c r="J9" s="22">
        <v>500</v>
      </c>
      <c r="K9" s="22">
        <v>48</v>
      </c>
      <c r="L9" s="22">
        <v>228</v>
      </c>
      <c r="M9" s="22">
        <f>SUM(J9:L9)</f>
        <v>776</v>
      </c>
      <c r="N9" s="22">
        <v>39453.5</v>
      </c>
    </row>
    <row r="10" spans="1:14">
      <c r="A10" s="36" t="s">
        <v>7</v>
      </c>
      <c r="B10" s="22">
        <v>58</v>
      </c>
      <c r="C10" s="22">
        <v>0</v>
      </c>
      <c r="D10" s="22">
        <v>5</v>
      </c>
      <c r="E10" s="22">
        <v>71</v>
      </c>
      <c r="F10" s="22">
        <v>408</v>
      </c>
      <c r="G10" s="22">
        <v>479</v>
      </c>
      <c r="H10" s="22">
        <v>1</v>
      </c>
      <c r="I10" s="22">
        <v>15518.75</v>
      </c>
      <c r="J10" s="22">
        <v>100</v>
      </c>
      <c r="K10" s="22">
        <v>12</v>
      </c>
      <c r="L10" s="22">
        <v>55</v>
      </c>
      <c r="M10" s="22">
        <f>SUM(J10:L10)</f>
        <v>167</v>
      </c>
      <c r="N10" s="22">
        <v>15685.75</v>
      </c>
    </row>
    <row r="11" spans="1:14">
      <c r="A11" s="36" t="s">
        <v>8</v>
      </c>
      <c r="B11" s="22">
        <v>143</v>
      </c>
      <c r="C11" s="22">
        <v>1</v>
      </c>
      <c r="D11" s="22">
        <v>14</v>
      </c>
      <c r="E11" s="22">
        <v>175</v>
      </c>
      <c r="F11" s="22">
        <v>1006</v>
      </c>
      <c r="G11" s="22">
        <v>1180</v>
      </c>
      <c r="H11" s="22">
        <v>1</v>
      </c>
      <c r="I11" s="22">
        <v>9550</v>
      </c>
      <c r="J11" s="22">
        <v>249</v>
      </c>
      <c r="K11" s="22">
        <v>29</v>
      </c>
      <c r="L11" s="22">
        <v>137</v>
      </c>
      <c r="M11" s="22">
        <f>SUM(J11:L11)</f>
        <v>415</v>
      </c>
      <c r="N11" s="22">
        <v>9965</v>
      </c>
    </row>
    <row r="12" spans="1:14">
      <c r="A12" s="36" t="s">
        <v>11</v>
      </c>
      <c r="B12" s="22">
        <v>442</v>
      </c>
      <c r="C12" s="22">
        <v>2</v>
      </c>
      <c r="D12" s="22">
        <v>41</v>
      </c>
      <c r="E12" s="22">
        <v>535</v>
      </c>
      <c r="F12" s="22">
        <v>3075</v>
      </c>
      <c r="G12" s="22">
        <v>3610</v>
      </c>
      <c r="H12" s="22">
        <v>4</v>
      </c>
      <c r="I12" s="22">
        <v>167125</v>
      </c>
      <c r="J12" s="22">
        <v>744</v>
      </c>
      <c r="K12" s="22">
        <v>84</v>
      </c>
      <c r="L12" s="22">
        <v>402</v>
      </c>
      <c r="M12" s="22">
        <f>SUM(J12:L12)</f>
        <v>1230</v>
      </c>
      <c r="N12" s="22">
        <v>168355</v>
      </c>
    </row>
    <row r="13" spans="1:14">
      <c r="A13" s="36" t="s">
        <v>12</v>
      </c>
      <c r="B13" s="22">
        <v>352</v>
      </c>
      <c r="C13" s="22">
        <v>2</v>
      </c>
      <c r="D13" s="22">
        <v>33</v>
      </c>
      <c r="E13" s="22">
        <v>479</v>
      </c>
      <c r="F13" s="22">
        <v>2735</v>
      </c>
      <c r="G13" s="22">
        <v>3215</v>
      </c>
      <c r="H13" s="22">
        <v>3</v>
      </c>
      <c r="I13" s="22">
        <v>11937.5</v>
      </c>
      <c r="J13" s="22">
        <v>673</v>
      </c>
      <c r="K13" s="22">
        <v>77</v>
      </c>
      <c r="L13" s="22">
        <v>374</v>
      </c>
      <c r="M13" s="22">
        <f>SUM(J13:L13)</f>
        <v>1124</v>
      </c>
      <c r="N13" s="22">
        <v>13061.5</v>
      </c>
    </row>
    <row r="14" spans="1:14">
      <c r="A14" s="36" t="s">
        <v>13</v>
      </c>
      <c r="B14" s="22">
        <v>155</v>
      </c>
      <c r="C14" s="22">
        <v>1</v>
      </c>
      <c r="D14" s="22">
        <v>15</v>
      </c>
      <c r="E14" s="22">
        <v>172</v>
      </c>
      <c r="F14" s="22">
        <v>989</v>
      </c>
      <c r="G14" s="22">
        <v>1161</v>
      </c>
      <c r="H14" s="22">
        <v>1</v>
      </c>
      <c r="I14" s="22">
        <v>0</v>
      </c>
      <c r="J14" s="22">
        <v>299</v>
      </c>
      <c r="K14" s="22">
        <v>38</v>
      </c>
      <c r="L14" s="22">
        <v>164</v>
      </c>
      <c r="M14" s="22">
        <f>SUM(J14:L14)</f>
        <v>501</v>
      </c>
      <c r="N14" s="22">
        <v>501</v>
      </c>
    </row>
    <row r="15" spans="1:14">
      <c r="A15" s="36" t="s">
        <v>14</v>
      </c>
      <c r="B15" s="22">
        <v>761</v>
      </c>
      <c r="C15" s="22">
        <v>4</v>
      </c>
      <c r="D15" s="22">
        <v>62</v>
      </c>
      <c r="E15" s="22">
        <v>963</v>
      </c>
      <c r="F15" s="22">
        <v>5489</v>
      </c>
      <c r="G15" s="22">
        <v>6453</v>
      </c>
      <c r="H15" s="22">
        <v>7</v>
      </c>
      <c r="I15" s="22">
        <v>23875</v>
      </c>
      <c r="J15" s="22">
        <v>1339</v>
      </c>
      <c r="K15" s="22">
        <v>170</v>
      </c>
      <c r="L15" s="22">
        <v>730</v>
      </c>
      <c r="M15" s="22">
        <f>SUM(J15:L15)</f>
        <v>2239</v>
      </c>
      <c r="N15" s="22">
        <v>26114</v>
      </c>
    </row>
    <row r="16" spans="1:14">
      <c r="A16" s="36" t="s">
        <v>15</v>
      </c>
      <c r="B16" s="22">
        <v>995</v>
      </c>
      <c r="C16" s="22">
        <v>5</v>
      </c>
      <c r="D16" s="22">
        <v>83</v>
      </c>
      <c r="E16" s="22">
        <v>1172</v>
      </c>
      <c r="F16" s="22">
        <v>6712</v>
      </c>
      <c r="G16" s="22">
        <v>7884</v>
      </c>
      <c r="H16" s="22">
        <v>8</v>
      </c>
      <c r="I16" s="22">
        <v>7640</v>
      </c>
      <c r="J16" s="22">
        <v>1474</v>
      </c>
      <c r="K16" s="22">
        <v>170</v>
      </c>
      <c r="L16" s="22">
        <v>730</v>
      </c>
      <c r="M16" s="22">
        <f>SUM(J16:L16)</f>
        <v>2374</v>
      </c>
      <c r="N16" s="22">
        <v>10014</v>
      </c>
    </row>
    <row r="17" spans="1:14">
      <c r="A17" s="36" t="s">
        <v>16</v>
      </c>
      <c r="B17" s="22">
        <v>287</v>
      </c>
      <c r="C17" s="22">
        <v>1</v>
      </c>
      <c r="D17" s="22">
        <v>28</v>
      </c>
      <c r="E17" s="22">
        <v>333</v>
      </c>
      <c r="F17" s="22">
        <v>1917</v>
      </c>
      <c r="G17" s="22">
        <v>2250</v>
      </c>
      <c r="H17" s="22">
        <v>3</v>
      </c>
      <c r="I17" s="22">
        <v>0</v>
      </c>
      <c r="J17" s="22">
        <v>584</v>
      </c>
      <c r="K17" s="22">
        <v>70</v>
      </c>
      <c r="L17" s="22">
        <v>319</v>
      </c>
      <c r="M17" s="22">
        <f>SUM(J17:L17)</f>
        <v>973</v>
      </c>
      <c r="N17" s="22">
        <v>973</v>
      </c>
    </row>
    <row r="18" spans="1:14">
      <c r="A18" s="36" t="s">
        <v>17</v>
      </c>
      <c r="B18" s="22">
        <v>589</v>
      </c>
      <c r="C18" s="22">
        <v>3</v>
      </c>
      <c r="D18" s="22">
        <v>56</v>
      </c>
      <c r="E18" s="22">
        <v>692</v>
      </c>
      <c r="F18" s="22">
        <v>3977</v>
      </c>
      <c r="G18" s="22">
        <v>4669</v>
      </c>
      <c r="H18" s="22">
        <v>5</v>
      </c>
      <c r="I18" s="22">
        <v>119375</v>
      </c>
      <c r="J18" s="22">
        <v>1150</v>
      </c>
      <c r="K18" s="22">
        <v>139</v>
      </c>
      <c r="L18" s="22">
        <v>630</v>
      </c>
      <c r="M18" s="22">
        <f>SUM(J18:L18)</f>
        <v>1919</v>
      </c>
      <c r="N18" s="22">
        <v>121294</v>
      </c>
    </row>
    <row r="19" spans="1:14">
      <c r="A19" s="36" t="s">
        <v>18</v>
      </c>
      <c r="B19" s="22">
        <v>376</v>
      </c>
      <c r="C19" s="22">
        <v>2</v>
      </c>
      <c r="D19" s="22">
        <v>34</v>
      </c>
      <c r="E19" s="22">
        <v>253</v>
      </c>
      <c r="F19" s="22">
        <v>1475</v>
      </c>
      <c r="G19" s="22">
        <v>1728</v>
      </c>
      <c r="H19" s="22">
        <v>3</v>
      </c>
      <c r="I19" s="22">
        <v>57300</v>
      </c>
      <c r="J19" s="22">
        <v>665</v>
      </c>
      <c r="K19" s="22">
        <v>82</v>
      </c>
      <c r="L19" s="22">
        <v>374</v>
      </c>
      <c r="M19" s="22">
        <f>SUM(J19:L19)</f>
        <v>1121</v>
      </c>
      <c r="N19" s="22">
        <v>58421</v>
      </c>
    </row>
    <row r="20" spans="1:14">
      <c r="A20" s="36" t="s">
        <v>19</v>
      </c>
      <c r="B20" s="22">
        <v>423</v>
      </c>
      <c r="C20" s="22">
        <v>2</v>
      </c>
      <c r="D20" s="22">
        <v>36</v>
      </c>
      <c r="E20" s="22">
        <v>512</v>
      </c>
      <c r="F20" s="22">
        <v>2922</v>
      </c>
      <c r="G20" s="22">
        <v>3434</v>
      </c>
      <c r="H20" s="22">
        <v>4</v>
      </c>
      <c r="J20" s="22">
        <v>687</v>
      </c>
      <c r="K20" s="22">
        <v>80</v>
      </c>
      <c r="L20" s="22">
        <v>365</v>
      </c>
      <c r="M20" s="22">
        <f>SUM(J20:L20)</f>
        <v>1132</v>
      </c>
      <c r="N20" s="22">
        <v>1132</v>
      </c>
    </row>
    <row r="21" spans="1:14">
      <c r="A21" s="36" t="s">
        <v>20</v>
      </c>
      <c r="B21" s="22">
        <v>386</v>
      </c>
      <c r="C21" s="22">
        <v>2</v>
      </c>
      <c r="D21" s="22">
        <v>32</v>
      </c>
      <c r="E21" s="22">
        <v>292</v>
      </c>
      <c r="F21" s="22">
        <v>1694</v>
      </c>
      <c r="G21" s="22">
        <v>1986</v>
      </c>
      <c r="H21" s="22">
        <v>3</v>
      </c>
      <c r="I21" s="22">
        <v>0</v>
      </c>
      <c r="J21" s="22">
        <v>549</v>
      </c>
      <c r="K21" s="22">
        <v>68</v>
      </c>
      <c r="L21" s="22">
        <v>292</v>
      </c>
      <c r="M21" s="22">
        <f>SUM(J21:L21)</f>
        <v>909</v>
      </c>
      <c r="N21" s="22">
        <v>909</v>
      </c>
    </row>
    <row r="22" spans="1:14">
      <c r="A22" s="36" t="s">
        <v>21</v>
      </c>
      <c r="B22" s="22">
        <v>128</v>
      </c>
      <c r="C22" s="22">
        <v>1</v>
      </c>
      <c r="D22" s="22">
        <v>12</v>
      </c>
      <c r="E22" s="22">
        <v>165</v>
      </c>
      <c r="F22" s="22">
        <v>953</v>
      </c>
      <c r="G22" s="22">
        <v>1118</v>
      </c>
      <c r="H22" s="22">
        <v>1</v>
      </c>
      <c r="I22" s="22">
        <v>64462.5</v>
      </c>
      <c r="J22" s="22">
        <v>211</v>
      </c>
      <c r="K22" s="22">
        <v>21</v>
      </c>
      <c r="L22" s="22">
        <v>110</v>
      </c>
      <c r="M22" s="22">
        <f>SUM(J22:L22)</f>
        <v>342</v>
      </c>
      <c r="N22" s="22">
        <v>64804.5</v>
      </c>
    </row>
    <row r="23" spans="1:14">
      <c r="A23" s="36" t="s">
        <v>22</v>
      </c>
      <c r="B23" s="22">
        <v>59</v>
      </c>
      <c r="C23" s="22">
        <v>0</v>
      </c>
      <c r="D23" s="22">
        <v>6</v>
      </c>
      <c r="E23" s="22">
        <v>77</v>
      </c>
      <c r="F23" s="22">
        <v>444</v>
      </c>
      <c r="G23" s="22">
        <v>521</v>
      </c>
      <c r="H23" s="22">
        <v>1</v>
      </c>
      <c r="I23" s="22">
        <v>78310</v>
      </c>
      <c r="J23" s="22">
        <v>99</v>
      </c>
      <c r="K23" s="22">
        <v>11</v>
      </c>
      <c r="L23" s="22">
        <v>55</v>
      </c>
      <c r="M23" s="22">
        <f>SUM(J23:L23)</f>
        <v>165</v>
      </c>
      <c r="N23" s="22">
        <v>78475</v>
      </c>
    </row>
    <row r="24" spans="1:14">
      <c r="A24" s="36" t="s">
        <v>23</v>
      </c>
      <c r="B24" s="22">
        <v>63</v>
      </c>
      <c r="C24" s="22">
        <v>0</v>
      </c>
      <c r="D24" s="22">
        <v>6</v>
      </c>
      <c r="E24" s="22">
        <v>81</v>
      </c>
      <c r="F24" s="22">
        <v>468</v>
      </c>
      <c r="G24" s="22">
        <v>550</v>
      </c>
      <c r="H24" s="22">
        <v>1</v>
      </c>
      <c r="I24" s="22">
        <v>12892.5</v>
      </c>
      <c r="J24" s="22">
        <v>92</v>
      </c>
      <c r="K24" s="22">
        <v>9</v>
      </c>
      <c r="L24" s="22">
        <v>46</v>
      </c>
      <c r="M24" s="22">
        <f>SUM(J24:L24)</f>
        <v>147</v>
      </c>
      <c r="N24" s="22">
        <v>13039.5</v>
      </c>
    </row>
    <row r="25" spans="1:14">
      <c r="A25" s="36" t="s">
        <v>24</v>
      </c>
      <c r="B25" s="22">
        <v>98</v>
      </c>
      <c r="C25" s="22">
        <v>1</v>
      </c>
      <c r="D25" s="22">
        <v>10</v>
      </c>
      <c r="E25" s="22">
        <v>129</v>
      </c>
      <c r="F25" s="22">
        <v>739</v>
      </c>
      <c r="G25" s="22">
        <v>868</v>
      </c>
      <c r="H25" s="22">
        <v>1</v>
      </c>
      <c r="I25" s="22">
        <v>64462.5</v>
      </c>
      <c r="J25" s="22">
        <v>166</v>
      </c>
      <c r="K25" s="22">
        <v>18</v>
      </c>
      <c r="L25" s="22">
        <v>91</v>
      </c>
      <c r="M25" s="22">
        <f>SUM(J25:L25)</f>
        <v>275</v>
      </c>
      <c r="N25" s="22">
        <v>64737.5</v>
      </c>
    </row>
    <row r="26" spans="1:14">
      <c r="A26" s="36" t="s">
        <v>25</v>
      </c>
      <c r="B26" s="22">
        <v>418</v>
      </c>
      <c r="C26" s="22">
        <v>2</v>
      </c>
      <c r="D26" s="22">
        <v>38</v>
      </c>
      <c r="E26" s="22">
        <v>557</v>
      </c>
      <c r="F26" s="22">
        <v>3203</v>
      </c>
      <c r="G26" s="22">
        <v>3759</v>
      </c>
      <c r="H26" s="22">
        <v>4</v>
      </c>
      <c r="I26" s="22">
        <v>119375</v>
      </c>
      <c r="J26" s="22">
        <v>634</v>
      </c>
      <c r="K26" s="22">
        <v>62</v>
      </c>
      <c r="L26" s="22">
        <v>319</v>
      </c>
      <c r="M26" s="22">
        <f>SUM(J26:L26)</f>
        <v>1015</v>
      </c>
      <c r="N26" s="22">
        <v>120390</v>
      </c>
    </row>
    <row r="27" spans="1:14">
      <c r="A27" s="36" t="s">
        <v>26</v>
      </c>
      <c r="B27" s="22">
        <v>175</v>
      </c>
      <c r="C27" s="22">
        <v>1</v>
      </c>
      <c r="D27" s="22">
        <v>16</v>
      </c>
      <c r="E27" s="22">
        <v>236</v>
      </c>
      <c r="F27" s="22">
        <v>1347</v>
      </c>
      <c r="G27" s="22">
        <v>1582</v>
      </c>
      <c r="H27" s="22">
        <v>2</v>
      </c>
      <c r="I27" s="22">
        <v>42497.5</v>
      </c>
      <c r="J27" s="22">
        <v>321</v>
      </c>
      <c r="K27" s="22">
        <v>34</v>
      </c>
      <c r="L27" s="22">
        <v>173</v>
      </c>
      <c r="M27" s="22">
        <f>SUM(J27:L27)</f>
        <v>528</v>
      </c>
      <c r="N27" s="22">
        <v>43025.5</v>
      </c>
    </row>
    <row r="28" spans="1:14">
      <c r="A28" s="36" t="s">
        <v>27</v>
      </c>
      <c r="B28" s="22">
        <v>481</v>
      </c>
      <c r="C28" s="22">
        <v>3</v>
      </c>
      <c r="D28" s="22">
        <v>51</v>
      </c>
      <c r="E28" s="22">
        <v>636</v>
      </c>
      <c r="F28" s="22">
        <v>3667</v>
      </c>
      <c r="G28" s="22">
        <v>4303</v>
      </c>
      <c r="H28" s="22">
        <v>5</v>
      </c>
      <c r="I28" s="22">
        <v>429750</v>
      </c>
      <c r="J28" s="22">
        <v>1015</v>
      </c>
      <c r="K28" s="22">
        <v>106</v>
      </c>
      <c r="L28" s="22">
        <v>548</v>
      </c>
      <c r="M28" s="22">
        <f>SUM(J28:L28)</f>
        <v>1669</v>
      </c>
      <c r="N28" s="22">
        <v>431419</v>
      </c>
    </row>
    <row r="29" spans="1:14">
      <c r="A29" s="36" t="s">
        <v>28</v>
      </c>
      <c r="B29" s="22">
        <v>63</v>
      </c>
      <c r="C29" s="22">
        <v>0</v>
      </c>
      <c r="D29" s="22">
        <v>7</v>
      </c>
      <c r="E29" s="22">
        <v>86</v>
      </c>
      <c r="F29" s="22">
        <v>494</v>
      </c>
      <c r="G29" s="22">
        <v>580</v>
      </c>
      <c r="H29" s="22">
        <v>1</v>
      </c>
      <c r="I29" s="22">
        <v>107437.5</v>
      </c>
      <c r="J29" s="22">
        <v>129</v>
      </c>
      <c r="K29" s="22">
        <v>14</v>
      </c>
      <c r="L29" s="22">
        <v>73</v>
      </c>
      <c r="M29" s="22">
        <f>SUM(J29:L29)</f>
        <v>216</v>
      </c>
      <c r="N29" s="22">
        <v>107653.5</v>
      </c>
    </row>
    <row r="30" spans="1:14">
      <c r="A30" s="36" t="s">
        <v>29</v>
      </c>
      <c r="B30" s="22">
        <v>270</v>
      </c>
      <c r="C30" s="22">
        <v>1</v>
      </c>
      <c r="D30" s="22">
        <v>24</v>
      </c>
      <c r="E30" s="22">
        <v>349</v>
      </c>
      <c r="F30" s="22">
        <v>2007</v>
      </c>
      <c r="G30" s="22">
        <v>2356</v>
      </c>
      <c r="H30" s="22">
        <v>2</v>
      </c>
      <c r="I30" s="22">
        <v>137520</v>
      </c>
      <c r="J30" s="22">
        <v>385</v>
      </c>
      <c r="K30" s="22">
        <v>35</v>
      </c>
      <c r="L30" s="22">
        <v>183</v>
      </c>
      <c r="M30" s="22">
        <f>SUM(J30:L30)</f>
        <v>603</v>
      </c>
      <c r="N30" s="22">
        <v>138123</v>
      </c>
    </row>
    <row r="31" spans="1:14">
      <c r="A31" s="36" t="s">
        <v>30</v>
      </c>
      <c r="B31" s="22">
        <v>274</v>
      </c>
      <c r="C31" s="22">
        <v>2</v>
      </c>
      <c r="D31" s="22">
        <v>26</v>
      </c>
      <c r="E31" s="22">
        <v>240</v>
      </c>
      <c r="F31" s="22">
        <v>1395</v>
      </c>
      <c r="G31" s="22">
        <v>1636</v>
      </c>
      <c r="H31" s="22">
        <v>2</v>
      </c>
      <c r="I31" s="22">
        <v>138475</v>
      </c>
      <c r="J31" s="22">
        <v>452</v>
      </c>
      <c r="K31" s="22">
        <v>48</v>
      </c>
      <c r="L31" s="22">
        <v>246</v>
      </c>
      <c r="M31" s="22">
        <f>SUM(J31:L31)</f>
        <v>746</v>
      </c>
      <c r="N31" s="22">
        <v>139221</v>
      </c>
    </row>
    <row r="32" spans="1:14">
      <c r="A32" s="36" t="s">
        <v>31</v>
      </c>
      <c r="B32" s="22">
        <v>238</v>
      </c>
      <c r="C32" s="22">
        <v>1</v>
      </c>
      <c r="D32" s="22">
        <v>24</v>
      </c>
      <c r="E32" s="22">
        <v>319</v>
      </c>
      <c r="F32" s="22">
        <v>1821</v>
      </c>
      <c r="G32" s="22">
        <v>2140</v>
      </c>
      <c r="H32" s="22">
        <v>2</v>
      </c>
      <c r="I32" s="22">
        <v>152227</v>
      </c>
      <c r="J32" s="22">
        <v>525</v>
      </c>
      <c r="K32" s="22">
        <v>57</v>
      </c>
      <c r="L32" s="22">
        <v>292</v>
      </c>
      <c r="M32" s="22">
        <f>SUM(J32:L32)</f>
        <v>874</v>
      </c>
      <c r="N32" s="22">
        <v>153101</v>
      </c>
    </row>
    <row r="33" spans="1:14">
      <c r="A33" s="36" t="s">
        <v>32</v>
      </c>
      <c r="B33" s="22">
        <v>352</v>
      </c>
      <c r="C33" s="22">
        <v>2</v>
      </c>
      <c r="D33" s="22">
        <v>34</v>
      </c>
      <c r="E33" s="22">
        <v>458</v>
      </c>
      <c r="F33" s="22">
        <v>2533</v>
      </c>
      <c r="G33" s="22">
        <v>3091</v>
      </c>
      <c r="H33" s="22">
        <v>3</v>
      </c>
      <c r="I33" s="22">
        <v>100275</v>
      </c>
      <c r="J33" s="22">
        <v>624</v>
      </c>
      <c r="K33" s="22">
        <v>64</v>
      </c>
      <c r="L33" s="22">
        <v>329</v>
      </c>
      <c r="M33" s="22">
        <f>SUM(J33:L33)</f>
        <v>1017</v>
      </c>
      <c r="N33" s="22">
        <v>101292</v>
      </c>
    </row>
    <row r="34" spans="1:14">
      <c r="A34" s="36" t="s">
        <v>33</v>
      </c>
      <c r="B34" s="22">
        <v>127</v>
      </c>
      <c r="C34" s="22">
        <v>1</v>
      </c>
      <c r="D34" s="22">
        <v>12</v>
      </c>
      <c r="E34" s="22">
        <v>184</v>
      </c>
      <c r="F34" s="22">
        <v>1059</v>
      </c>
      <c r="G34" s="22">
        <v>1242</v>
      </c>
      <c r="H34" s="22">
        <v>1</v>
      </c>
      <c r="I34" s="22">
        <v>42975</v>
      </c>
      <c r="J34" s="22">
        <v>165</v>
      </c>
      <c r="K34" s="22">
        <v>13</v>
      </c>
      <c r="L34" s="22">
        <v>73</v>
      </c>
      <c r="M34" s="22">
        <f>SUM(J34:L34)</f>
        <v>251</v>
      </c>
      <c r="N34" s="22">
        <v>43226</v>
      </c>
    </row>
    <row r="35" spans="1:14">
      <c r="A35" s="36" t="s">
        <v>34</v>
      </c>
      <c r="B35" s="22">
        <v>139</v>
      </c>
      <c r="C35" s="22">
        <v>1</v>
      </c>
      <c r="D35" s="22">
        <v>13</v>
      </c>
      <c r="E35" s="22">
        <v>201</v>
      </c>
      <c r="F35" s="22">
        <v>1157</v>
      </c>
      <c r="G35" s="22">
        <v>1357</v>
      </c>
      <c r="H35" s="22">
        <v>1</v>
      </c>
      <c r="I35" s="22">
        <v>68760</v>
      </c>
      <c r="J35" s="22">
        <v>218</v>
      </c>
      <c r="K35" s="22">
        <v>19</v>
      </c>
      <c r="L35" s="22">
        <v>110</v>
      </c>
      <c r="M35" s="22">
        <f>SUM(J35:L35)</f>
        <v>347</v>
      </c>
      <c r="N35" s="22">
        <v>69107</v>
      </c>
    </row>
    <row r="36" spans="1:14">
      <c r="A36" s="36" t="s">
        <v>35</v>
      </c>
      <c r="B36" s="22">
        <v>163</v>
      </c>
      <c r="C36" s="22">
        <v>1</v>
      </c>
      <c r="D36" s="22">
        <v>16</v>
      </c>
      <c r="E36" s="22">
        <v>195</v>
      </c>
      <c r="F36" s="22">
        <v>1122</v>
      </c>
      <c r="G36" s="22">
        <v>1317</v>
      </c>
      <c r="H36" s="22">
        <v>1</v>
      </c>
      <c r="I36" s="22">
        <v>78787.5</v>
      </c>
      <c r="J36" s="22">
        <v>304</v>
      </c>
      <c r="K36" s="22">
        <v>35</v>
      </c>
      <c r="L36" s="22">
        <v>164</v>
      </c>
      <c r="M36" s="22">
        <f>SUM(J36:L36)</f>
        <v>503</v>
      </c>
      <c r="N36" s="22">
        <v>79290.5</v>
      </c>
    </row>
    <row r="37" spans="1:14">
      <c r="A37" s="36" t="s">
        <v>36</v>
      </c>
      <c r="B37" s="22">
        <v>191</v>
      </c>
      <c r="C37" s="22">
        <v>1</v>
      </c>
      <c r="D37" s="22">
        <v>18</v>
      </c>
      <c r="E37" s="22">
        <v>230</v>
      </c>
      <c r="F37" s="22">
        <v>1323</v>
      </c>
      <c r="G37" s="22">
        <v>1553</v>
      </c>
      <c r="H37" s="22">
        <v>2</v>
      </c>
      <c r="I37" s="22">
        <v>214875</v>
      </c>
      <c r="J37" s="22">
        <v>312</v>
      </c>
      <c r="K37" s="22">
        <v>35</v>
      </c>
      <c r="L37" s="22">
        <v>164</v>
      </c>
      <c r="M37" s="22">
        <f>SUM(J37:L37)</f>
        <v>511</v>
      </c>
      <c r="N37" s="22">
        <v>215386</v>
      </c>
    </row>
    <row r="38" spans="1:14">
      <c r="A38" s="36" t="s">
        <v>37</v>
      </c>
      <c r="B38" s="22">
        <v>546</v>
      </c>
      <c r="C38" s="22">
        <v>3</v>
      </c>
      <c r="D38" s="22">
        <v>49</v>
      </c>
      <c r="E38" s="22">
        <v>664</v>
      </c>
      <c r="F38" s="22">
        <v>3818</v>
      </c>
      <c r="G38" s="22">
        <v>4482</v>
      </c>
      <c r="H38" s="22">
        <v>5</v>
      </c>
      <c r="I38" s="22">
        <v>286500</v>
      </c>
      <c r="J38" s="22">
        <v>797</v>
      </c>
      <c r="K38" s="22">
        <v>86</v>
      </c>
      <c r="L38" s="22">
        <v>411</v>
      </c>
      <c r="M38" s="22">
        <f>SUM(J38:L38)</f>
        <v>1294</v>
      </c>
      <c r="N38" s="22">
        <v>287794</v>
      </c>
    </row>
    <row r="39" spans="1:14">
      <c r="A39" s="36" t="s">
        <v>38</v>
      </c>
      <c r="B39" s="22">
        <v>136</v>
      </c>
      <c r="C39" s="22">
        <v>1</v>
      </c>
      <c r="D39" s="22">
        <v>13</v>
      </c>
      <c r="E39" s="22">
        <v>176</v>
      </c>
      <c r="F39" s="22">
        <v>1013</v>
      </c>
      <c r="G39" s="22">
        <v>1189</v>
      </c>
      <c r="H39" s="22">
        <v>1</v>
      </c>
      <c r="I39" s="22">
        <v>95500</v>
      </c>
      <c r="J39" s="22">
        <v>197</v>
      </c>
      <c r="K39" s="22">
        <v>19</v>
      </c>
      <c r="L39" s="22">
        <v>100</v>
      </c>
      <c r="M39" s="22">
        <f>SUM(J39:L39)</f>
        <v>316</v>
      </c>
      <c r="N39" s="22">
        <v>95816</v>
      </c>
    </row>
    <row r="40" spans="1:14">
      <c r="A40" s="36" t="s">
        <v>39</v>
      </c>
      <c r="B40" s="22">
        <v>1031</v>
      </c>
      <c r="C40" s="22">
        <v>6</v>
      </c>
      <c r="D40" s="22">
        <v>101</v>
      </c>
      <c r="E40" s="22">
        <v>1354</v>
      </c>
      <c r="F40" s="22">
        <v>7790</v>
      </c>
      <c r="G40" s="22">
        <v>9144</v>
      </c>
      <c r="H40" s="22">
        <v>9</v>
      </c>
      <c r="I40" s="22">
        <v>537187.5</v>
      </c>
      <c r="J40" s="22">
        <v>1772</v>
      </c>
      <c r="K40" s="22">
        <v>186</v>
      </c>
      <c r="L40" s="22">
        <v>958</v>
      </c>
      <c r="M40" s="22">
        <f>SUM(J40:L40)</f>
        <v>2916</v>
      </c>
      <c r="N40" s="22">
        <v>540103.5</v>
      </c>
    </row>
    <row r="41" spans="1:14">
      <c r="A41" s="36" t="s">
        <v>40</v>
      </c>
      <c r="B41" s="22">
        <v>44</v>
      </c>
      <c r="C41" s="22">
        <v>0</v>
      </c>
      <c r="D41" s="22">
        <v>4</v>
      </c>
      <c r="E41" s="22">
        <v>57</v>
      </c>
      <c r="F41" s="22">
        <v>328</v>
      </c>
      <c r="G41" s="22">
        <v>385</v>
      </c>
      <c r="H41" s="22">
        <v>0</v>
      </c>
      <c r="I41" s="22">
        <v>15900.749999999998</v>
      </c>
      <c r="J41" s="22">
        <v>70</v>
      </c>
      <c r="K41" s="22">
        <v>7</v>
      </c>
      <c r="L41" s="22">
        <v>37</v>
      </c>
      <c r="M41" s="22">
        <f>SUM(J41:L41)</f>
        <v>114</v>
      </c>
      <c r="N41" s="22">
        <v>16014.749999999998</v>
      </c>
    </row>
    <row r="42" spans="1:14">
      <c r="A42" s="36" t="s">
        <v>41</v>
      </c>
      <c r="B42" s="22">
        <v>473</v>
      </c>
      <c r="C42" s="22">
        <v>3</v>
      </c>
      <c r="D42" s="22">
        <v>48</v>
      </c>
      <c r="E42" s="22">
        <v>614</v>
      </c>
      <c r="F42" s="22">
        <v>3536</v>
      </c>
      <c r="G42" s="22">
        <v>4151</v>
      </c>
      <c r="H42" s="22">
        <v>4</v>
      </c>
      <c r="I42" s="22">
        <v>358125</v>
      </c>
      <c r="J42" s="22">
        <v>884</v>
      </c>
      <c r="K42" s="22">
        <v>96</v>
      </c>
      <c r="L42" s="22">
        <v>493</v>
      </c>
      <c r="M42" s="22">
        <f>SUM(J42:L42)</f>
        <v>1473</v>
      </c>
      <c r="N42" s="22">
        <v>359598</v>
      </c>
    </row>
    <row r="43" spans="1:14">
      <c r="A43" s="36" t="s">
        <v>42</v>
      </c>
      <c r="B43" s="22">
        <v>452</v>
      </c>
      <c r="C43" s="22">
        <v>2</v>
      </c>
      <c r="D43" s="22">
        <v>36</v>
      </c>
      <c r="E43" s="22">
        <v>549</v>
      </c>
      <c r="F43" s="22">
        <v>3159</v>
      </c>
      <c r="G43" s="22">
        <v>3708</v>
      </c>
      <c r="H43" s="22">
        <v>3</v>
      </c>
      <c r="I43" s="22">
        <v>171900</v>
      </c>
      <c r="J43" s="22">
        <v>483</v>
      </c>
      <c r="K43" s="22">
        <v>42</v>
      </c>
      <c r="L43" s="22">
        <v>201</v>
      </c>
      <c r="M43" s="22">
        <f>SUM(J43:L43)</f>
        <v>726</v>
      </c>
      <c r="N43" s="22">
        <v>172626</v>
      </c>
    </row>
    <row r="44" spans="1:14">
      <c r="A44" s="36" t="s">
        <v>43</v>
      </c>
      <c r="B44" s="22">
        <v>78</v>
      </c>
      <c r="C44" s="22">
        <v>0</v>
      </c>
      <c r="D44" s="22">
        <v>7</v>
      </c>
      <c r="E44" s="22">
        <v>94</v>
      </c>
      <c r="F44" s="22">
        <v>540</v>
      </c>
      <c r="G44" s="22">
        <v>634</v>
      </c>
      <c r="H44" s="22">
        <v>1</v>
      </c>
      <c r="I44" s="22">
        <v>55867.5</v>
      </c>
      <c r="J44" s="22">
        <v>110</v>
      </c>
      <c r="K44" s="22">
        <v>12</v>
      </c>
      <c r="L44" s="22">
        <v>55</v>
      </c>
      <c r="M44" s="22">
        <f>SUM(J44:L44)</f>
        <v>177</v>
      </c>
      <c r="N44" s="22">
        <v>56044.5</v>
      </c>
    </row>
    <row r="45" spans="1:14">
      <c r="A45" s="36" t="s">
        <v>44</v>
      </c>
      <c r="B45" s="22">
        <v>185</v>
      </c>
      <c r="C45" s="22">
        <v>1</v>
      </c>
      <c r="D45" s="22">
        <v>17</v>
      </c>
      <c r="E45" s="22">
        <v>240</v>
      </c>
      <c r="F45" s="22">
        <v>1382</v>
      </c>
      <c r="G45" s="22">
        <v>1623</v>
      </c>
      <c r="H45" s="22">
        <v>2</v>
      </c>
      <c r="I45" s="22">
        <v>107437.5</v>
      </c>
      <c r="J45" s="22">
        <v>283</v>
      </c>
      <c r="K45" s="22">
        <v>28</v>
      </c>
      <c r="L45" s="22">
        <v>146</v>
      </c>
      <c r="M45" s="22">
        <f>SUM(J45:L45)</f>
        <v>457</v>
      </c>
      <c r="N45" s="22">
        <v>107894.5</v>
      </c>
    </row>
    <row r="46" spans="1:14">
      <c r="A46" s="36" t="s">
        <v>45</v>
      </c>
      <c r="B46" s="22">
        <v>284</v>
      </c>
      <c r="C46" s="22">
        <v>2</v>
      </c>
      <c r="D46" s="22">
        <v>27</v>
      </c>
      <c r="E46" s="22">
        <v>344</v>
      </c>
      <c r="F46" s="22">
        <v>1980</v>
      </c>
      <c r="G46" s="22">
        <v>2324</v>
      </c>
      <c r="H46" s="22">
        <v>2</v>
      </c>
      <c r="I46" s="22">
        <v>214875</v>
      </c>
      <c r="J46" s="22">
        <v>501</v>
      </c>
      <c r="K46" s="22">
        <v>58</v>
      </c>
      <c r="L46" s="22">
        <v>274</v>
      </c>
      <c r="M46" s="22">
        <f>SUM(J46:L46)</f>
        <v>833</v>
      </c>
      <c r="N46" s="22">
        <v>215708</v>
      </c>
    </row>
    <row r="47" spans="1:14">
      <c r="A47" s="36" t="s">
        <v>46</v>
      </c>
      <c r="B47" s="22">
        <v>539</v>
      </c>
      <c r="C47" s="22">
        <v>3</v>
      </c>
      <c r="D47" s="22">
        <v>47</v>
      </c>
      <c r="E47" s="22">
        <v>596</v>
      </c>
      <c r="F47" s="22">
        <v>3424</v>
      </c>
      <c r="G47" s="22">
        <v>4020</v>
      </c>
      <c r="H47" s="22">
        <v>4</v>
      </c>
      <c r="I47" s="22">
        <v>267400</v>
      </c>
      <c r="J47" s="22">
        <v>833</v>
      </c>
      <c r="K47" s="22">
        <v>105</v>
      </c>
      <c r="L47" s="22">
        <v>438</v>
      </c>
      <c r="M47" s="22">
        <f>SUM(J47:L47)</f>
        <v>1376</v>
      </c>
      <c r="N47" s="22">
        <v>268776</v>
      </c>
    </row>
  </sheetData>
  <mergeCells count="2">
    <mergeCell ref="E1:G1"/>
    <mergeCell ref="I1:N1"/>
  </mergeCells>
  <phoneticPr fontId="3" type="noConversion"/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farm_energy</vt:lpstr>
      <vt:lpstr>farm_feed</vt:lpstr>
      <vt:lpstr>Farm_char_4DairyGEM</vt:lpstr>
      <vt:lpstr>DairyGEM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Susie WU</dc:creator>
  <cp:lastModifiedBy>Susie WU</cp:lastModifiedBy>
  <dcterms:created xsi:type="dcterms:W3CDTF">2020-03-12T06:54:32Z</dcterms:created>
  <dcterms:modified xsi:type="dcterms:W3CDTF">2021-02-16T06:39:34Z</dcterms:modified>
</cp:coreProperties>
</file>