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rwu/Dropbox/DLCA_DynCO2/pdpLCA_GT/data/P_files/tech_conversion_veh_p/"/>
    </mc:Choice>
  </mc:AlternateContent>
  <xr:revisionPtr revIDLastSave="0" documentId="13_ncr:1_{EA04166B-E290-D746-8D3D-7531162244D9}" xr6:coauthVersionLast="47" xr6:coauthVersionMax="47" xr10:uidLastSave="{00000000-0000-0000-0000-000000000000}"/>
  <bookViews>
    <workbookView xWindow="-1820" yWindow="-19600" windowWidth="32400" windowHeight="17680" xr2:uid="{85E13A22-8022-FB47-BD69-AA36EEFCFDB2}"/>
  </bookViews>
  <sheets>
    <sheet name="g_truck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9" l="1"/>
  <c r="K13" i="9"/>
  <c r="Q13" i="9" l="1"/>
  <c r="Q14" i="9"/>
  <c r="Q15" i="9" s="1"/>
  <c r="R12" i="9"/>
  <c r="K12" i="9"/>
  <c r="K22" i="9"/>
  <c r="K24" i="9"/>
  <c r="K26" i="9"/>
  <c r="K20" i="9"/>
  <c r="R22" i="9"/>
  <c r="S22" i="9" s="1"/>
  <c r="R24" i="9"/>
  <c r="S24" i="9" s="1"/>
  <c r="R26" i="9"/>
  <c r="S26" i="9" s="1"/>
  <c r="R20" i="9"/>
  <c r="Q27" i="9"/>
  <c r="K27" i="9" s="1"/>
  <c r="Q25" i="9"/>
  <c r="K25" i="9" s="1"/>
  <c r="Q23" i="9"/>
  <c r="K23" i="9" s="1"/>
  <c r="Q21" i="9"/>
  <c r="K21" i="9" s="1"/>
  <c r="K15" i="9" l="1"/>
  <c r="R15" i="9"/>
  <c r="S15" i="9" s="1"/>
  <c r="T15" i="9" s="1"/>
  <c r="K14" i="9"/>
  <c r="S20" i="9"/>
  <c r="T20" i="9" s="1"/>
  <c r="U20" i="9" s="1"/>
  <c r="V20" i="9" s="1"/>
  <c r="W20" i="9" s="1"/>
  <c r="R14" i="9"/>
  <c r="S14" i="9" s="1"/>
  <c r="T14" i="9" s="1"/>
  <c r="Q16" i="9"/>
  <c r="T22" i="9"/>
  <c r="U22" i="9" s="1"/>
  <c r="V22" i="9" s="1"/>
  <c r="W22" i="9" s="1"/>
  <c r="T12" i="9"/>
  <c r="R13" i="9"/>
  <c r="R27" i="9"/>
  <c r="R25" i="9"/>
  <c r="R23" i="9"/>
  <c r="R21" i="9"/>
  <c r="T26" i="9"/>
  <c r="U26" i="9" s="1"/>
  <c r="T24" i="9"/>
  <c r="U24" i="9" s="1"/>
  <c r="S13" i="9" l="1"/>
  <c r="T13" i="9" s="1"/>
  <c r="S21" i="9"/>
  <c r="T21" i="9" s="1"/>
  <c r="S23" i="9"/>
  <c r="U12" i="9"/>
  <c r="V12" i="9" s="1"/>
  <c r="W12" i="9" s="1"/>
  <c r="S25" i="9"/>
  <c r="T25" i="9" s="1"/>
  <c r="Q17" i="9"/>
  <c r="R16" i="9"/>
  <c r="K16" i="9"/>
  <c r="Q18" i="9"/>
  <c r="S27" i="9"/>
  <c r="T27" i="9" s="1"/>
  <c r="U27" i="9" s="1"/>
  <c r="U14" i="9"/>
  <c r="V14" i="9" s="1"/>
  <c r="W14" i="9" s="1"/>
  <c r="M14" i="9" s="1"/>
  <c r="U15" i="9"/>
  <c r="V15" i="9" s="1"/>
  <c r="V24" i="9"/>
  <c r="W24" i="9" s="1"/>
  <c r="V26" i="9"/>
  <c r="W26" i="9" s="1"/>
  <c r="L22" i="9"/>
  <c r="M22" i="9"/>
  <c r="M20" i="9"/>
  <c r="L20" i="9"/>
  <c r="W15" i="9" l="1"/>
  <c r="M15" i="9" s="1"/>
  <c r="U21" i="9"/>
  <c r="V21" i="9" s="1"/>
  <c r="W21" i="9" s="1"/>
  <c r="M21" i="9"/>
  <c r="T23" i="9"/>
  <c r="S16" i="9"/>
  <c r="T16" i="9" s="1"/>
  <c r="U25" i="9"/>
  <c r="V25" i="9" s="1"/>
  <c r="L12" i="9"/>
  <c r="K18" i="9"/>
  <c r="Q19" i="9"/>
  <c r="R18" i="9"/>
  <c r="M12" i="9"/>
  <c r="U13" i="9"/>
  <c r="L14" i="9"/>
  <c r="K17" i="9"/>
  <c r="R17" i="9"/>
  <c r="L24" i="9"/>
  <c r="M24" i="9"/>
  <c r="M26" i="9"/>
  <c r="L26" i="9"/>
  <c r="V27" i="9"/>
  <c r="W27" i="9" s="1"/>
  <c r="L21" i="9" l="1"/>
  <c r="W25" i="9"/>
  <c r="M25" i="9"/>
  <c r="L25" i="9"/>
  <c r="U16" i="9"/>
  <c r="V16" i="9" s="1"/>
  <c r="S18" i="9"/>
  <c r="U23" i="9"/>
  <c r="L15" i="9"/>
  <c r="V13" i="9"/>
  <c r="W13" i="9" s="1"/>
  <c r="S17" i="9"/>
  <c r="K19" i="9"/>
  <c r="R19" i="9"/>
  <c r="L27" i="9"/>
  <c r="M27" i="9"/>
  <c r="L13" i="9" l="1"/>
  <c r="W16" i="9"/>
  <c r="L16" i="9"/>
  <c r="M16" i="9"/>
  <c r="T18" i="9"/>
  <c r="T17" i="9"/>
  <c r="M13" i="9"/>
  <c r="V23" i="9"/>
  <c r="S19" i="9"/>
  <c r="T19" i="9" s="1"/>
  <c r="U17" i="9" l="1"/>
  <c r="U18" i="9"/>
  <c r="U19" i="9"/>
  <c r="W23" i="9"/>
  <c r="M23" i="9" s="1"/>
  <c r="V19" i="9" l="1"/>
  <c r="W19" i="9" s="1"/>
  <c r="V18" i="9"/>
  <c r="W18" i="9" s="1"/>
  <c r="L23" i="9"/>
  <c r="V17" i="9"/>
  <c r="W17" i="9" s="1"/>
  <c r="M17" i="9" l="1"/>
  <c r="M19" i="9"/>
  <c r="L19" i="9"/>
  <c r="L18" i="9"/>
  <c r="M18" i="9"/>
  <c r="L1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tc={7BA50C1E-A776-BB4C-9E2F-13E02F2A36D3}</author>
    <author>tc={E8FEDD12-EE29-1249-AA73-08A1935A722D}</author>
    <author>tc={013606AD-CFB6-9840-9558-72846EBDD12F}</author>
    <author>Microsoft Office User</author>
  </authors>
  <commentList>
    <comment ref="Q2" authorId="0" shapeId="0" xr:uid="{7BA50C1E-A776-BB4C-9E2F-13E02F2A36D3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it’s general type, not number / text</t>
      </text>
    </comment>
    <comment ref="Q12" authorId="1" shapeId="0" xr:uid="{E8FEDD12-EE29-1249-AA73-08A1935A72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IVEO fuel sheet doesn’t have diesel consumption for garbage truck, 
https://docs.google.com/spreadsheets/d/15fi0yWji4jIYJmAbLbHW2YzJBfsfEGNc/edit#gid=361143815
now using “Chàfer2019” study as for elec. consumption
</t>
      </text>
    </comment>
    <comment ref="S12" authorId="2" shapeId="0" xr:uid="{013606AD-CFB6-9840-9558-72846EBDD12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both fuel and elec:  assuming: 
for SSP119 and SSP126, assuming an fuel economy increase of 5% for future cars, each 10 years.  [ * 0.95],   for SSP245 and SSP585,  fuel economy increase  2% for future cars, each 10 years [ * 0.98]</t>
      </text>
    </comment>
    <comment ref="Q20" authorId="3" shapeId="0" xr:uid="{DE5C9363-C7CC-AA4E-AD93-58C5F00009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https://www.sciencedirect.com/science/article/pii/S0959652619318402</t>
        </r>
      </text>
    </comment>
  </commentList>
</comments>
</file>

<file path=xl/sharedStrings.xml><?xml version="1.0" encoding="utf-8"?>
<sst xmlns="http://schemas.openxmlformats.org/spreadsheetml/2006/main" count="209" uniqueCount="38">
  <si>
    <t>General info</t>
  </si>
  <si>
    <t>group</t>
  </si>
  <si>
    <t>name</t>
  </si>
  <si>
    <t>label</t>
  </si>
  <si>
    <t>default</t>
  </si>
  <si>
    <t>min</t>
  </si>
  <si>
    <t>max</t>
  </si>
  <si>
    <t>std</t>
  </si>
  <si>
    <t>distrib</t>
  </si>
  <si>
    <t>unit</t>
  </si>
  <si>
    <t>db</t>
  </si>
  <si>
    <t>triangle</t>
  </si>
  <si>
    <t>[project]</t>
  </si>
  <si>
    <t>g_truck</t>
  </si>
  <si>
    <t>module</t>
  </si>
  <si>
    <t>powertrain</t>
  </si>
  <si>
    <t>kilogram</t>
  </si>
  <si>
    <t>point value</t>
  </si>
  <si>
    <t>EI_prm_UPR</t>
  </si>
  <si>
    <t>BEV</t>
  </si>
  <si>
    <t>kWh</t>
  </si>
  <si>
    <t>SSP</t>
  </si>
  <si>
    <t>vehicle_lifetime_gtruck</t>
  </si>
  <si>
    <t>battery_lifetime_gtruck</t>
  </si>
  <si>
    <t>overall</t>
  </si>
  <si>
    <t>F2_fuel_elec</t>
  </si>
  <si>
    <t>elec_consump_perkm</t>
  </si>
  <si>
    <t>ssp119</t>
  </si>
  <si>
    <t>ssp126</t>
  </si>
  <si>
    <t>ssp245</t>
  </si>
  <si>
    <t>ssp585</t>
  </si>
  <si>
    <t>size</t>
  </si>
  <si>
    <t>HDV_class7</t>
  </si>
  <si>
    <t>HDV_class8</t>
  </si>
  <si>
    <t>F2_fuel_diesel</t>
  </si>
  <si>
    <t>ICEV-d</t>
  </si>
  <si>
    <t>diesel_consump_perkm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</si>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</sst>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1"/>
      <name val="Calibri (Body)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Fill="1"/>
    <xf numFmtId="2" fontId="6" fillId="0" borderId="0" xfId="0" applyNumberFormat="1" applyFont="1"/>
    <xf numFmtId="2" fontId="6" fillId="0" borderId="6" xfId="0" applyNumberFormat="1" applyFont="1" applyBorder="1"/>
    <xf numFmtId="0" fontId="6" fillId="0" borderId="3" xfId="0" applyFont="1" applyBorder="1"/>
    <xf numFmtId="0" fontId="7" fillId="0" borderId="0" xfId="0" applyFont="1"/>
    <xf numFmtId="0" fontId="6" fillId="3" borderId="3" xfId="0" applyFont="1" applyFill="1" applyBorder="1"/>
    <xf numFmtId="0" fontId="7" fillId="3" borderId="0" xfId="0" applyFont="1" applyFill="1"/>
    <xf numFmtId="0" fontId="6" fillId="3" borderId="0" xfId="0" applyFont="1" applyFill="1"/>
    <xf numFmtId="0" fontId="6" fillId="4" borderId="3" xfId="0" applyFont="1" applyFill="1" applyBorder="1"/>
    <xf numFmtId="0" fontId="7" fillId="4" borderId="0" xfId="0" applyFont="1" applyFill="1"/>
    <xf numFmtId="0" fontId="6" fillId="4" borderId="0" xfId="0" applyFont="1" applyFill="1"/>
    <xf numFmtId="0" fontId="5" fillId="0" borderId="4" xfId="0" applyFont="1" applyBorder="1" applyAlignment="1">
      <alignment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2" fontId="6" fillId="3" borderId="0" xfId="0" applyNumberFormat="1" applyFont="1" applyFill="1"/>
    <xf numFmtId="2" fontId="6" fillId="2" borderId="0" xfId="0" applyNumberFormat="1" applyFont="1" applyFill="1"/>
    <xf numFmtId="0" fontId="6" fillId="4" borderId="1" xfId="0" applyFont="1" applyFill="1" applyBorder="1" applyAlignment="1">
      <alignment horizontal="left" vertical="top"/>
    </xf>
    <xf numFmtId="2" fontId="6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, Ruqun" id="{92CE9D42-930F-0946-8B30-B817919AF8E9}" userId="S::hj591937@ens.uqam.ca::fbcc782f-4a4f-4a1a-bc71-e2ba90b48be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4-01-02T23:03:33.83" personId="{92CE9D42-930F-0946-8B30-B817919AF8E9}" id="{7BA50C1E-A776-BB4C-9E2F-13E02F2A36D3}">
    <text>Make sure it’s general type, not number / text</text>
  </threadedComment>
  <threadedComment ref="Q12" dT="2024-04-12T20:59:25.33" personId="{92CE9D42-930F-0946-8B30-B817919AF8E9}" id="{E8FEDD12-EE29-1249-AA73-08A1935A722D}">
    <text xml:space="preserve">IVEO fuel sheet doesn’t have diesel consumption for garbage truck, 
https://docs.google.com/spreadsheets/d/15fi0yWji4jIYJmAbLbHW2YzJBfsfEGNc/edit#gid=361143815
now using “Chàfer2019” study as for elec. consumption
</text>
    <extLst>
      <x:ext xmlns:xltc2="http://schemas.microsoft.com/office/spreadsheetml/2020/threadedcomments2" uri="{F7C98A9C-CBB3-438F-8F68-D28B6AF4A901}">
        <xltc2:checksum>4225750277</xltc2:checksum>
        <xltc2:hyperlink startIndex="68" length="91" url="https://docs.google.com/spreadsheets/d/15fi0yWji4jIYJmAbLbHW2YzJBfsfEGNc/edit#gid=361143815"/>
      </x:ext>
    </extLst>
  </threadedComment>
  <threadedComment ref="S12" dT="2024-04-15T14:18:14.97" personId="{92CE9D42-930F-0946-8B30-B817919AF8E9}" id="{013606AD-CFB6-9840-9558-72846EBDD12F}">
    <text>For both fuel and elec:  assuming: 
for SSP119 and SSP126, assuming an fuel economy increase of 5% for future cars, each 10 years.  [ * 0.95],   for SSP245 and SSP585,  fuel economy increase  2% for future cars, each 10 years [ * 0.98]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A39F-9971-DD4A-8A6F-47C6D2280D39}">
  <dimension ref="B1:W27"/>
  <sheetViews>
    <sheetView tabSelected="1" topLeftCell="C1" zoomScale="140" zoomScaleNormal="140" workbookViewId="0">
      <pane ySplit="2" topLeftCell="A3" activePane="bottomLeft" state="frozen"/>
      <selection pane="bottomLeft" activeCell="E23" sqref="E23"/>
    </sheetView>
  </sheetViews>
  <sheetFormatPr baseColWidth="10" defaultRowHeight="15" x14ac:dyDescent="0.2"/>
  <cols>
    <col min="1" max="2" width="10.83203125" style="7"/>
    <col min="3" max="3" width="13.83203125" style="7" customWidth="1"/>
    <col min="4" max="4" width="13" style="7" customWidth="1"/>
    <col min="5" max="5" width="13.5" style="8" customWidth="1"/>
    <col min="6" max="6" width="10.83203125" style="7"/>
    <col min="7" max="7" width="24.33203125" style="7" customWidth="1"/>
    <col min="8" max="8" width="6.5" style="7" customWidth="1"/>
    <col min="9" max="9" width="9.1640625" style="7" customWidth="1"/>
    <col min="10" max="10" width="4.5" style="7" customWidth="1"/>
    <col min="11" max="11" width="9" style="7" customWidth="1"/>
    <col min="12" max="13" width="10.83203125" style="7"/>
    <col min="14" max="14" width="6.6640625" style="7" customWidth="1"/>
    <col min="15" max="15" width="10.83203125" style="7"/>
    <col min="16" max="16" width="9.1640625" style="7" customWidth="1"/>
    <col min="17" max="17" width="11.6640625" style="7" hidden="1" customWidth="1"/>
    <col min="18" max="18" width="11.33203125" style="7" hidden="1" customWidth="1"/>
    <col min="19" max="16384" width="10.83203125" style="7"/>
  </cols>
  <sheetData>
    <row r="1" spans="2:23" x14ac:dyDescent="0.2"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20"/>
      <c r="Q1" s="21" t="s">
        <v>17</v>
      </c>
      <c r="R1" s="22"/>
      <c r="S1" s="22"/>
      <c r="T1" s="22"/>
      <c r="U1" s="22"/>
      <c r="V1" s="22"/>
      <c r="W1" s="22"/>
    </row>
    <row r="2" spans="2:23" s="9" customFormat="1" x14ac:dyDescent="0.2">
      <c r="B2" s="1" t="s">
        <v>1</v>
      </c>
      <c r="C2" s="1" t="s">
        <v>21</v>
      </c>
      <c r="D2" s="1" t="s">
        <v>31</v>
      </c>
      <c r="E2" s="23" t="s">
        <v>14</v>
      </c>
      <c r="F2" s="1" t="s">
        <v>15</v>
      </c>
      <c r="G2" s="1" t="s">
        <v>2</v>
      </c>
      <c r="H2" s="1" t="s">
        <v>9</v>
      </c>
      <c r="I2" s="1" t="s">
        <v>3</v>
      </c>
      <c r="J2" s="1" t="s">
        <v>18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24" t="s">
        <v>10</v>
      </c>
      <c r="Q2" s="1">
        <v>2020</v>
      </c>
      <c r="R2" s="1">
        <v>2025</v>
      </c>
      <c r="S2" s="1">
        <v>2030</v>
      </c>
      <c r="T2" s="1">
        <v>2035</v>
      </c>
      <c r="U2" s="1">
        <v>2040</v>
      </c>
      <c r="V2" s="1">
        <v>2045</v>
      </c>
      <c r="W2" s="1">
        <v>2050</v>
      </c>
    </row>
    <row r="3" spans="2:23" x14ac:dyDescent="0.2">
      <c r="B3" s="4"/>
      <c r="C3" s="4"/>
      <c r="D3" s="4"/>
      <c r="E3" s="25"/>
      <c r="F3" s="4"/>
      <c r="G3" s="4"/>
      <c r="H3" s="4"/>
      <c r="I3" s="4"/>
      <c r="J3" s="4"/>
      <c r="K3" s="4"/>
      <c r="L3" s="4"/>
      <c r="M3" s="4"/>
      <c r="N3" s="4"/>
      <c r="O3" s="4"/>
      <c r="P3" s="26"/>
      <c r="Q3" s="10"/>
      <c r="R3" s="10"/>
      <c r="S3" s="10"/>
      <c r="T3" s="10"/>
      <c r="U3" s="11"/>
    </row>
    <row r="4" spans="2:23" x14ac:dyDescent="0.2">
      <c r="B4" s="12" t="s">
        <v>13</v>
      </c>
      <c r="C4" s="13" t="s">
        <v>27</v>
      </c>
      <c r="D4" s="13" t="s">
        <v>37</v>
      </c>
      <c r="E4" s="27" t="s">
        <v>24</v>
      </c>
      <c r="F4" s="12" t="s">
        <v>19</v>
      </c>
      <c r="G4" s="7" t="s">
        <v>22</v>
      </c>
      <c r="H4" s="5"/>
      <c r="I4" s="6"/>
      <c r="J4" s="6"/>
    </row>
    <row r="5" spans="2:23" x14ac:dyDescent="0.2">
      <c r="B5" s="12" t="s">
        <v>13</v>
      </c>
      <c r="C5" s="13" t="s">
        <v>28</v>
      </c>
      <c r="D5" s="13" t="s">
        <v>37</v>
      </c>
      <c r="E5" s="27" t="s">
        <v>24</v>
      </c>
      <c r="F5" s="12" t="s">
        <v>19</v>
      </c>
      <c r="G5" s="7" t="s">
        <v>22</v>
      </c>
    </row>
    <row r="6" spans="2:23" x14ac:dyDescent="0.2">
      <c r="B6" s="12" t="s">
        <v>13</v>
      </c>
      <c r="C6" s="13" t="s">
        <v>29</v>
      </c>
      <c r="D6" s="13" t="s">
        <v>37</v>
      </c>
      <c r="E6" s="27" t="s">
        <v>24</v>
      </c>
      <c r="F6" s="12" t="s">
        <v>19</v>
      </c>
      <c r="G6" s="7" t="s">
        <v>22</v>
      </c>
      <c r="H6" s="6"/>
      <c r="I6" s="6"/>
      <c r="J6" s="6"/>
      <c r="K6" s="6"/>
      <c r="L6" s="6"/>
      <c r="M6" s="6"/>
      <c r="N6" s="6"/>
      <c r="O6" s="6"/>
      <c r="P6" s="6"/>
      <c r="Q6" s="10"/>
      <c r="R6" s="10"/>
      <c r="S6" s="10"/>
      <c r="T6" s="10"/>
      <c r="U6" s="10"/>
      <c r="V6" s="10"/>
      <c r="W6" s="10"/>
    </row>
    <row r="7" spans="2:23" x14ac:dyDescent="0.2">
      <c r="B7" s="12" t="s">
        <v>13</v>
      </c>
      <c r="C7" s="13" t="s">
        <v>30</v>
      </c>
      <c r="D7" s="13" t="s">
        <v>37</v>
      </c>
      <c r="E7" s="27" t="s">
        <v>24</v>
      </c>
      <c r="F7" s="12" t="s">
        <v>19</v>
      </c>
      <c r="G7" s="7" t="s">
        <v>22</v>
      </c>
      <c r="H7" s="6"/>
      <c r="I7" s="6"/>
      <c r="J7" s="6"/>
      <c r="K7" s="6"/>
      <c r="L7" s="6"/>
      <c r="M7" s="6"/>
      <c r="N7" s="6"/>
      <c r="O7" s="6"/>
      <c r="P7" s="6"/>
      <c r="Q7" s="10"/>
      <c r="R7" s="10"/>
      <c r="S7" s="10"/>
      <c r="T7" s="10"/>
      <c r="U7" s="10"/>
      <c r="V7" s="10"/>
      <c r="W7" s="10"/>
    </row>
    <row r="8" spans="2:23" x14ac:dyDescent="0.2">
      <c r="B8" s="12" t="s">
        <v>13</v>
      </c>
      <c r="C8" s="13" t="s">
        <v>27</v>
      </c>
      <c r="D8" s="13" t="s">
        <v>37</v>
      </c>
      <c r="E8" s="27" t="s">
        <v>24</v>
      </c>
      <c r="F8" s="12" t="s">
        <v>19</v>
      </c>
      <c r="G8" s="7" t="s">
        <v>23</v>
      </c>
      <c r="H8" s="5"/>
      <c r="I8" s="6"/>
      <c r="J8" s="6"/>
    </row>
    <row r="9" spans="2:23" x14ac:dyDescent="0.2">
      <c r="B9" s="12" t="s">
        <v>13</v>
      </c>
      <c r="C9" s="13" t="s">
        <v>28</v>
      </c>
      <c r="D9" s="13" t="s">
        <v>37</v>
      </c>
      <c r="E9" s="27" t="s">
        <v>24</v>
      </c>
      <c r="F9" s="12" t="s">
        <v>19</v>
      </c>
      <c r="G9" s="7" t="s">
        <v>23</v>
      </c>
      <c r="H9" s="6"/>
      <c r="I9" s="6"/>
      <c r="J9" s="6"/>
      <c r="K9" s="6"/>
      <c r="L9" s="6"/>
      <c r="M9" s="6"/>
      <c r="N9" s="6"/>
      <c r="O9" s="6"/>
      <c r="P9" s="6"/>
      <c r="Q9" s="10"/>
      <c r="R9" s="10"/>
      <c r="S9" s="10"/>
      <c r="T9" s="10"/>
      <c r="U9" s="10"/>
      <c r="V9" s="10"/>
      <c r="W9" s="10"/>
    </row>
    <row r="10" spans="2:23" x14ac:dyDescent="0.2">
      <c r="B10" s="12" t="s">
        <v>13</v>
      </c>
      <c r="C10" s="13" t="s">
        <v>29</v>
      </c>
      <c r="D10" s="13" t="s">
        <v>37</v>
      </c>
      <c r="E10" s="27" t="s">
        <v>24</v>
      </c>
      <c r="F10" s="12" t="s">
        <v>19</v>
      </c>
      <c r="G10" s="7" t="s">
        <v>23</v>
      </c>
      <c r="H10" s="6"/>
      <c r="I10" s="6"/>
      <c r="J10" s="6"/>
      <c r="K10" s="6"/>
      <c r="L10" s="6"/>
      <c r="M10" s="6"/>
      <c r="N10" s="6"/>
      <c r="O10" s="6"/>
      <c r="P10" s="6"/>
      <c r="Q10" s="10"/>
      <c r="R10" s="10"/>
      <c r="S10" s="10"/>
      <c r="T10" s="10"/>
      <c r="U10" s="10"/>
      <c r="V10" s="10"/>
      <c r="W10" s="10"/>
    </row>
    <row r="11" spans="2:23" x14ac:dyDescent="0.2">
      <c r="B11" s="12" t="s">
        <v>13</v>
      </c>
      <c r="C11" s="13" t="s">
        <v>30</v>
      </c>
      <c r="D11" s="13" t="s">
        <v>37</v>
      </c>
      <c r="E11" s="27" t="s">
        <v>24</v>
      </c>
      <c r="F11" s="12" t="s">
        <v>19</v>
      </c>
      <c r="G11" s="7" t="s">
        <v>23</v>
      </c>
      <c r="H11" s="6"/>
      <c r="I11" s="6"/>
      <c r="J11" s="6"/>
      <c r="K11" s="6"/>
      <c r="L11" s="6"/>
      <c r="M11" s="6"/>
      <c r="N11" s="6"/>
      <c r="O11" s="6"/>
      <c r="P11" s="6"/>
      <c r="Q11" s="10"/>
      <c r="R11" s="10"/>
      <c r="S11" s="10"/>
      <c r="T11" s="10"/>
      <c r="U11" s="10"/>
      <c r="V11" s="10"/>
      <c r="W11" s="10"/>
    </row>
    <row r="12" spans="2:23" s="16" customFormat="1" x14ac:dyDescent="0.2">
      <c r="B12" s="14" t="s">
        <v>13</v>
      </c>
      <c r="C12" s="15" t="s">
        <v>27</v>
      </c>
      <c r="D12" s="15" t="s">
        <v>32</v>
      </c>
      <c r="E12" s="28" t="s">
        <v>34</v>
      </c>
      <c r="F12" s="14" t="s">
        <v>35</v>
      </c>
      <c r="G12" s="16" t="s">
        <v>36</v>
      </c>
      <c r="H12" s="16" t="s">
        <v>16</v>
      </c>
      <c r="K12" s="29">
        <f>Q12</f>
        <v>0.42</v>
      </c>
      <c r="L12" s="29">
        <f>MIN(Q12:W12)</f>
        <v>0.3600974999999999</v>
      </c>
      <c r="M12" s="29">
        <f>MAX(Q12:W12)</f>
        <v>0.42</v>
      </c>
      <c r="O12" s="16" t="s">
        <v>11</v>
      </c>
      <c r="P12" s="16" t="s">
        <v>12</v>
      </c>
      <c r="Q12" s="30">
        <v>0.42</v>
      </c>
      <c r="R12" s="29">
        <f>Q12</f>
        <v>0.42</v>
      </c>
      <c r="S12" s="29">
        <f>R12*0.95</f>
        <v>0.39899999999999997</v>
      </c>
      <c r="T12" s="29">
        <f>S12</f>
        <v>0.39899999999999997</v>
      </c>
      <c r="U12" s="29">
        <f>T12*0.95</f>
        <v>0.37904999999999994</v>
      </c>
      <c r="V12" s="29">
        <f>U12</f>
        <v>0.37904999999999994</v>
      </c>
      <c r="W12" s="29">
        <f>V12*0.95</f>
        <v>0.3600974999999999</v>
      </c>
    </row>
    <row r="13" spans="2:23" s="16" customFormat="1" x14ac:dyDescent="0.2">
      <c r="B13" s="14" t="s">
        <v>13</v>
      </c>
      <c r="C13" s="15" t="s">
        <v>27</v>
      </c>
      <c r="D13" s="15" t="s">
        <v>33</v>
      </c>
      <c r="E13" s="28" t="s">
        <v>34</v>
      </c>
      <c r="F13" s="14" t="s">
        <v>35</v>
      </c>
      <c r="G13" s="16" t="s">
        <v>36</v>
      </c>
      <c r="H13" s="16" t="s">
        <v>16</v>
      </c>
      <c r="K13" s="29">
        <f>Q13</f>
        <v>0.504</v>
      </c>
      <c r="L13" s="29">
        <f t="shared" ref="L13:L19" si="0">MIN(Q13:W13)</f>
        <v>0.43211699999999997</v>
      </c>
      <c r="M13" s="29">
        <f t="shared" ref="M13:M19" si="1">MAX(Q13:W13)</f>
        <v>0.504</v>
      </c>
      <c r="O13" s="16" t="s">
        <v>11</v>
      </c>
      <c r="P13" s="16" t="s">
        <v>12</v>
      </c>
      <c r="Q13" s="29">
        <f>Q12*1.2</f>
        <v>0.504</v>
      </c>
      <c r="R13" s="29">
        <f t="shared" ref="R13:R19" si="2">Q13</f>
        <v>0.504</v>
      </c>
      <c r="S13" s="29">
        <f>R13*0.95</f>
        <v>0.4788</v>
      </c>
      <c r="T13" s="29">
        <f t="shared" ref="T13:T19" si="3">S13</f>
        <v>0.4788</v>
      </c>
      <c r="U13" s="29">
        <f t="shared" ref="U13:U15" si="4">T13*0.95</f>
        <v>0.45485999999999999</v>
      </c>
      <c r="V13" s="29">
        <f t="shared" ref="V13:V19" si="5">U13</f>
        <v>0.45485999999999999</v>
      </c>
      <c r="W13" s="29">
        <f t="shared" ref="W13:W15" si="6">V13*0.95</f>
        <v>0.43211699999999997</v>
      </c>
    </row>
    <row r="14" spans="2:23" s="16" customFormat="1" x14ac:dyDescent="0.2">
      <c r="B14" s="14" t="s">
        <v>13</v>
      </c>
      <c r="C14" s="15" t="s">
        <v>28</v>
      </c>
      <c r="D14" s="15" t="s">
        <v>32</v>
      </c>
      <c r="E14" s="28" t="s">
        <v>34</v>
      </c>
      <c r="F14" s="14" t="s">
        <v>35</v>
      </c>
      <c r="G14" s="16" t="s">
        <v>36</v>
      </c>
      <c r="H14" s="16" t="s">
        <v>16</v>
      </c>
      <c r="K14" s="29">
        <f t="shared" ref="K13:K19" si="7">Q14</f>
        <v>0.42</v>
      </c>
      <c r="L14" s="29">
        <f t="shared" si="0"/>
        <v>0.3600974999999999</v>
      </c>
      <c r="M14" s="29">
        <f t="shared" si="1"/>
        <v>0.42</v>
      </c>
      <c r="O14" s="16" t="s">
        <v>11</v>
      </c>
      <c r="P14" s="16" t="s">
        <v>12</v>
      </c>
      <c r="Q14" s="29">
        <f>Q12</f>
        <v>0.42</v>
      </c>
      <c r="R14" s="29">
        <f t="shared" si="2"/>
        <v>0.42</v>
      </c>
      <c r="S14" s="29">
        <f t="shared" ref="S14:S15" si="8">R14*0.95</f>
        <v>0.39899999999999997</v>
      </c>
      <c r="T14" s="29">
        <f t="shared" si="3"/>
        <v>0.39899999999999997</v>
      </c>
      <c r="U14" s="29">
        <f t="shared" si="4"/>
        <v>0.37904999999999994</v>
      </c>
      <c r="V14" s="29">
        <f t="shared" si="5"/>
        <v>0.37904999999999994</v>
      </c>
      <c r="W14" s="29">
        <f t="shared" si="6"/>
        <v>0.3600974999999999</v>
      </c>
    </row>
    <row r="15" spans="2:23" s="16" customFormat="1" x14ac:dyDescent="0.2">
      <c r="B15" s="14" t="s">
        <v>13</v>
      </c>
      <c r="C15" s="15" t="s">
        <v>28</v>
      </c>
      <c r="D15" s="15" t="s">
        <v>33</v>
      </c>
      <c r="E15" s="28" t="s">
        <v>34</v>
      </c>
      <c r="F15" s="14" t="s">
        <v>35</v>
      </c>
      <c r="G15" s="16" t="s">
        <v>36</v>
      </c>
      <c r="H15" s="16" t="s">
        <v>16</v>
      </c>
      <c r="K15" s="29">
        <f t="shared" si="7"/>
        <v>0.504</v>
      </c>
      <c r="L15" s="29">
        <f t="shared" si="0"/>
        <v>0.43211699999999997</v>
      </c>
      <c r="M15" s="29">
        <f t="shared" si="1"/>
        <v>0.504</v>
      </c>
      <c r="O15" s="16" t="s">
        <v>11</v>
      </c>
      <c r="P15" s="16" t="s">
        <v>12</v>
      </c>
      <c r="Q15" s="29">
        <f>Q14*1.2</f>
        <v>0.504</v>
      </c>
      <c r="R15" s="29">
        <f t="shared" si="2"/>
        <v>0.504</v>
      </c>
      <c r="S15" s="29">
        <f t="shared" si="8"/>
        <v>0.4788</v>
      </c>
      <c r="T15" s="29">
        <f t="shared" si="3"/>
        <v>0.4788</v>
      </c>
      <c r="U15" s="29">
        <f t="shared" si="4"/>
        <v>0.45485999999999999</v>
      </c>
      <c r="V15" s="29">
        <f t="shared" si="5"/>
        <v>0.45485999999999999</v>
      </c>
      <c r="W15" s="29">
        <f t="shared" si="6"/>
        <v>0.43211699999999997</v>
      </c>
    </row>
    <row r="16" spans="2:23" s="16" customFormat="1" x14ac:dyDescent="0.2">
      <c r="B16" s="14" t="s">
        <v>13</v>
      </c>
      <c r="C16" s="15" t="s">
        <v>29</v>
      </c>
      <c r="D16" s="15" t="s">
        <v>32</v>
      </c>
      <c r="E16" s="28" t="s">
        <v>34</v>
      </c>
      <c r="F16" s="14" t="s">
        <v>35</v>
      </c>
      <c r="G16" s="16" t="s">
        <v>36</v>
      </c>
      <c r="H16" s="16" t="s">
        <v>16</v>
      </c>
      <c r="K16" s="29">
        <f t="shared" si="7"/>
        <v>0.42</v>
      </c>
      <c r="L16" s="29">
        <f t="shared" si="0"/>
        <v>0.39530063999999993</v>
      </c>
      <c r="M16" s="29">
        <f t="shared" si="1"/>
        <v>0.42</v>
      </c>
      <c r="O16" s="16" t="s">
        <v>11</v>
      </c>
      <c r="P16" s="16" t="s">
        <v>12</v>
      </c>
      <c r="Q16" s="29">
        <f>Q14</f>
        <v>0.42</v>
      </c>
      <c r="R16" s="29">
        <f t="shared" si="2"/>
        <v>0.42</v>
      </c>
      <c r="S16" s="29">
        <f>R16*0.98</f>
        <v>0.41159999999999997</v>
      </c>
      <c r="T16" s="29">
        <f t="shared" si="3"/>
        <v>0.41159999999999997</v>
      </c>
      <c r="U16" s="29">
        <f>T16*0.98</f>
        <v>0.40336799999999995</v>
      </c>
      <c r="V16" s="29">
        <f t="shared" si="5"/>
        <v>0.40336799999999995</v>
      </c>
      <c r="W16" s="29">
        <f>V16*0.98</f>
        <v>0.39530063999999993</v>
      </c>
    </row>
    <row r="17" spans="2:23" s="16" customFormat="1" x14ac:dyDescent="0.2">
      <c r="B17" s="14" t="s">
        <v>13</v>
      </c>
      <c r="C17" s="15" t="s">
        <v>29</v>
      </c>
      <c r="D17" s="15" t="s">
        <v>33</v>
      </c>
      <c r="E17" s="28" t="s">
        <v>34</v>
      </c>
      <c r="F17" s="14" t="s">
        <v>35</v>
      </c>
      <c r="G17" s="16" t="s">
        <v>36</v>
      </c>
      <c r="H17" s="16" t="s">
        <v>16</v>
      </c>
      <c r="K17" s="29">
        <f t="shared" si="7"/>
        <v>0.504</v>
      </c>
      <c r="L17" s="29">
        <f t="shared" si="0"/>
        <v>0.47436076799999993</v>
      </c>
      <c r="M17" s="29">
        <f t="shared" si="1"/>
        <v>0.504</v>
      </c>
      <c r="O17" s="16" t="s">
        <v>11</v>
      </c>
      <c r="P17" s="16" t="s">
        <v>12</v>
      </c>
      <c r="Q17" s="29">
        <f>Q16*1.2</f>
        <v>0.504</v>
      </c>
      <c r="R17" s="29">
        <f t="shared" si="2"/>
        <v>0.504</v>
      </c>
      <c r="S17" s="29">
        <f t="shared" ref="S17:S19" si="9">R17*0.98</f>
        <v>0.49391999999999997</v>
      </c>
      <c r="T17" s="29">
        <f t="shared" si="3"/>
        <v>0.49391999999999997</v>
      </c>
      <c r="U17" s="29">
        <f t="shared" ref="U17:U19" si="10">T17*0.98</f>
        <v>0.48404159999999996</v>
      </c>
      <c r="V17" s="29">
        <f t="shared" si="5"/>
        <v>0.48404159999999996</v>
      </c>
      <c r="W17" s="29">
        <f t="shared" ref="W17:W19" si="11">V17*0.98</f>
        <v>0.47436076799999993</v>
      </c>
    </row>
    <row r="18" spans="2:23" s="16" customFormat="1" x14ac:dyDescent="0.2">
      <c r="B18" s="14" t="s">
        <v>13</v>
      </c>
      <c r="C18" s="15" t="s">
        <v>30</v>
      </c>
      <c r="D18" s="15" t="s">
        <v>32</v>
      </c>
      <c r="E18" s="28" t="s">
        <v>34</v>
      </c>
      <c r="F18" s="14" t="s">
        <v>35</v>
      </c>
      <c r="G18" s="16" t="s">
        <v>36</v>
      </c>
      <c r="H18" s="16" t="s">
        <v>16</v>
      </c>
      <c r="K18" s="29">
        <f t="shared" si="7"/>
        <v>0.42</v>
      </c>
      <c r="L18" s="29">
        <f t="shared" si="0"/>
        <v>0.39530063999999993</v>
      </c>
      <c r="M18" s="29">
        <f t="shared" si="1"/>
        <v>0.42</v>
      </c>
      <c r="O18" s="16" t="s">
        <v>11</v>
      </c>
      <c r="P18" s="16" t="s">
        <v>12</v>
      </c>
      <c r="Q18" s="29">
        <f>Q16</f>
        <v>0.42</v>
      </c>
      <c r="R18" s="29">
        <f t="shared" si="2"/>
        <v>0.42</v>
      </c>
      <c r="S18" s="29">
        <f t="shared" si="9"/>
        <v>0.41159999999999997</v>
      </c>
      <c r="T18" s="29">
        <f t="shared" si="3"/>
        <v>0.41159999999999997</v>
      </c>
      <c r="U18" s="29">
        <f t="shared" si="10"/>
        <v>0.40336799999999995</v>
      </c>
      <c r="V18" s="29">
        <f t="shared" si="5"/>
        <v>0.40336799999999995</v>
      </c>
      <c r="W18" s="29">
        <f t="shared" si="11"/>
        <v>0.39530063999999993</v>
      </c>
    </row>
    <row r="19" spans="2:23" s="16" customFormat="1" x14ac:dyDescent="0.2">
      <c r="B19" s="14" t="s">
        <v>13</v>
      </c>
      <c r="C19" s="15" t="s">
        <v>30</v>
      </c>
      <c r="D19" s="15" t="s">
        <v>33</v>
      </c>
      <c r="E19" s="28" t="s">
        <v>34</v>
      </c>
      <c r="F19" s="14" t="s">
        <v>35</v>
      </c>
      <c r="G19" s="16" t="s">
        <v>36</v>
      </c>
      <c r="H19" s="16" t="s">
        <v>16</v>
      </c>
      <c r="K19" s="29">
        <f t="shared" si="7"/>
        <v>0.504</v>
      </c>
      <c r="L19" s="29">
        <f t="shared" si="0"/>
        <v>0.47436076799999993</v>
      </c>
      <c r="M19" s="29">
        <f t="shared" si="1"/>
        <v>0.504</v>
      </c>
      <c r="O19" s="16" t="s">
        <v>11</v>
      </c>
      <c r="P19" s="16" t="s">
        <v>12</v>
      </c>
      <c r="Q19" s="29">
        <f>Q18*1.2</f>
        <v>0.504</v>
      </c>
      <c r="R19" s="29">
        <f t="shared" si="2"/>
        <v>0.504</v>
      </c>
      <c r="S19" s="29">
        <f t="shared" si="9"/>
        <v>0.49391999999999997</v>
      </c>
      <c r="T19" s="29">
        <f t="shared" si="3"/>
        <v>0.49391999999999997</v>
      </c>
      <c r="U19" s="29">
        <f t="shared" si="10"/>
        <v>0.48404159999999996</v>
      </c>
      <c r="V19" s="29">
        <f t="shared" si="5"/>
        <v>0.48404159999999996</v>
      </c>
      <c r="W19" s="29">
        <f t="shared" si="11"/>
        <v>0.47436076799999993</v>
      </c>
    </row>
    <row r="20" spans="2:23" s="19" customFormat="1" x14ac:dyDescent="0.2">
      <c r="B20" s="17" t="s">
        <v>13</v>
      </c>
      <c r="C20" s="18" t="s">
        <v>27</v>
      </c>
      <c r="D20" s="18" t="s">
        <v>32</v>
      </c>
      <c r="E20" s="31" t="s">
        <v>25</v>
      </c>
      <c r="F20" s="17" t="s">
        <v>19</v>
      </c>
      <c r="G20" s="19" t="s">
        <v>26</v>
      </c>
      <c r="H20" s="19" t="s">
        <v>20</v>
      </c>
      <c r="K20" s="32">
        <f>Q20</f>
        <v>2.35</v>
      </c>
      <c r="L20" s="32">
        <f>MIN(Q20:W20)</f>
        <v>2.0148312499999999</v>
      </c>
      <c r="M20" s="32">
        <f>MAX(Q20:W20)</f>
        <v>2.35</v>
      </c>
      <c r="O20" s="19" t="s">
        <v>11</v>
      </c>
      <c r="P20" s="19" t="s">
        <v>12</v>
      </c>
      <c r="Q20" s="32">
        <v>2.35</v>
      </c>
      <c r="R20" s="32">
        <f>Q20</f>
        <v>2.35</v>
      </c>
      <c r="S20" s="32">
        <f>R20*0.95</f>
        <v>2.2324999999999999</v>
      </c>
      <c r="T20" s="32">
        <f>S20</f>
        <v>2.2324999999999999</v>
      </c>
      <c r="U20" s="32">
        <f>T20*0.95</f>
        <v>2.1208749999999998</v>
      </c>
      <c r="V20" s="32">
        <f>U20</f>
        <v>2.1208749999999998</v>
      </c>
      <c r="W20" s="32">
        <f>V20*0.95</f>
        <v>2.0148312499999999</v>
      </c>
    </row>
    <row r="21" spans="2:23" s="19" customFormat="1" x14ac:dyDescent="0.2">
      <c r="B21" s="17" t="s">
        <v>13</v>
      </c>
      <c r="C21" s="18" t="s">
        <v>27</v>
      </c>
      <c r="D21" s="18" t="s">
        <v>33</v>
      </c>
      <c r="E21" s="31" t="s">
        <v>25</v>
      </c>
      <c r="F21" s="17" t="s">
        <v>19</v>
      </c>
      <c r="G21" s="19" t="s">
        <v>26</v>
      </c>
      <c r="H21" s="19" t="s">
        <v>20</v>
      </c>
      <c r="K21" s="32">
        <f t="shared" ref="K21:K27" si="12">Q21</f>
        <v>2.82</v>
      </c>
      <c r="L21" s="32">
        <f t="shared" ref="L21:L27" si="13">MIN(Q21:W21)</f>
        <v>2.4177974999999998</v>
      </c>
      <c r="M21" s="32">
        <f t="shared" ref="M21:M27" si="14">MAX(Q21:W21)</f>
        <v>2.82</v>
      </c>
      <c r="O21" s="19" t="s">
        <v>11</v>
      </c>
      <c r="P21" s="19" t="s">
        <v>12</v>
      </c>
      <c r="Q21" s="32">
        <f>Q20*1.2</f>
        <v>2.82</v>
      </c>
      <c r="R21" s="32">
        <f t="shared" ref="R21:R27" si="15">Q21</f>
        <v>2.82</v>
      </c>
      <c r="S21" s="32">
        <f t="shared" ref="S21:S23" si="16">R21*0.95</f>
        <v>2.6789999999999998</v>
      </c>
      <c r="T21" s="32">
        <f t="shared" ref="T21:T27" si="17">S21</f>
        <v>2.6789999999999998</v>
      </c>
      <c r="U21" s="32">
        <f t="shared" ref="U21:U23" si="18">T21*0.95</f>
        <v>2.5450499999999998</v>
      </c>
      <c r="V21" s="32">
        <f t="shared" ref="V21:V27" si="19">U21</f>
        <v>2.5450499999999998</v>
      </c>
      <c r="W21" s="32">
        <f t="shared" ref="W21:W23" si="20">V21*0.95</f>
        <v>2.4177974999999998</v>
      </c>
    </row>
    <row r="22" spans="2:23" s="19" customFormat="1" x14ac:dyDescent="0.2">
      <c r="B22" s="17" t="s">
        <v>13</v>
      </c>
      <c r="C22" s="18" t="s">
        <v>28</v>
      </c>
      <c r="D22" s="18" t="s">
        <v>32</v>
      </c>
      <c r="E22" s="31" t="s">
        <v>25</v>
      </c>
      <c r="F22" s="17" t="s">
        <v>19</v>
      </c>
      <c r="G22" s="19" t="s">
        <v>26</v>
      </c>
      <c r="H22" s="19" t="s">
        <v>20</v>
      </c>
      <c r="K22" s="32">
        <f t="shared" si="12"/>
        <v>2.35</v>
      </c>
      <c r="L22" s="32">
        <f t="shared" si="13"/>
        <v>2.0148312499999999</v>
      </c>
      <c r="M22" s="32">
        <f t="shared" si="14"/>
        <v>2.35</v>
      </c>
      <c r="O22" s="19" t="s">
        <v>11</v>
      </c>
      <c r="P22" s="19" t="s">
        <v>12</v>
      </c>
      <c r="Q22" s="32">
        <v>2.35</v>
      </c>
      <c r="R22" s="32">
        <f t="shared" si="15"/>
        <v>2.35</v>
      </c>
      <c r="S22" s="32">
        <f t="shared" si="16"/>
        <v>2.2324999999999999</v>
      </c>
      <c r="T22" s="32">
        <f t="shared" si="17"/>
        <v>2.2324999999999999</v>
      </c>
      <c r="U22" s="32">
        <f t="shared" si="18"/>
        <v>2.1208749999999998</v>
      </c>
      <c r="V22" s="32">
        <f t="shared" si="19"/>
        <v>2.1208749999999998</v>
      </c>
      <c r="W22" s="32">
        <f t="shared" si="20"/>
        <v>2.0148312499999999</v>
      </c>
    </row>
    <row r="23" spans="2:23" s="19" customFormat="1" x14ac:dyDescent="0.2">
      <c r="B23" s="17" t="s">
        <v>13</v>
      </c>
      <c r="C23" s="18" t="s">
        <v>28</v>
      </c>
      <c r="D23" s="18" t="s">
        <v>33</v>
      </c>
      <c r="E23" s="31" t="s">
        <v>25</v>
      </c>
      <c r="F23" s="17" t="s">
        <v>19</v>
      </c>
      <c r="G23" s="19" t="s">
        <v>26</v>
      </c>
      <c r="H23" s="19" t="s">
        <v>20</v>
      </c>
      <c r="K23" s="32">
        <f t="shared" si="12"/>
        <v>2.82</v>
      </c>
      <c r="L23" s="32">
        <f t="shared" si="13"/>
        <v>2.4177974999999998</v>
      </c>
      <c r="M23" s="32">
        <f t="shared" si="14"/>
        <v>2.82</v>
      </c>
      <c r="O23" s="19" t="s">
        <v>11</v>
      </c>
      <c r="P23" s="19" t="s">
        <v>12</v>
      </c>
      <c r="Q23" s="32">
        <f>Q22*1.2</f>
        <v>2.82</v>
      </c>
      <c r="R23" s="32">
        <f t="shared" si="15"/>
        <v>2.82</v>
      </c>
      <c r="S23" s="32">
        <f t="shared" si="16"/>
        <v>2.6789999999999998</v>
      </c>
      <c r="T23" s="32">
        <f t="shared" si="17"/>
        <v>2.6789999999999998</v>
      </c>
      <c r="U23" s="32">
        <f t="shared" si="18"/>
        <v>2.5450499999999998</v>
      </c>
      <c r="V23" s="32">
        <f t="shared" si="19"/>
        <v>2.5450499999999998</v>
      </c>
      <c r="W23" s="32">
        <f t="shared" si="20"/>
        <v>2.4177974999999998</v>
      </c>
    </row>
    <row r="24" spans="2:23" s="19" customFormat="1" x14ac:dyDescent="0.2">
      <c r="B24" s="17" t="s">
        <v>13</v>
      </c>
      <c r="C24" s="18" t="s">
        <v>29</v>
      </c>
      <c r="D24" s="18" t="s">
        <v>32</v>
      </c>
      <c r="E24" s="31" t="s">
        <v>25</v>
      </c>
      <c r="F24" s="17" t="s">
        <v>19</v>
      </c>
      <c r="G24" s="19" t="s">
        <v>26</v>
      </c>
      <c r="H24" s="19" t="s">
        <v>20</v>
      </c>
      <c r="K24" s="32">
        <f t="shared" si="12"/>
        <v>2.35</v>
      </c>
      <c r="L24" s="32">
        <f t="shared" si="13"/>
        <v>2.2118011999999996</v>
      </c>
      <c r="M24" s="32">
        <f t="shared" si="14"/>
        <v>2.35</v>
      </c>
      <c r="O24" s="19" t="s">
        <v>11</v>
      </c>
      <c r="P24" s="19" t="s">
        <v>12</v>
      </c>
      <c r="Q24" s="32">
        <v>2.35</v>
      </c>
      <c r="R24" s="32">
        <f t="shared" si="15"/>
        <v>2.35</v>
      </c>
      <c r="S24" s="32">
        <f>R24*0.98</f>
        <v>2.3029999999999999</v>
      </c>
      <c r="T24" s="32">
        <f t="shared" si="17"/>
        <v>2.3029999999999999</v>
      </c>
      <c r="U24" s="32">
        <f>T24*0.98</f>
        <v>2.2569399999999997</v>
      </c>
      <c r="V24" s="32">
        <f t="shared" si="19"/>
        <v>2.2569399999999997</v>
      </c>
      <c r="W24" s="32">
        <f>V24*0.98</f>
        <v>2.2118011999999996</v>
      </c>
    </row>
    <row r="25" spans="2:23" s="19" customFormat="1" x14ac:dyDescent="0.2">
      <c r="B25" s="17" t="s">
        <v>13</v>
      </c>
      <c r="C25" s="18" t="s">
        <v>29</v>
      </c>
      <c r="D25" s="18" t="s">
        <v>33</v>
      </c>
      <c r="E25" s="31" t="s">
        <v>25</v>
      </c>
      <c r="F25" s="17" t="s">
        <v>19</v>
      </c>
      <c r="G25" s="19" t="s">
        <v>26</v>
      </c>
      <c r="H25" s="19" t="s">
        <v>20</v>
      </c>
      <c r="K25" s="32">
        <f t="shared" si="12"/>
        <v>2.82</v>
      </c>
      <c r="L25" s="32">
        <f t="shared" si="13"/>
        <v>2.6541614399999998</v>
      </c>
      <c r="M25" s="32">
        <f t="shared" si="14"/>
        <v>2.82</v>
      </c>
      <c r="O25" s="19" t="s">
        <v>11</v>
      </c>
      <c r="P25" s="19" t="s">
        <v>12</v>
      </c>
      <c r="Q25" s="32">
        <f>Q24*1.2</f>
        <v>2.82</v>
      </c>
      <c r="R25" s="32">
        <f t="shared" si="15"/>
        <v>2.82</v>
      </c>
      <c r="S25" s="32">
        <f t="shared" ref="S25:S27" si="21">R25*0.98</f>
        <v>2.7635999999999998</v>
      </c>
      <c r="T25" s="32">
        <f t="shared" si="17"/>
        <v>2.7635999999999998</v>
      </c>
      <c r="U25" s="32">
        <f t="shared" ref="U25:U27" si="22">T25*0.98</f>
        <v>2.7083279999999998</v>
      </c>
      <c r="V25" s="32">
        <f t="shared" si="19"/>
        <v>2.7083279999999998</v>
      </c>
      <c r="W25" s="32">
        <f t="shared" ref="W25:W27" si="23">V25*0.98</f>
        <v>2.6541614399999998</v>
      </c>
    </row>
    <row r="26" spans="2:23" s="19" customFormat="1" x14ac:dyDescent="0.2">
      <c r="B26" s="17" t="s">
        <v>13</v>
      </c>
      <c r="C26" s="18" t="s">
        <v>30</v>
      </c>
      <c r="D26" s="18" t="s">
        <v>32</v>
      </c>
      <c r="E26" s="31" t="s">
        <v>25</v>
      </c>
      <c r="F26" s="17" t="s">
        <v>19</v>
      </c>
      <c r="G26" s="19" t="s">
        <v>26</v>
      </c>
      <c r="H26" s="19" t="s">
        <v>20</v>
      </c>
      <c r="K26" s="32">
        <f t="shared" si="12"/>
        <v>2.35</v>
      </c>
      <c r="L26" s="32">
        <f t="shared" si="13"/>
        <v>2.2118011999999996</v>
      </c>
      <c r="M26" s="32">
        <f t="shared" si="14"/>
        <v>2.35</v>
      </c>
      <c r="O26" s="19" t="s">
        <v>11</v>
      </c>
      <c r="P26" s="19" t="s">
        <v>12</v>
      </c>
      <c r="Q26" s="32">
        <v>2.35</v>
      </c>
      <c r="R26" s="32">
        <f t="shared" si="15"/>
        <v>2.35</v>
      </c>
      <c r="S26" s="32">
        <f t="shared" si="21"/>
        <v>2.3029999999999999</v>
      </c>
      <c r="T26" s="32">
        <f t="shared" si="17"/>
        <v>2.3029999999999999</v>
      </c>
      <c r="U26" s="32">
        <f t="shared" si="22"/>
        <v>2.2569399999999997</v>
      </c>
      <c r="V26" s="32">
        <f t="shared" si="19"/>
        <v>2.2569399999999997</v>
      </c>
      <c r="W26" s="32">
        <f t="shared" si="23"/>
        <v>2.2118011999999996</v>
      </c>
    </row>
    <row r="27" spans="2:23" s="19" customFormat="1" x14ac:dyDescent="0.2">
      <c r="B27" s="17" t="s">
        <v>13</v>
      </c>
      <c r="C27" s="18" t="s">
        <v>30</v>
      </c>
      <c r="D27" s="18" t="s">
        <v>33</v>
      </c>
      <c r="E27" s="31" t="s">
        <v>25</v>
      </c>
      <c r="F27" s="17" t="s">
        <v>19</v>
      </c>
      <c r="G27" s="19" t="s">
        <v>26</v>
      </c>
      <c r="H27" s="19" t="s">
        <v>20</v>
      </c>
      <c r="K27" s="32">
        <f t="shared" si="12"/>
        <v>2.82</v>
      </c>
      <c r="L27" s="32">
        <f t="shared" si="13"/>
        <v>2.6541614399999998</v>
      </c>
      <c r="M27" s="32">
        <f t="shared" si="14"/>
        <v>2.82</v>
      </c>
      <c r="O27" s="19" t="s">
        <v>11</v>
      </c>
      <c r="P27" s="19" t="s">
        <v>12</v>
      </c>
      <c r="Q27" s="32">
        <f>Q26*1.2</f>
        <v>2.82</v>
      </c>
      <c r="R27" s="32">
        <f t="shared" si="15"/>
        <v>2.82</v>
      </c>
      <c r="S27" s="32">
        <f t="shared" si="21"/>
        <v>2.7635999999999998</v>
      </c>
      <c r="T27" s="32">
        <f t="shared" si="17"/>
        <v>2.7635999999999998</v>
      </c>
      <c r="U27" s="32">
        <f t="shared" si="22"/>
        <v>2.7083279999999998</v>
      </c>
      <c r="V27" s="32">
        <f t="shared" si="19"/>
        <v>2.7083279999999998</v>
      </c>
      <c r="W27" s="32">
        <f t="shared" si="23"/>
        <v>2.6541614399999998</v>
      </c>
    </row>
  </sheetData>
  <mergeCells count="1">
    <mergeCell ref="Q1:W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Ruqun</dc:creator>
  <cp:lastModifiedBy>Susie Wu</cp:lastModifiedBy>
  <dcterms:created xsi:type="dcterms:W3CDTF">2024-01-02T20:14:56Z</dcterms:created>
  <dcterms:modified xsi:type="dcterms:W3CDTF">2024-04-26T22:33:16Z</dcterms:modified>
</cp:coreProperties>
</file>